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83" i="1" l="1"/>
  <c r="C80" i="1"/>
  <c r="E80" i="1" s="1"/>
  <c r="E82" i="1"/>
  <c r="E81" i="1"/>
  <c r="E79" i="1"/>
  <c r="E78" i="1"/>
  <c r="E77" i="1"/>
  <c r="E76" i="1"/>
  <c r="E74" i="1"/>
  <c r="E73" i="1"/>
  <c r="E72" i="1"/>
  <c r="E71" i="1"/>
  <c r="E69" i="1"/>
  <c r="E68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E19" i="1"/>
  <c r="E18" i="1"/>
  <c r="E15" i="1"/>
  <c r="E14" i="1"/>
  <c r="E13" i="1"/>
  <c r="E12" i="1"/>
  <c r="E11" i="1"/>
  <c r="E10" i="1"/>
  <c r="E9" i="1"/>
  <c r="C17" i="1" l="1"/>
  <c r="E17" i="1" s="1"/>
  <c r="C45" i="1"/>
  <c r="E45" i="1" s="1"/>
  <c r="C40" i="1"/>
  <c r="E40" i="1" s="1"/>
  <c r="C75" i="1"/>
  <c r="E75" i="1" s="1"/>
  <c r="C57" i="1"/>
  <c r="E57" i="1" s="1"/>
  <c r="C70" i="1" l="1"/>
  <c r="E70" i="1" s="1"/>
  <c r="C29" i="1"/>
  <c r="E29" i="1" s="1"/>
  <c r="E6" i="1" l="1"/>
  <c r="C16" i="1"/>
  <c r="C5" i="1" l="1"/>
  <c r="E5" i="1" s="1"/>
  <c r="E84" i="1" s="1"/>
  <c r="E16" i="1"/>
  <c r="C84" i="1" l="1"/>
</calcChain>
</file>

<file path=xl/sharedStrings.xml><?xml version="1.0" encoding="utf-8"?>
<sst xmlns="http://schemas.openxmlformats.org/spreadsheetml/2006/main" count="159" uniqueCount="104">
  <si>
    <t xml:space="preserve">Перечень и периодичность выполнения работ и услуг по содержанию и ремонту </t>
  </si>
  <si>
    <t>№ п/п</t>
  </si>
  <si>
    <t>Стоимость работ на 1 м.кв. общей площади (руб.)</t>
  </si>
  <si>
    <t>1. Содержание</t>
  </si>
  <si>
    <t>1.1.1. Кровля и водосточные сиcтемы, балконные переходы</t>
  </si>
  <si>
    <t xml:space="preserve">2 раза в год </t>
  </si>
  <si>
    <t>Очистка кровли от мусора с прочисткой ливневой канализации</t>
  </si>
  <si>
    <t>1 раз в год</t>
  </si>
  <si>
    <t>Замена разбитых стекол</t>
  </si>
  <si>
    <t>по мере необходимости</t>
  </si>
  <si>
    <t>Мелкий ремонт дверных заполнений</t>
  </si>
  <si>
    <t>Мелкий ремонт оконных заполнений</t>
  </si>
  <si>
    <t>Восстановление теплового контура перед отопительным сезоном (установка пружин, замена поврежденных дверных ручек и шпингалетов)</t>
  </si>
  <si>
    <t>Уборка балконных переходов от мусора</t>
  </si>
  <si>
    <t>2 раза в месяц</t>
  </si>
  <si>
    <t>1.2. Техническое обслуживание внутридомовых инженерных систем</t>
  </si>
  <si>
    <t>1.2.1. Система холодного водоснабжения</t>
  </si>
  <si>
    <t>Осмотр системы водоснабжения здания</t>
  </si>
  <si>
    <t>2 раза в неделю</t>
  </si>
  <si>
    <t>Снятие показаний водосчетчика холодного водоснабжения</t>
  </si>
  <si>
    <t>12 раз в год</t>
  </si>
  <si>
    <t>Плановый осмотр и ревизия задвижек холодного водоснабжения</t>
  </si>
  <si>
    <t>1 раз в месяц</t>
  </si>
  <si>
    <t>Плановая ревизия вентилей холодного водоснабжения</t>
  </si>
  <si>
    <t>Устранение течей на трубопроводах холодного водоснабжения</t>
  </si>
  <si>
    <t>Уплотнение сгонов</t>
  </si>
  <si>
    <t>по мере необходимости, но не менее 1 раз в год</t>
  </si>
  <si>
    <t>Отогрев трубопровода холодного водоснабжения</t>
  </si>
  <si>
    <t xml:space="preserve">Ремонт аварийных вентилей холодного водоснабжения, а также устранение мелких неисправностей системы водоснабжения </t>
  </si>
  <si>
    <t>Опломбировка приборов учета холодного водоснабжения</t>
  </si>
  <si>
    <t>Покраска трубопроводов</t>
  </si>
  <si>
    <t>1.2.2. Система горячего водоснабжения</t>
  </si>
  <si>
    <t>Плановая ревизия задвижек горячего водоснабжения</t>
  </si>
  <si>
    <t>Плановая ревизия вентилей  горячего водоснабжения</t>
  </si>
  <si>
    <t>Смена сгонов, муфт и прочей арматуры  горячего водоснабжения</t>
  </si>
  <si>
    <t>Ликвидация воздушных пробок в системе  горячего водоснабжения</t>
  </si>
  <si>
    <t>Устранение течей на трубопроводах  горячего водоснабжения</t>
  </si>
  <si>
    <t xml:space="preserve">Ремонт аварийных вентилей  горячего водоснабжения, а также устранение мелких неисправностей водоснабжения </t>
  </si>
  <si>
    <t>Восстановление изоляции</t>
  </si>
  <si>
    <t>Опломбировка приборов учета горячего водоснабжения</t>
  </si>
  <si>
    <t>1.2.3. Канализация</t>
  </si>
  <si>
    <t>Осмотр системы канализации здания</t>
  </si>
  <si>
    <t>Отогрев канализации</t>
  </si>
  <si>
    <t>Устранение местных засоров канализации</t>
  </si>
  <si>
    <t>Устранение течей канализации</t>
  </si>
  <si>
    <t>1.2.4. Центральное отопление (при наличии)</t>
  </si>
  <si>
    <t>Осмотр системы отопления здания</t>
  </si>
  <si>
    <t>Плановая ревизия задвижек отопления</t>
  </si>
  <si>
    <t>Гидравлические испытания тепловых пунктов и ИТП</t>
  </si>
  <si>
    <t>Плановая ревизия вентилей отопления</t>
  </si>
  <si>
    <t>Ликвидация воздушных пробок в системе отопления</t>
  </si>
  <si>
    <t>Устранение течей на трубопроводах отопления</t>
  </si>
  <si>
    <t>Смена сгонов, муфт и прочей арматуры отопления</t>
  </si>
  <si>
    <t>Промывка и опрессовка системы отопления</t>
  </si>
  <si>
    <t>Контроль за параметрами ИТП</t>
  </si>
  <si>
    <t>1 раз в неделю</t>
  </si>
  <si>
    <t>1.2.5. Электрооборудование</t>
  </si>
  <si>
    <t>Осмотр линий электрических сетей, арматуры и электрооборудования</t>
  </si>
  <si>
    <t>Замена электроустановочных изделий (розеток, выключателей)</t>
  </si>
  <si>
    <t>Замена предохранителей</t>
  </si>
  <si>
    <t>Мелкий ремонт (замена) электропроводки</t>
  </si>
  <si>
    <t>Замена стенного или потолочного патрона</t>
  </si>
  <si>
    <t>Снятие показаний общедомовых счетчиков</t>
  </si>
  <si>
    <t>Снятие показаний поквартирно</t>
  </si>
  <si>
    <t>ППР поэтажных электрощитков</t>
  </si>
  <si>
    <t>Обслуживание уличного освещения</t>
  </si>
  <si>
    <t>1.2.6. Вентиляция (при наличии)</t>
  </si>
  <si>
    <t>Осмотр, проверка наличия тяги и прочистка вентиляционной системы</t>
  </si>
  <si>
    <t xml:space="preserve">1.3. Осмотр и ремонт мусоропровода </t>
  </si>
  <si>
    <t>1.3.1.</t>
  </si>
  <si>
    <t>осмотр и ремонт мусоропровода</t>
  </si>
  <si>
    <t>1 раз в месяц (с ремонтом ковшей по необходимости)</t>
  </si>
  <si>
    <t>1.3.2.</t>
  </si>
  <si>
    <t>устранение засоров в мусоропроводе</t>
  </si>
  <si>
    <t xml:space="preserve">1.4. Поквартирный планово-предупредительный ремонт </t>
  </si>
  <si>
    <t xml:space="preserve">1 раз в год </t>
  </si>
  <si>
    <t>1.5. Уборка лестниных клеток</t>
  </si>
  <si>
    <t>5 раз в неделю по графику</t>
  </si>
  <si>
    <t>1.6. Санитарное содержание придомовой территории</t>
  </si>
  <si>
    <t>Благоустройство территории (посадка цветов, покраска урн и т.д.)</t>
  </si>
  <si>
    <t>1.7. Транспортные расходы по достаке счетов-фактур от контрагентов и доставка показаний приборов учета в энергоснабжающие организации</t>
  </si>
  <si>
    <t>1 раз месяц</t>
  </si>
  <si>
    <t>ИТОГО</t>
  </si>
  <si>
    <t>ежемесячно</t>
  </si>
  <si>
    <t>Очистка кровли от снега</t>
  </si>
  <si>
    <t>Генеральный директор ООО УК "Авеню" _____________ / С.М. Стульцева</t>
  </si>
  <si>
    <t>Уборка придомовай территории</t>
  </si>
  <si>
    <t>1.8.Управленческие услуги</t>
  </si>
  <si>
    <t>1.9. Расходы по налогообложению</t>
  </si>
  <si>
    <t>1.9.1.</t>
  </si>
  <si>
    <t>1.9.2.</t>
  </si>
  <si>
    <t>По УСН</t>
  </si>
  <si>
    <t>По управленческим услугам</t>
  </si>
  <si>
    <t>01.10.</t>
  </si>
  <si>
    <t>Комиссия Банка, Платежки, по приему платежей от населения</t>
  </si>
  <si>
    <t>Замена участков труб до 1 п. м.</t>
  </si>
  <si>
    <t>Замена ламп внутреннего освещения</t>
  </si>
  <si>
    <t>общего имущества многоквартирного дома №1 по ул. П. Словцова</t>
  </si>
  <si>
    <t>Наименование работ и услуг</t>
  </si>
  <si>
    <t>1.1.Техническое обслуживание конструктивных элементов жилых зданий, в том числе:</t>
  </si>
  <si>
    <t>запланировано</t>
  </si>
  <si>
    <t>исполнено всего</t>
  </si>
  <si>
    <t>в расчете на месяц</t>
  </si>
  <si>
    <t>Очитска кровли от мусора, осмотр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</si>
</sst>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"/>
    <numFmt numFmtId="166" formatCode="#,##0."/>
  </numFmts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8"/>
      <color indexed="8"/>
      <name val="Arial"/>
      <family val="2"/>
      <charset val="204"/>
    </font>
    <font>
      <sz val="7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4" fillId="2" borderId="0">
      <alignment horizontal="left" vertical="top"/>
    </xf>
    <xf numFmtId="0" fontId="5" fillId="0" borderId="0">
      <alignment horizontal="left" vertical="top"/>
    </xf>
    <xf numFmtId="0" fontId="5" fillId="0" borderId="0">
      <alignment horizontal="left" vertical="top"/>
    </xf>
    <xf numFmtId="0" fontId="5" fillId="0" borderId="0">
      <alignment horizontal="center"/>
    </xf>
  </cellStyleXfs>
  <cellXfs count="52">
    <xf numFmtId="0" fontId="0" fillId="0" borderId="0" xfId="0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right" vertical="center"/>
    </xf>
    <xf numFmtId="165" fontId="1" fillId="0" borderId="2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1" fillId="0" borderId="3" xfId="2" applyFont="1" applyFill="1" applyBorder="1" applyAlignment="1">
      <alignment horizontal="left" vertical="top" wrapText="1" indent="2"/>
    </xf>
    <xf numFmtId="0" fontId="2" fillId="0" borderId="1" xfId="3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wrapText="1"/>
    </xf>
    <xf numFmtId="0" fontId="2" fillId="0" borderId="1" xfId="4" applyFont="1" applyFill="1" applyBorder="1" applyAlignment="1">
      <alignment horizontal="left" vertical="top" wrapText="1"/>
    </xf>
    <xf numFmtId="166" fontId="2" fillId="0" borderId="2" xfId="5" applyNumberFormat="1" applyFont="1" applyFill="1" applyBorder="1" applyAlignment="1">
      <alignment horizontal="center" wrapText="1"/>
    </xf>
    <xf numFmtId="166" fontId="2" fillId="0" borderId="2" xfId="5" applyNumberFormat="1" applyFont="1" applyFill="1" applyBorder="1" applyAlignment="1">
      <alignment horizontal="center" vertical="top" wrapText="1"/>
    </xf>
    <xf numFmtId="164" fontId="2" fillId="0" borderId="2" xfId="1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/>
    <xf numFmtId="0" fontId="2" fillId="0" borderId="2" xfId="0" applyFont="1" applyFill="1" applyBorder="1"/>
    <xf numFmtId="164" fontId="2" fillId="0" borderId="1" xfId="5" applyNumberFormat="1" applyFont="1" applyFill="1" applyBorder="1" applyAlignment="1">
      <alignment horizontal="right" vertical="top" wrapText="1"/>
    </xf>
    <xf numFmtId="0" fontId="2" fillId="0" borderId="4" xfId="0" applyFont="1" applyFill="1" applyBorder="1"/>
    <xf numFmtId="0" fontId="2" fillId="0" borderId="2" xfId="3" applyFont="1" applyFill="1" applyBorder="1" applyAlignment="1">
      <alignment horizontal="left" vertical="top" wrapText="1"/>
    </xf>
    <xf numFmtId="164" fontId="2" fillId="0" borderId="2" xfId="5" applyNumberFormat="1" applyFont="1" applyFill="1" applyBorder="1" applyAlignment="1">
      <alignment horizontal="right" vertical="top" wrapText="1"/>
    </xf>
    <xf numFmtId="0" fontId="2" fillId="0" borderId="3" xfId="4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5" applyNumberFormat="1" applyFont="1" applyFill="1" applyBorder="1" applyAlignment="1">
      <alignment horizontal="right" wrapText="1"/>
    </xf>
    <xf numFmtId="164" fontId="1" fillId="0" borderId="2" xfId="2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horizontal="center" vertical="top" wrapText="1"/>
    </xf>
    <xf numFmtId="0" fontId="1" fillId="0" borderId="1" xfId="2" applyFont="1" applyFill="1" applyBorder="1" applyAlignment="1">
      <alignment horizontal="left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3" xfId="2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2" xfId="2" applyFont="1" applyFill="1" applyBorder="1" applyAlignment="1">
      <alignment horizontal="left" vertical="top" wrapText="1"/>
    </xf>
    <xf numFmtId="164" fontId="2" fillId="0" borderId="2" xfId="2" applyNumberFormat="1" applyFont="1" applyFill="1" applyBorder="1" applyAlignment="1">
      <alignment horizontal="right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1" xfId="2" applyFont="1" applyFill="1" applyBorder="1" applyAlignment="1">
      <alignment horizontal="left" vertical="top" wrapText="1"/>
    </xf>
    <xf numFmtId="0" fontId="1" fillId="0" borderId="3" xfId="2" applyFont="1" applyFill="1" applyBorder="1" applyAlignment="1">
      <alignment horizontal="center" vertical="top" wrapText="1"/>
    </xf>
    <xf numFmtId="16" fontId="1" fillId="0" borderId="3" xfId="2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/>
    </xf>
    <xf numFmtId="2" fontId="1" fillId="0" borderId="1" xfId="1" applyNumberFormat="1" applyFont="1" applyFill="1" applyBorder="1" applyAlignment="1">
      <alignment horizontal="right" vertical="center"/>
    </xf>
    <xf numFmtId="0" fontId="1" fillId="0" borderId="3" xfId="2" applyFont="1" applyFill="1" applyBorder="1" applyAlignment="1">
      <alignment horizontal="left" vertical="top" wrapText="1"/>
    </xf>
    <xf numFmtId="0" fontId="1" fillId="0" borderId="2" xfId="2" applyFont="1" applyFill="1" applyBorder="1" applyAlignment="1">
      <alignment horizontal="left" vertical="top" wrapText="1"/>
    </xf>
    <xf numFmtId="0" fontId="1" fillId="0" borderId="3" xfId="2" applyFont="1" applyFill="1" applyBorder="1" applyAlignment="1">
      <alignment vertical="top" wrapText="1"/>
    </xf>
    <xf numFmtId="0" fontId="1" fillId="0" borderId="2" xfId="2" applyFont="1" applyFill="1" applyBorder="1" applyAlignment="1">
      <alignment vertical="top" wrapText="1"/>
    </xf>
    <xf numFmtId="0" fontId="1" fillId="0" borderId="0" xfId="0" applyFont="1" applyFill="1" applyAlignment="1">
      <alignment horizontal="center"/>
    </xf>
    <xf numFmtId="0" fontId="1" fillId="0" borderId="1" xfId="2" applyFont="1" applyFill="1" applyBorder="1" applyAlignment="1">
      <alignment horizontal="left" vertical="top" wrapText="1"/>
    </xf>
    <xf numFmtId="0" fontId="1" fillId="0" borderId="3" xfId="2" applyFont="1" applyFill="1" applyBorder="1" applyAlignment="1">
      <alignment wrapText="1"/>
    </xf>
    <xf numFmtId="0" fontId="1" fillId="0" borderId="2" xfId="2" applyFont="1" applyFill="1" applyBorder="1" applyAlignment="1">
      <alignment wrapText="1"/>
    </xf>
  </cellXfs>
  <cellStyles count="6">
    <cellStyle name="S12" xfId="5"/>
    <cellStyle name="S13" xfId="3"/>
    <cellStyle name="S15" xfId="4"/>
    <cellStyle name="S6" xfId="2"/>
    <cellStyle name="Обычный" xfId="0" builtinId="0"/>
    <cellStyle name="Обычный_Перечень рабо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B9" sqref="B9"/>
    </sheetView>
  </sheetViews>
  <sheetFormatPr defaultRowHeight="15" x14ac:dyDescent="0.25"/>
  <cols>
    <col min="1" max="1" width="7.140625" customWidth="1"/>
    <col min="2" max="2" width="41.140625" customWidth="1"/>
    <col min="3" max="4" width="11.85546875" customWidth="1"/>
    <col min="5" max="5" width="9.5703125" customWidth="1"/>
    <col min="6" max="6" width="16.85546875" customWidth="1"/>
    <col min="7" max="7" width="10" customWidth="1"/>
  </cols>
  <sheetData>
    <row r="1" spans="1:6" x14ac:dyDescent="0.25">
      <c r="A1" s="48" t="s">
        <v>0</v>
      </c>
      <c r="B1" s="48"/>
      <c r="C1" s="48"/>
      <c r="D1" s="48"/>
      <c r="E1" s="48"/>
      <c r="F1" s="48"/>
    </row>
    <row r="2" spans="1:6" x14ac:dyDescent="0.25">
      <c r="A2" s="48" t="s">
        <v>97</v>
      </c>
      <c r="B2" s="48"/>
      <c r="C2" s="48"/>
      <c r="D2" s="48"/>
      <c r="E2" s="48"/>
      <c r="F2" s="48"/>
    </row>
    <row r="3" spans="1:6" x14ac:dyDescent="0.25">
      <c r="A3" s="1"/>
      <c r="B3" s="2"/>
      <c r="C3" s="2"/>
      <c r="D3" s="2"/>
      <c r="E3" s="2"/>
      <c r="F3" s="3"/>
    </row>
    <row r="4" spans="1:6" ht="103.5" customHeight="1" x14ac:dyDescent="0.25">
      <c r="A4" s="4" t="s">
        <v>1</v>
      </c>
      <c r="B4" s="4" t="s">
        <v>98</v>
      </c>
      <c r="C4" s="4" t="s">
        <v>2</v>
      </c>
      <c r="D4" s="4" t="s">
        <v>100</v>
      </c>
      <c r="E4" s="4" t="s">
        <v>101</v>
      </c>
      <c r="F4" s="4" t="s">
        <v>102</v>
      </c>
    </row>
    <row r="5" spans="1:6" x14ac:dyDescent="0.25">
      <c r="A5" s="49" t="s">
        <v>3</v>
      </c>
      <c r="B5" s="49"/>
      <c r="C5" s="43">
        <f>C7+C16+C70+C73+C74+C75+C78+C79+C80+C83</f>
        <v>14.33</v>
      </c>
      <c r="D5" s="43"/>
      <c r="E5" s="5">
        <f>C5*8277</f>
        <v>118609.41</v>
      </c>
      <c r="F5" s="6"/>
    </row>
    <row r="6" spans="1:6" ht="42.75" customHeight="1" x14ac:dyDescent="0.25">
      <c r="A6" s="49" t="s">
        <v>99</v>
      </c>
      <c r="B6" s="49"/>
      <c r="C6" s="7"/>
      <c r="D6" s="7"/>
      <c r="E6" s="5">
        <f>C6*8277</f>
        <v>0</v>
      </c>
      <c r="F6" s="8"/>
    </row>
    <row r="7" spans="1:6" ht="27.75" customHeight="1" x14ac:dyDescent="0.25">
      <c r="A7" s="50" t="s">
        <v>4</v>
      </c>
      <c r="B7" s="51"/>
      <c r="C7" s="7">
        <v>0.11</v>
      </c>
      <c r="D7" s="7"/>
      <c r="E7" s="5"/>
      <c r="F7" s="8"/>
    </row>
    <row r="8" spans="1:6" ht="34.5" customHeight="1" x14ac:dyDescent="0.25">
      <c r="A8" s="9"/>
      <c r="B8" s="10" t="s">
        <v>103</v>
      </c>
      <c r="C8" s="11">
        <v>0.55000000000000004</v>
      </c>
      <c r="D8" s="11">
        <v>11763</v>
      </c>
      <c r="E8" s="5">
        <v>11763</v>
      </c>
      <c r="F8" s="12" t="s">
        <v>5</v>
      </c>
    </row>
    <row r="9" spans="1:6" ht="36.75" customHeight="1" x14ac:dyDescent="0.25">
      <c r="A9" s="13"/>
      <c r="B9" s="10" t="s">
        <v>6</v>
      </c>
      <c r="C9" s="11">
        <v>5.5E-2</v>
      </c>
      <c r="D9" s="11"/>
      <c r="E9" s="5">
        <f t="shared" ref="E7:E70" si="0">C9*8277</f>
        <v>455.23500000000001</v>
      </c>
      <c r="F9" s="14" t="s">
        <v>7</v>
      </c>
    </row>
    <row r="10" spans="1:6" ht="36.75" customHeight="1" x14ac:dyDescent="0.25">
      <c r="A10" s="13"/>
      <c r="B10" s="10" t="s">
        <v>84</v>
      </c>
      <c r="C10" s="11">
        <v>0.12</v>
      </c>
      <c r="D10" s="11"/>
      <c r="E10" s="5">
        <f t="shared" si="0"/>
        <v>993.24</v>
      </c>
      <c r="F10" s="14" t="s">
        <v>7</v>
      </c>
    </row>
    <row r="11" spans="1:6" ht="30" customHeight="1" x14ac:dyDescent="0.25">
      <c r="A11" s="13"/>
      <c r="B11" s="10" t="s">
        <v>8</v>
      </c>
      <c r="C11" s="11">
        <v>0.05</v>
      </c>
      <c r="D11" s="11"/>
      <c r="E11" s="5">
        <f t="shared" si="0"/>
        <v>413.85</v>
      </c>
      <c r="F11" s="15" t="s">
        <v>9</v>
      </c>
    </row>
    <row r="12" spans="1:6" ht="30" x14ac:dyDescent="0.25">
      <c r="A12" s="13"/>
      <c r="B12" s="10" t="s">
        <v>10</v>
      </c>
      <c r="C12" s="11">
        <v>0.05</v>
      </c>
      <c r="D12" s="11"/>
      <c r="E12" s="5">
        <f t="shared" si="0"/>
        <v>413.85</v>
      </c>
      <c r="F12" s="15" t="s">
        <v>9</v>
      </c>
    </row>
    <row r="13" spans="1:6" ht="32.25" customHeight="1" x14ac:dyDescent="0.25">
      <c r="A13" s="13"/>
      <c r="B13" s="10" t="s">
        <v>11</v>
      </c>
      <c r="C13" s="11">
        <v>0.05</v>
      </c>
      <c r="D13" s="11"/>
      <c r="E13" s="5">
        <f t="shared" si="0"/>
        <v>413.85</v>
      </c>
      <c r="F13" s="15" t="s">
        <v>9</v>
      </c>
    </row>
    <row r="14" spans="1:6" ht="66" customHeight="1" x14ac:dyDescent="0.25">
      <c r="A14" s="13"/>
      <c r="B14" s="10" t="s">
        <v>12</v>
      </c>
      <c r="C14" s="16">
        <v>0.05</v>
      </c>
      <c r="D14" s="16"/>
      <c r="E14" s="5">
        <f t="shared" si="0"/>
        <v>413.85</v>
      </c>
      <c r="F14" s="14" t="s">
        <v>7</v>
      </c>
    </row>
    <row r="15" spans="1:6" ht="28.5" customHeight="1" x14ac:dyDescent="0.25">
      <c r="A15" s="13"/>
      <c r="B15" s="10" t="s">
        <v>13</v>
      </c>
      <c r="C15" s="16">
        <v>0.05</v>
      </c>
      <c r="D15" s="16"/>
      <c r="E15" s="5">
        <f t="shared" si="0"/>
        <v>413.85</v>
      </c>
      <c r="F15" s="15" t="s">
        <v>14</v>
      </c>
    </row>
    <row r="16" spans="1:6" ht="36" customHeight="1" x14ac:dyDescent="0.25">
      <c r="A16" s="49" t="s">
        <v>15</v>
      </c>
      <c r="B16" s="49"/>
      <c r="C16" s="17">
        <f>C17+C29+C40+C45+C57+C68</f>
        <v>4.1709999999999994</v>
      </c>
      <c r="D16" s="17"/>
      <c r="E16" s="5">
        <f t="shared" si="0"/>
        <v>34523.366999999998</v>
      </c>
      <c r="F16" s="18"/>
    </row>
    <row r="17" spans="1:6" x14ac:dyDescent="0.25">
      <c r="A17" s="46" t="s">
        <v>16</v>
      </c>
      <c r="B17" s="47"/>
      <c r="C17" s="19">
        <f>SUM(C18:C28)</f>
        <v>0.96999999999999975</v>
      </c>
      <c r="D17" s="19"/>
      <c r="E17" s="5">
        <f t="shared" si="0"/>
        <v>8028.6899999999978</v>
      </c>
      <c r="F17" s="15"/>
    </row>
    <row r="18" spans="1:6" ht="36.75" customHeight="1" x14ac:dyDescent="0.25">
      <c r="A18" s="20"/>
      <c r="B18" s="10" t="s">
        <v>17</v>
      </c>
      <c r="C18" s="19">
        <v>0.09</v>
      </c>
      <c r="D18" s="19"/>
      <c r="E18" s="5">
        <f t="shared" si="0"/>
        <v>744.93</v>
      </c>
      <c r="F18" s="15" t="s">
        <v>18</v>
      </c>
    </row>
    <row r="19" spans="1:6" ht="51.75" customHeight="1" x14ac:dyDescent="0.25">
      <c r="A19" s="13"/>
      <c r="B19" s="10" t="s">
        <v>19</v>
      </c>
      <c r="C19" s="19">
        <v>0.09</v>
      </c>
      <c r="D19" s="19"/>
      <c r="E19" s="5">
        <f t="shared" si="0"/>
        <v>744.93</v>
      </c>
      <c r="F19" s="15" t="s">
        <v>20</v>
      </c>
    </row>
    <row r="20" spans="1:6" ht="33.75" customHeight="1" x14ac:dyDescent="0.25">
      <c r="A20" s="13"/>
      <c r="B20" s="10" t="s">
        <v>21</v>
      </c>
      <c r="C20" s="19">
        <v>0.09</v>
      </c>
      <c r="D20" s="19"/>
      <c r="E20" s="5">
        <f t="shared" si="0"/>
        <v>744.93</v>
      </c>
      <c r="F20" s="15" t="s">
        <v>22</v>
      </c>
    </row>
    <row r="21" spans="1:6" ht="30.75" customHeight="1" x14ac:dyDescent="0.25">
      <c r="A21" s="13"/>
      <c r="B21" s="10" t="s">
        <v>23</v>
      </c>
      <c r="C21" s="19">
        <v>0.09</v>
      </c>
      <c r="D21" s="19"/>
      <c r="E21" s="5">
        <f t="shared" si="0"/>
        <v>744.93</v>
      </c>
      <c r="F21" s="15" t="s">
        <v>7</v>
      </c>
    </row>
    <row r="22" spans="1:6" ht="32.25" customHeight="1" x14ac:dyDescent="0.25">
      <c r="A22" s="13"/>
      <c r="B22" s="10" t="s">
        <v>24</v>
      </c>
      <c r="C22" s="19">
        <v>0.09</v>
      </c>
      <c r="D22" s="19"/>
      <c r="E22" s="5">
        <f t="shared" si="0"/>
        <v>744.93</v>
      </c>
      <c r="F22" s="15" t="s">
        <v>9</v>
      </c>
    </row>
    <row r="23" spans="1:6" ht="62.25" customHeight="1" x14ac:dyDescent="0.25">
      <c r="A23" s="13"/>
      <c r="B23" s="10" t="s">
        <v>25</v>
      </c>
      <c r="C23" s="19">
        <v>0.08</v>
      </c>
      <c r="D23" s="19"/>
      <c r="E23" s="5">
        <f t="shared" si="0"/>
        <v>662.16</v>
      </c>
      <c r="F23" s="15" t="s">
        <v>26</v>
      </c>
    </row>
    <row r="24" spans="1:6" ht="31.5" customHeight="1" x14ac:dyDescent="0.25">
      <c r="A24" s="13"/>
      <c r="B24" s="10" t="s">
        <v>27</v>
      </c>
      <c r="C24" s="19">
        <v>0.09</v>
      </c>
      <c r="D24" s="19"/>
      <c r="E24" s="5">
        <f t="shared" si="0"/>
        <v>744.93</v>
      </c>
      <c r="F24" s="15" t="s">
        <v>9</v>
      </c>
    </row>
    <row r="25" spans="1:6" ht="52.5" customHeight="1" x14ac:dyDescent="0.25">
      <c r="A25" s="13"/>
      <c r="B25" s="10" t="s">
        <v>28</v>
      </c>
      <c r="C25" s="19">
        <v>0.09</v>
      </c>
      <c r="D25" s="19"/>
      <c r="E25" s="5">
        <f t="shared" si="0"/>
        <v>744.93</v>
      </c>
      <c r="F25" s="15" t="s">
        <v>9</v>
      </c>
    </row>
    <row r="26" spans="1:6" ht="29.25" customHeight="1" x14ac:dyDescent="0.25">
      <c r="A26" s="13"/>
      <c r="B26" s="10" t="s">
        <v>95</v>
      </c>
      <c r="C26" s="19">
        <v>0.09</v>
      </c>
      <c r="D26" s="19"/>
      <c r="E26" s="5">
        <f t="shared" si="0"/>
        <v>744.93</v>
      </c>
      <c r="F26" s="15" t="s">
        <v>9</v>
      </c>
    </row>
    <row r="27" spans="1:6" ht="33" customHeight="1" x14ac:dyDescent="0.25">
      <c r="A27" s="13"/>
      <c r="B27" s="21" t="s">
        <v>29</v>
      </c>
      <c r="C27" s="22">
        <v>0.08</v>
      </c>
      <c r="D27" s="22"/>
      <c r="E27" s="5">
        <f t="shared" si="0"/>
        <v>662.16</v>
      </c>
      <c r="F27" s="15" t="s">
        <v>9</v>
      </c>
    </row>
    <row r="28" spans="1:6" ht="31.5" customHeight="1" x14ac:dyDescent="0.25">
      <c r="A28" s="23"/>
      <c r="B28" s="10" t="s">
        <v>30</v>
      </c>
      <c r="C28" s="22">
        <v>0.09</v>
      </c>
      <c r="D28" s="22"/>
      <c r="E28" s="5">
        <f t="shared" si="0"/>
        <v>744.93</v>
      </c>
      <c r="F28" s="15" t="s">
        <v>9</v>
      </c>
    </row>
    <row r="29" spans="1:6" ht="27.75" customHeight="1" x14ac:dyDescent="0.25">
      <c r="A29" s="46" t="s">
        <v>31</v>
      </c>
      <c r="B29" s="47"/>
      <c r="C29" s="17">
        <f>SUM(C30:C39)</f>
        <v>0.82999999999999985</v>
      </c>
      <c r="D29" s="17"/>
      <c r="E29" s="5">
        <f t="shared" si="0"/>
        <v>6869.9099999999989</v>
      </c>
      <c r="F29" s="18"/>
    </row>
    <row r="30" spans="1:6" ht="35.25" customHeight="1" x14ac:dyDescent="0.25">
      <c r="A30" s="24"/>
      <c r="B30" s="10" t="s">
        <v>32</v>
      </c>
      <c r="C30" s="19">
        <v>0.09</v>
      </c>
      <c r="D30" s="19"/>
      <c r="E30" s="5">
        <f t="shared" si="0"/>
        <v>744.93</v>
      </c>
      <c r="F30" s="12" t="s">
        <v>7</v>
      </c>
    </row>
    <row r="31" spans="1:6" ht="33.75" customHeight="1" x14ac:dyDescent="0.25">
      <c r="A31" s="13"/>
      <c r="B31" s="10" t="s">
        <v>33</v>
      </c>
      <c r="C31" s="19">
        <v>0.08</v>
      </c>
      <c r="D31" s="19"/>
      <c r="E31" s="5">
        <f t="shared" si="0"/>
        <v>662.16</v>
      </c>
      <c r="F31" s="14" t="s">
        <v>7</v>
      </c>
    </row>
    <row r="32" spans="1:6" ht="33.75" customHeight="1" x14ac:dyDescent="0.25">
      <c r="A32" s="13"/>
      <c r="B32" s="10" t="s">
        <v>34</v>
      </c>
      <c r="C32" s="19">
        <v>0.09</v>
      </c>
      <c r="D32" s="19"/>
      <c r="E32" s="5">
        <f t="shared" si="0"/>
        <v>744.93</v>
      </c>
      <c r="F32" s="15" t="s">
        <v>9</v>
      </c>
    </row>
    <row r="33" spans="1:6" ht="36" customHeight="1" x14ac:dyDescent="0.25">
      <c r="A33" s="13"/>
      <c r="B33" s="10" t="s">
        <v>35</v>
      </c>
      <c r="C33" s="19">
        <v>0.09</v>
      </c>
      <c r="D33" s="19"/>
      <c r="E33" s="5">
        <f t="shared" si="0"/>
        <v>744.93</v>
      </c>
      <c r="F33" s="15" t="s">
        <v>9</v>
      </c>
    </row>
    <row r="34" spans="1:6" ht="35.25" customHeight="1" x14ac:dyDescent="0.25">
      <c r="A34" s="13"/>
      <c r="B34" s="10" t="s">
        <v>36</v>
      </c>
      <c r="C34" s="19">
        <v>0.08</v>
      </c>
      <c r="D34" s="19"/>
      <c r="E34" s="5">
        <f t="shared" si="0"/>
        <v>662.16</v>
      </c>
      <c r="F34" s="15" t="s">
        <v>9</v>
      </c>
    </row>
    <row r="35" spans="1:6" ht="51.75" customHeight="1" x14ac:dyDescent="0.25">
      <c r="A35" s="13"/>
      <c r="B35" s="10" t="s">
        <v>37</v>
      </c>
      <c r="C35" s="19">
        <v>0.08</v>
      </c>
      <c r="D35" s="19"/>
      <c r="E35" s="5">
        <f t="shared" si="0"/>
        <v>662.16</v>
      </c>
      <c r="F35" s="15" t="s">
        <v>9</v>
      </c>
    </row>
    <row r="36" spans="1:6" ht="34.5" customHeight="1" x14ac:dyDescent="0.25">
      <c r="A36" s="13"/>
      <c r="B36" s="10" t="s">
        <v>95</v>
      </c>
      <c r="C36" s="19">
        <v>0.08</v>
      </c>
      <c r="D36" s="19"/>
      <c r="E36" s="5">
        <f t="shared" si="0"/>
        <v>662.16</v>
      </c>
      <c r="F36" s="15" t="s">
        <v>9</v>
      </c>
    </row>
    <row r="37" spans="1:6" ht="34.5" customHeight="1" x14ac:dyDescent="0.25">
      <c r="A37" s="13"/>
      <c r="B37" s="10" t="s">
        <v>38</v>
      </c>
      <c r="C37" s="22">
        <v>0.08</v>
      </c>
      <c r="D37" s="22"/>
      <c r="E37" s="5">
        <f t="shared" si="0"/>
        <v>662.16</v>
      </c>
      <c r="F37" s="15" t="s">
        <v>9</v>
      </c>
    </row>
    <row r="38" spans="1:6" ht="35.25" customHeight="1" x14ac:dyDescent="0.25">
      <c r="A38" s="13"/>
      <c r="B38" s="21" t="s">
        <v>39</v>
      </c>
      <c r="C38" s="22">
        <v>0.08</v>
      </c>
      <c r="D38" s="22"/>
      <c r="E38" s="5">
        <f t="shared" si="0"/>
        <v>662.16</v>
      </c>
      <c r="F38" s="15" t="s">
        <v>9</v>
      </c>
    </row>
    <row r="39" spans="1:6" ht="32.25" customHeight="1" x14ac:dyDescent="0.25">
      <c r="A39" s="13"/>
      <c r="B39" s="21" t="s">
        <v>30</v>
      </c>
      <c r="C39" s="22">
        <v>0.08</v>
      </c>
      <c r="D39" s="22"/>
      <c r="E39" s="5">
        <f t="shared" si="0"/>
        <v>662.16</v>
      </c>
      <c r="F39" s="15" t="s">
        <v>9</v>
      </c>
    </row>
    <row r="40" spans="1:6" ht="25.5" customHeight="1" x14ac:dyDescent="0.25">
      <c r="A40" s="46" t="s">
        <v>40</v>
      </c>
      <c r="B40" s="47"/>
      <c r="C40" s="25">
        <f>SUM(C41:C44)</f>
        <v>0.36</v>
      </c>
      <c r="D40" s="25"/>
      <c r="E40" s="5">
        <f t="shared" si="0"/>
        <v>2979.72</v>
      </c>
      <c r="F40" s="26"/>
    </row>
    <row r="41" spans="1:6" ht="24.75" customHeight="1" x14ac:dyDescent="0.25">
      <c r="A41" s="27"/>
      <c r="B41" s="10" t="s">
        <v>41</v>
      </c>
      <c r="C41" s="19">
        <v>0.09</v>
      </c>
      <c r="D41" s="19"/>
      <c r="E41" s="5">
        <f t="shared" si="0"/>
        <v>744.93</v>
      </c>
      <c r="F41" s="15" t="s">
        <v>18</v>
      </c>
    </row>
    <row r="42" spans="1:6" ht="30" customHeight="1" x14ac:dyDescent="0.25">
      <c r="A42" s="13"/>
      <c r="B42" s="10" t="s">
        <v>42</v>
      </c>
      <c r="C42" s="19">
        <v>0.09</v>
      </c>
      <c r="D42" s="19"/>
      <c r="E42" s="5">
        <f t="shared" si="0"/>
        <v>744.93</v>
      </c>
      <c r="F42" s="15" t="s">
        <v>9</v>
      </c>
    </row>
    <row r="43" spans="1:6" ht="32.25" customHeight="1" x14ac:dyDescent="0.25">
      <c r="A43" s="13"/>
      <c r="B43" s="10" t="s">
        <v>43</v>
      </c>
      <c r="C43" s="19">
        <v>0.09</v>
      </c>
      <c r="D43" s="19"/>
      <c r="E43" s="5">
        <f t="shared" si="0"/>
        <v>744.93</v>
      </c>
      <c r="F43" s="15" t="s">
        <v>9</v>
      </c>
    </row>
    <row r="44" spans="1:6" ht="46.5" customHeight="1" x14ac:dyDescent="0.25">
      <c r="A44" s="13"/>
      <c r="B44" s="10" t="s">
        <v>44</v>
      </c>
      <c r="C44" s="19">
        <v>0.09</v>
      </c>
      <c r="D44" s="19"/>
      <c r="E44" s="5">
        <f t="shared" si="0"/>
        <v>744.93</v>
      </c>
      <c r="F44" s="15" t="s">
        <v>26</v>
      </c>
    </row>
    <row r="45" spans="1:6" x14ac:dyDescent="0.25">
      <c r="A45" s="46" t="s">
        <v>45</v>
      </c>
      <c r="B45" s="47"/>
      <c r="C45" s="7">
        <f>SUM(C46:C56)</f>
        <v>1.091</v>
      </c>
      <c r="D45" s="7"/>
      <c r="E45" s="5">
        <f t="shared" si="0"/>
        <v>9030.2070000000003</v>
      </c>
      <c r="F45" s="8"/>
    </row>
    <row r="46" spans="1:6" ht="24.75" customHeight="1" x14ac:dyDescent="0.25">
      <c r="A46" s="13"/>
      <c r="B46" s="10" t="s">
        <v>46</v>
      </c>
      <c r="C46" s="19">
        <v>0.08</v>
      </c>
      <c r="D46" s="19"/>
      <c r="E46" s="5">
        <f t="shared" si="0"/>
        <v>662.16</v>
      </c>
      <c r="F46" s="15" t="s">
        <v>18</v>
      </c>
    </row>
    <row r="47" spans="1:6" ht="28.5" customHeight="1" x14ac:dyDescent="0.25">
      <c r="A47" s="13"/>
      <c r="B47" s="10" t="s">
        <v>47</v>
      </c>
      <c r="C47" s="19">
        <v>0.09</v>
      </c>
      <c r="D47" s="19"/>
      <c r="E47" s="5">
        <f t="shared" si="0"/>
        <v>744.93</v>
      </c>
      <c r="F47" s="15" t="s">
        <v>7</v>
      </c>
    </row>
    <row r="48" spans="1:6" ht="33.75" customHeight="1" x14ac:dyDescent="0.25">
      <c r="A48" s="13"/>
      <c r="B48" s="10" t="s">
        <v>48</v>
      </c>
      <c r="C48" s="19">
        <v>0.09</v>
      </c>
      <c r="D48" s="19"/>
      <c r="E48" s="5">
        <f t="shared" si="0"/>
        <v>744.93</v>
      </c>
      <c r="F48" s="15" t="s">
        <v>7</v>
      </c>
    </row>
    <row r="49" spans="1:6" ht="29.25" customHeight="1" x14ac:dyDescent="0.25">
      <c r="A49" s="13"/>
      <c r="B49" s="10" t="s">
        <v>49</v>
      </c>
      <c r="C49" s="19">
        <v>0.09</v>
      </c>
      <c r="D49" s="19"/>
      <c r="E49" s="5">
        <f t="shared" si="0"/>
        <v>744.93</v>
      </c>
      <c r="F49" s="15" t="s">
        <v>7</v>
      </c>
    </row>
    <row r="50" spans="1:6" ht="36.75" customHeight="1" x14ac:dyDescent="0.25">
      <c r="A50" s="13"/>
      <c r="B50" s="10" t="s">
        <v>50</v>
      </c>
      <c r="C50" s="19">
        <v>0.09</v>
      </c>
      <c r="D50" s="19"/>
      <c r="E50" s="5">
        <f t="shared" si="0"/>
        <v>744.93</v>
      </c>
      <c r="F50" s="15" t="s">
        <v>9</v>
      </c>
    </row>
    <row r="51" spans="1:6" ht="33.75" customHeight="1" x14ac:dyDescent="0.25">
      <c r="A51" s="13"/>
      <c r="B51" s="10" t="s">
        <v>51</v>
      </c>
      <c r="C51" s="19">
        <v>0.09</v>
      </c>
      <c r="D51" s="19"/>
      <c r="E51" s="5">
        <f t="shared" si="0"/>
        <v>744.93</v>
      </c>
      <c r="F51" s="15" t="s">
        <v>9</v>
      </c>
    </row>
    <row r="52" spans="1:6" ht="33" customHeight="1" x14ac:dyDescent="0.25">
      <c r="A52" s="13"/>
      <c r="B52" s="10" t="s">
        <v>52</v>
      </c>
      <c r="C52" s="19">
        <v>0.09</v>
      </c>
      <c r="D52" s="19"/>
      <c r="E52" s="5">
        <f t="shared" si="0"/>
        <v>744.93</v>
      </c>
      <c r="F52" s="15" t="s">
        <v>9</v>
      </c>
    </row>
    <row r="53" spans="1:6" ht="30" customHeight="1" x14ac:dyDescent="0.25">
      <c r="A53" s="13"/>
      <c r="B53" s="10" t="s">
        <v>95</v>
      </c>
      <c r="C53" s="19">
        <v>0.09</v>
      </c>
      <c r="D53" s="19"/>
      <c r="E53" s="5">
        <f t="shared" si="0"/>
        <v>744.93</v>
      </c>
      <c r="F53" s="15" t="s">
        <v>9</v>
      </c>
    </row>
    <row r="54" spans="1:6" ht="21.75" customHeight="1" x14ac:dyDescent="0.25">
      <c r="A54" s="13"/>
      <c r="B54" s="21" t="s">
        <v>53</v>
      </c>
      <c r="C54" s="19">
        <v>0.20100000000000001</v>
      </c>
      <c r="D54" s="19"/>
      <c r="E54" s="5">
        <f t="shared" si="0"/>
        <v>1663.6770000000001</v>
      </c>
      <c r="F54" s="15" t="s">
        <v>7</v>
      </c>
    </row>
    <row r="55" spans="1:6" ht="22.5" customHeight="1" x14ac:dyDescent="0.25">
      <c r="A55" s="13"/>
      <c r="B55" s="21" t="s">
        <v>54</v>
      </c>
      <c r="C55" s="19">
        <v>0.09</v>
      </c>
      <c r="D55" s="19"/>
      <c r="E55" s="5">
        <f t="shared" si="0"/>
        <v>744.93</v>
      </c>
      <c r="F55" s="15" t="s">
        <v>55</v>
      </c>
    </row>
    <row r="56" spans="1:6" ht="30" x14ac:dyDescent="0.25">
      <c r="A56" s="13"/>
      <c r="B56" s="21" t="s">
        <v>38</v>
      </c>
      <c r="C56" s="19">
        <v>0.09</v>
      </c>
      <c r="D56" s="19"/>
      <c r="E56" s="5">
        <f t="shared" si="0"/>
        <v>744.93</v>
      </c>
      <c r="F56" s="15" t="s">
        <v>9</v>
      </c>
    </row>
    <row r="57" spans="1:6" ht="22.5" customHeight="1" x14ac:dyDescent="0.25">
      <c r="A57" s="46" t="s">
        <v>56</v>
      </c>
      <c r="B57" s="47"/>
      <c r="C57" s="7">
        <f>SUM(C58:C67)</f>
        <v>0.79999999999999993</v>
      </c>
      <c r="D57" s="7"/>
      <c r="E57" s="5">
        <f t="shared" si="0"/>
        <v>6621.5999999999995</v>
      </c>
      <c r="F57" s="8"/>
    </row>
    <row r="58" spans="1:6" ht="36" customHeight="1" x14ac:dyDescent="0.25">
      <c r="A58" s="13"/>
      <c r="B58" s="10" t="s">
        <v>57</v>
      </c>
      <c r="C58" s="19">
        <v>0.08</v>
      </c>
      <c r="D58" s="19"/>
      <c r="E58" s="5">
        <f t="shared" si="0"/>
        <v>662.16</v>
      </c>
      <c r="F58" s="14" t="s">
        <v>55</v>
      </c>
    </row>
    <row r="59" spans="1:6" ht="30.75" customHeight="1" x14ac:dyDescent="0.25">
      <c r="A59" s="13"/>
      <c r="B59" s="10" t="s">
        <v>96</v>
      </c>
      <c r="C59" s="19">
        <v>0.08</v>
      </c>
      <c r="D59" s="19"/>
      <c r="E59" s="5">
        <f t="shared" si="0"/>
        <v>662.16</v>
      </c>
      <c r="F59" s="14" t="s">
        <v>9</v>
      </c>
    </row>
    <row r="60" spans="1:6" ht="36" customHeight="1" x14ac:dyDescent="0.25">
      <c r="A60" s="13"/>
      <c r="B60" s="10" t="s">
        <v>58</v>
      </c>
      <c r="C60" s="19">
        <v>0.08</v>
      </c>
      <c r="D60" s="19"/>
      <c r="E60" s="5">
        <f t="shared" si="0"/>
        <v>662.16</v>
      </c>
      <c r="F60" s="15" t="s">
        <v>9</v>
      </c>
    </row>
    <row r="61" spans="1:6" ht="31.5" customHeight="1" x14ac:dyDescent="0.25">
      <c r="A61" s="13"/>
      <c r="B61" s="10" t="s">
        <v>59</v>
      </c>
      <c r="C61" s="19">
        <v>0.08</v>
      </c>
      <c r="D61" s="19"/>
      <c r="E61" s="5">
        <f t="shared" si="0"/>
        <v>662.16</v>
      </c>
      <c r="F61" s="15" t="s">
        <v>9</v>
      </c>
    </row>
    <row r="62" spans="1:6" ht="32.25" customHeight="1" x14ac:dyDescent="0.25">
      <c r="A62" s="13"/>
      <c r="B62" s="10" t="s">
        <v>60</v>
      </c>
      <c r="C62" s="19">
        <v>0.08</v>
      </c>
      <c r="D62" s="19"/>
      <c r="E62" s="5">
        <f t="shared" si="0"/>
        <v>662.16</v>
      </c>
      <c r="F62" s="15" t="s">
        <v>9</v>
      </c>
    </row>
    <row r="63" spans="1:6" ht="38.25" customHeight="1" x14ac:dyDescent="0.25">
      <c r="A63" s="13"/>
      <c r="B63" s="10" t="s">
        <v>61</v>
      </c>
      <c r="C63" s="19">
        <v>0.08</v>
      </c>
      <c r="D63" s="19"/>
      <c r="E63" s="5">
        <f t="shared" si="0"/>
        <v>662.16</v>
      </c>
      <c r="F63" s="15" t="s">
        <v>9</v>
      </c>
    </row>
    <row r="64" spans="1:6" ht="22.5" customHeight="1" x14ac:dyDescent="0.25">
      <c r="A64" s="13"/>
      <c r="B64" s="10" t="s">
        <v>62</v>
      </c>
      <c r="C64" s="19">
        <v>0.08</v>
      </c>
      <c r="D64" s="19"/>
      <c r="E64" s="5">
        <f t="shared" si="0"/>
        <v>662.16</v>
      </c>
      <c r="F64" s="14" t="s">
        <v>20</v>
      </c>
    </row>
    <row r="65" spans="1:6" ht="20.25" customHeight="1" x14ac:dyDescent="0.25">
      <c r="A65" s="13"/>
      <c r="B65" s="10" t="s">
        <v>63</v>
      </c>
      <c r="C65" s="19">
        <v>0.08</v>
      </c>
      <c r="D65" s="19"/>
      <c r="E65" s="5">
        <f t="shared" si="0"/>
        <v>662.16</v>
      </c>
      <c r="F65" s="14" t="s">
        <v>20</v>
      </c>
    </row>
    <row r="66" spans="1:6" ht="21.75" customHeight="1" x14ac:dyDescent="0.25">
      <c r="A66" s="13"/>
      <c r="B66" s="10" t="s">
        <v>64</v>
      </c>
      <c r="C66" s="19">
        <v>0.08</v>
      </c>
      <c r="D66" s="19"/>
      <c r="E66" s="5">
        <f t="shared" si="0"/>
        <v>662.16</v>
      </c>
      <c r="F66" s="14" t="s">
        <v>7</v>
      </c>
    </row>
    <row r="67" spans="1:6" ht="31.5" customHeight="1" x14ac:dyDescent="0.25">
      <c r="A67" s="13"/>
      <c r="B67" s="21" t="s">
        <v>65</v>
      </c>
      <c r="C67" s="19">
        <v>0.08</v>
      </c>
      <c r="D67" s="19"/>
      <c r="E67" s="5">
        <f t="shared" si="0"/>
        <v>662.16</v>
      </c>
      <c r="F67" s="15" t="s">
        <v>9</v>
      </c>
    </row>
    <row r="68" spans="1:6" ht="27" customHeight="1" x14ac:dyDescent="0.25">
      <c r="A68" s="46" t="s">
        <v>66</v>
      </c>
      <c r="B68" s="47"/>
      <c r="C68" s="28">
        <v>0.12</v>
      </c>
      <c r="D68" s="28"/>
      <c r="E68" s="5">
        <f t="shared" si="0"/>
        <v>993.24</v>
      </c>
      <c r="F68" s="14"/>
    </row>
    <row r="69" spans="1:6" ht="36" customHeight="1" x14ac:dyDescent="0.25">
      <c r="A69" s="13"/>
      <c r="B69" s="10" t="s">
        <v>67</v>
      </c>
      <c r="C69" s="19">
        <v>0.12</v>
      </c>
      <c r="D69" s="19"/>
      <c r="E69" s="5">
        <f t="shared" si="0"/>
        <v>993.24</v>
      </c>
      <c r="F69" s="15" t="s">
        <v>9</v>
      </c>
    </row>
    <row r="70" spans="1:6" x14ac:dyDescent="0.25">
      <c r="A70" s="44" t="s">
        <v>68</v>
      </c>
      <c r="B70" s="45"/>
      <c r="C70" s="29">
        <f>C71+C72</f>
        <v>0.18</v>
      </c>
      <c r="D70" s="29"/>
      <c r="E70" s="5">
        <f t="shared" si="0"/>
        <v>1489.86</v>
      </c>
      <c r="F70" s="30"/>
    </row>
    <row r="71" spans="1:6" ht="60.75" customHeight="1" x14ac:dyDescent="0.25">
      <c r="A71" s="31" t="s">
        <v>69</v>
      </c>
      <c r="B71" s="32" t="s">
        <v>70</v>
      </c>
      <c r="C71" s="29">
        <v>0.09</v>
      </c>
      <c r="D71" s="29"/>
      <c r="E71" s="5">
        <f t="shared" ref="E71:E83" si="1">C71*8277</f>
        <v>744.93</v>
      </c>
      <c r="F71" s="30" t="s">
        <v>71</v>
      </c>
    </row>
    <row r="72" spans="1:6" ht="30" x14ac:dyDescent="0.25">
      <c r="A72" s="31" t="s">
        <v>72</v>
      </c>
      <c r="B72" s="32" t="s">
        <v>73</v>
      </c>
      <c r="C72" s="29">
        <v>0.09</v>
      </c>
      <c r="D72" s="29"/>
      <c r="E72" s="5">
        <f t="shared" si="1"/>
        <v>744.93</v>
      </c>
      <c r="F72" s="15" t="s">
        <v>9</v>
      </c>
    </row>
    <row r="73" spans="1:6" ht="37.5" customHeight="1" x14ac:dyDescent="0.25">
      <c r="A73" s="44" t="s">
        <v>74</v>
      </c>
      <c r="B73" s="45"/>
      <c r="C73" s="29">
        <v>0.13</v>
      </c>
      <c r="D73" s="29"/>
      <c r="E73" s="5">
        <f t="shared" si="1"/>
        <v>1076.01</v>
      </c>
      <c r="F73" s="30" t="s">
        <v>75</v>
      </c>
    </row>
    <row r="74" spans="1:6" ht="30" x14ac:dyDescent="0.25">
      <c r="A74" s="44" t="s">
        <v>76</v>
      </c>
      <c r="B74" s="45"/>
      <c r="C74" s="29">
        <v>1.9</v>
      </c>
      <c r="D74" s="29"/>
      <c r="E74" s="5">
        <f t="shared" si="1"/>
        <v>15726.3</v>
      </c>
      <c r="F74" s="30" t="s">
        <v>77</v>
      </c>
    </row>
    <row r="75" spans="1:6" ht="30.75" customHeight="1" x14ac:dyDescent="0.25">
      <c r="A75" s="44" t="s">
        <v>78</v>
      </c>
      <c r="B75" s="45"/>
      <c r="C75" s="29">
        <f>C76+C77</f>
        <v>1.9570000000000001</v>
      </c>
      <c r="D75" s="29"/>
      <c r="E75" s="5">
        <f t="shared" si="1"/>
        <v>16198.089</v>
      </c>
      <c r="F75" s="30"/>
    </row>
    <row r="76" spans="1:6" ht="30" x14ac:dyDescent="0.25">
      <c r="A76" s="33"/>
      <c r="B76" s="36" t="s">
        <v>86</v>
      </c>
      <c r="C76" s="37">
        <v>1.7070000000000001</v>
      </c>
      <c r="D76" s="37"/>
      <c r="E76" s="5">
        <f t="shared" si="1"/>
        <v>14128.839</v>
      </c>
      <c r="F76" s="30" t="s">
        <v>77</v>
      </c>
    </row>
    <row r="77" spans="1:6" ht="30" x14ac:dyDescent="0.25">
      <c r="A77" s="33"/>
      <c r="B77" s="36" t="s">
        <v>79</v>
      </c>
      <c r="C77" s="37">
        <v>0.25</v>
      </c>
      <c r="D77" s="37"/>
      <c r="E77" s="5">
        <f t="shared" si="1"/>
        <v>2069.25</v>
      </c>
      <c r="F77" s="14" t="s">
        <v>7</v>
      </c>
    </row>
    <row r="78" spans="1:6" ht="64.5" customHeight="1" x14ac:dyDescent="0.25">
      <c r="A78" s="44" t="s">
        <v>80</v>
      </c>
      <c r="B78" s="45"/>
      <c r="C78" s="29">
        <v>7.0000000000000007E-2</v>
      </c>
      <c r="D78" s="29"/>
      <c r="E78" s="5">
        <f t="shared" si="1"/>
        <v>579.3900000000001</v>
      </c>
      <c r="F78" s="30" t="s">
        <v>81</v>
      </c>
    </row>
    <row r="79" spans="1:6" ht="30" customHeight="1" x14ac:dyDescent="0.25">
      <c r="A79" s="44" t="s">
        <v>87</v>
      </c>
      <c r="B79" s="45"/>
      <c r="C79" s="29">
        <v>4.008</v>
      </c>
      <c r="D79" s="29"/>
      <c r="E79" s="5">
        <f t="shared" si="1"/>
        <v>33174.216</v>
      </c>
      <c r="F79" s="30"/>
    </row>
    <row r="80" spans="1:6" ht="30" customHeight="1" x14ac:dyDescent="0.25">
      <c r="A80" s="44" t="s">
        <v>88</v>
      </c>
      <c r="B80" s="45"/>
      <c r="C80" s="29">
        <f>C81+C82</f>
        <v>1.3140000000000001</v>
      </c>
      <c r="D80" s="29"/>
      <c r="E80" s="5">
        <f t="shared" si="1"/>
        <v>10875.978000000001</v>
      </c>
      <c r="F80" s="30"/>
    </row>
    <row r="81" spans="1:6" ht="30" customHeight="1" x14ac:dyDescent="0.25">
      <c r="A81" s="40" t="s">
        <v>89</v>
      </c>
      <c r="B81" s="39" t="s">
        <v>92</v>
      </c>
      <c r="C81" s="29">
        <v>0.81</v>
      </c>
      <c r="D81" s="29"/>
      <c r="E81" s="5">
        <f t="shared" si="1"/>
        <v>6704.3700000000008</v>
      </c>
      <c r="F81" s="30" t="s">
        <v>22</v>
      </c>
    </row>
    <row r="82" spans="1:6" ht="30" customHeight="1" x14ac:dyDescent="0.25">
      <c r="A82" s="40" t="s">
        <v>90</v>
      </c>
      <c r="B82" s="39" t="s">
        <v>91</v>
      </c>
      <c r="C82" s="29">
        <v>0.504</v>
      </c>
      <c r="D82" s="29"/>
      <c r="E82" s="5">
        <f t="shared" si="1"/>
        <v>4171.6080000000002</v>
      </c>
      <c r="F82" s="30" t="s">
        <v>7</v>
      </c>
    </row>
    <row r="83" spans="1:6" ht="30" customHeight="1" x14ac:dyDescent="0.25">
      <c r="A83" s="41" t="s">
        <v>93</v>
      </c>
      <c r="B83" s="38" t="s">
        <v>94</v>
      </c>
      <c r="C83" s="29">
        <v>0.49</v>
      </c>
      <c r="D83" s="29"/>
      <c r="E83" s="5">
        <f t="shared" si="1"/>
        <v>4055.73</v>
      </c>
      <c r="F83" s="30" t="s">
        <v>83</v>
      </c>
    </row>
    <row r="84" spans="1:6" x14ac:dyDescent="0.25">
      <c r="A84" s="34"/>
      <c r="B84" s="35" t="s">
        <v>82</v>
      </c>
      <c r="C84" s="42">
        <f>C5</f>
        <v>14.33</v>
      </c>
      <c r="D84" s="42"/>
      <c r="E84" s="5">
        <f>E5</f>
        <v>118609.41</v>
      </c>
      <c r="F84" s="35"/>
    </row>
    <row r="87" spans="1:6" x14ac:dyDescent="0.25">
      <c r="B87" t="s">
        <v>85</v>
      </c>
    </row>
  </sheetData>
  <mergeCells count="19">
    <mergeCell ref="A40:B40"/>
    <mergeCell ref="A1:F1"/>
    <mergeCell ref="A2:F2"/>
    <mergeCell ref="A5:B5"/>
    <mergeCell ref="A6:B6"/>
    <mergeCell ref="A7:B7"/>
    <mergeCell ref="A16:B16"/>
    <mergeCell ref="A17:B17"/>
    <mergeCell ref="A29:B29"/>
    <mergeCell ref="A79:B79"/>
    <mergeCell ref="A80:B80"/>
    <mergeCell ref="A75:B75"/>
    <mergeCell ref="A78:B78"/>
    <mergeCell ref="A45:B45"/>
    <mergeCell ref="A57:B57"/>
    <mergeCell ref="A68:B68"/>
    <mergeCell ref="A70:B70"/>
    <mergeCell ref="A73:B73"/>
    <mergeCell ref="A74:B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CD30FB-52FF-4027-B5BC-E777ED4CD695}"/>
</file>

<file path=customXml/itemProps2.xml><?xml version="1.0" encoding="utf-8"?>
<ds:datastoreItem xmlns:ds="http://schemas.openxmlformats.org/officeDocument/2006/customXml" ds:itemID="{0F7340C1-4791-4A7B-A6C4-34DD2D9C01D0}"/>
</file>

<file path=customXml/itemProps3.xml><?xml version="1.0" encoding="utf-8"?>
<ds:datastoreItem xmlns:ds="http://schemas.openxmlformats.org/officeDocument/2006/customXml" ds:itemID="{835DF29C-6254-4EC8-A961-11B494814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2013-01-20T05:50:22Z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