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565"/>
  </bookViews>
  <sheets>
    <sheet name="на 01.12.2021" sheetId="1" r:id="rId1"/>
  </sheets>
  <externalReferences>
    <externalReference r:id="rId2"/>
  </externalReferences>
  <definedNames>
    <definedName name="Z_3A62FDFE_B33F_4285_AF26_B946B57D89E5_.wvu.Rows" localSheetId="0" hidden="1">'на 01.12.2021'!$30:$30,'на 01.12.2021'!$40:$40,'на 01.12.2021'!$82:$83,'на 01.12.2021'!$101:$104,'на 01.12.2021'!$123:$123,'на 01.12.2021'!$127:$127,'на 01.12.2021'!#REF!</definedName>
    <definedName name="Z_5F4BDBB1_E645_4516_8FC8_7D1E2AFE448F_.wvu.Rows" localSheetId="0" hidden="1">'на 01.12.2021'!$30:$30,'на 01.12.2021'!$40:$40,'на 01.12.2021'!$66:$66,'на 01.12.2021'!$82:$83,'на 01.12.2021'!$101:$104,'на 01.12.2021'!$123:$123,'на 01.12.2021'!$127:$127</definedName>
    <definedName name="Z_791A6B44_A126_477F_8F66_87C81269CCAF_.wvu.Rows" localSheetId="0" hidden="1">'на 01.12.2021'!#REF!,'на 01.12.2021'!$121:$122,'на 01.12.2021'!$128:$128</definedName>
    <definedName name="Z_941B9BCB_D95B_4828_B060_DECC595C9511_.wvu.Rows" localSheetId="0" hidden="1">'на 01.12.2021'!$30:$30,'на 01.12.2021'!$33:$33,'на 01.12.2021'!$40:$40,'на 01.12.2021'!$48:$48,'на 01.12.2021'!$66:$66,'на 01.12.2021'!$71:$71,'на 01.12.2021'!$82:$83,'на 01.12.2021'!$101:$104,'на 01.12.2021'!$120:$128,'на 01.12.2021'!#REF!</definedName>
    <definedName name="Z_AD8B40E3_4B89_443C_9ACF_B6D22B3A77E7_.wvu.Rows" localSheetId="0" hidden="1">'на 01.12.2021'!$30:$30,'на 01.12.2021'!$33:$33,'на 01.12.2021'!$40:$40,'на 01.12.2021'!$48:$48,'на 01.12.2021'!$66:$66,'на 01.12.2021'!$71:$71,'на 01.12.2021'!$82:$83,'на 01.12.2021'!$101:$104,'на 01.12.2021'!$120:$128,'на 01.12.2021'!#REF!</definedName>
    <definedName name="Z_AFEF4DE1_67D6_48C6_A8C8_B9E9198BBD0E_.wvu.PrintArea" localSheetId="0" hidden="1">'на 01.12.2021'!$A$1:$D$134</definedName>
    <definedName name="Z_AFEF4DE1_67D6_48C6_A8C8_B9E9198BBD0E_.wvu.Rows" localSheetId="0" hidden="1">'на 01.12.2021'!$30:$30,'на 01.12.2021'!$40:$40,'на 01.12.2021'!$55:$55,'на 01.12.2021'!$66:$66,'на 01.12.2021'!$69:$69,'на 01.12.2021'!$71:$71,'на 01.12.2021'!$82:$83,'на 01.12.2021'!$86:$86,'на 01.12.2021'!$101:$104,'на 01.12.2021'!$121:$122,'на 01.12.2021'!$124:$128,'на 01.12.2021'!$130:$130,'на 01.12.2021'!#REF!</definedName>
    <definedName name="Z_CAE69FAB_AFBE_4188_8F32_69E048226F14_.wvu.Rows" localSheetId="0" hidden="1">'на 01.12.2021'!$30:$30,'на 01.12.2021'!$33:$33,'на 01.12.2021'!$40:$41,'на 01.12.2021'!$66:$66,'на 01.12.2021'!$71:$71,'на 01.12.2021'!$82:$83,'на 01.12.2021'!#REF!</definedName>
    <definedName name="Z_D2DF83CF_573E_4A86_A4BE_5A992E023C65_.wvu.Rows" localSheetId="0" hidden="1">'на 01.12.2021'!#REF!,'на 01.12.2021'!$121:$122,'на 01.12.2021'!$128:$128</definedName>
    <definedName name="Z_E2CE03E0_A708_4616_8DFD_0910D1C70A9E_.wvu.Rows" localSheetId="0" hidden="1">'на 01.12.2021'!#REF!,'на 01.12.2021'!$121:$122,'на 01.12.2021'!$128:$128</definedName>
    <definedName name="Z_E6F394BB_DB4B_47AB_A066_DC195B03AE3E_.wvu.Rows" localSheetId="0" hidden="1">'на 01.12.2021'!$30:$30,'на 01.12.2021'!$40:$40,'на 01.12.2021'!$66:$66,'на 01.12.2021'!$69:$69,'на 01.12.2021'!$71:$71,'на 01.12.2021'!$82:$83,'на 01.12.2021'!$101:$104,'на 01.12.2021'!$113:$118,'на 01.12.2021'!$124:$128,'на 01.12.2021'!$130:$130,'на 01.12.2021'!#REF!</definedName>
    <definedName name="Z_E8991B2E_0E9F_48F3_A4D6_3B340ABE8C8E_.wvu.Rows" localSheetId="0" hidden="1">'на 01.12.2021'!$40:$41,'на 01.12.2021'!$128:$128</definedName>
    <definedName name="Z_F385514D_10E2_4F02_BC23_DB9B134ACC31_.wvu.PrintArea" localSheetId="0" hidden="1">'на 01.12.2021'!$A$1:$D$134</definedName>
    <definedName name="Z_F385514D_10E2_4F02_BC23_DB9B134ACC31_.wvu.Rows" localSheetId="0" hidden="1">'на 01.12.2021'!$30:$30,'на 01.12.2021'!$41:$41,'на 01.12.2021'!$55:$55,'на 01.12.2021'!$66:$66,'на 01.12.2021'!$82:$83,'на 01.12.2021'!$86:$86,'на 01.12.2021'!$102:$105,'на 01.12.2021'!$114:$119,'на 01.12.2021'!$124:$128,'на 01.12.2021'!$130:$130,'на 01.12.2021'!#REF!</definedName>
    <definedName name="Z_F59D258D_974D_4B2B_B7CC_86B99245EC3C_.wvu.PrintArea" localSheetId="0" hidden="1">'на 01.12.2021'!$A$1:$D$134</definedName>
    <definedName name="Z_F59D258D_974D_4B2B_B7CC_86B99245EC3C_.wvu.Rows" localSheetId="0" hidden="1">'на 01.12.2021'!$30:$30,'на 01.12.2021'!$33:$33,'на 01.12.2021'!$40:$41,'на 01.12.2021'!$48:$48,'на 01.12.2021'!$66:$66,'на 01.12.2021'!$71:$71,'на 01.12.2021'!$82:$83,'на 01.12.2021'!$101:$104,'на 01.12.2021'!$123:$123,'на 01.12.2021'!$127:$127,'на 01.12.2021'!#REF!</definedName>
    <definedName name="Z_F8542D9D_A523_4F6F_8CFE_9BA4BA3D5B88_.wvu.Rows" localSheetId="0" hidden="1">'на 01.12.2021'!$40:$40,'на 01.12.2021'!$101:$104,'на 01.12.2021'!$121:$123,'на 01.12.2021'!$127:$127</definedName>
    <definedName name="Z_FAFBB87E_73E9_461E_A4E8_A0EB3259EED0_.wvu.PrintArea" localSheetId="0" hidden="1">'на 01.12.2021'!$A$1:$D$134</definedName>
    <definedName name="Z_FAFBB87E_73E9_461E_A4E8_A0EB3259EED0_.wvu.Rows" localSheetId="0" hidden="1">'на 01.12.2021'!$31:$31,'на 01.12.2021'!$40:$40,'на 01.12.2021'!$101:$104,'на 01.12.2021'!$121:$123,'на 01.12.2021'!$127:$127</definedName>
    <definedName name="_xlnm.Print_Area" localSheetId="0">'на 01.12.2021'!$A$1:$D$134</definedName>
  </definedNames>
  <calcPr calcId="145621"/>
</workbook>
</file>

<file path=xl/calcChain.xml><?xml version="1.0" encoding="utf-8"?>
<calcChain xmlns="http://schemas.openxmlformats.org/spreadsheetml/2006/main">
  <c r="C133" i="1" l="1"/>
  <c r="B133" i="1"/>
  <c r="C132" i="1"/>
  <c r="B132" i="1"/>
  <c r="C131" i="1"/>
  <c r="B131" i="1"/>
  <c r="C126" i="1"/>
  <c r="C125" i="1" s="1"/>
  <c r="C120" i="1" s="1"/>
  <c r="B126" i="1"/>
  <c r="B125" i="1" s="1"/>
  <c r="C123" i="1"/>
  <c r="C129" i="1" s="1"/>
  <c r="B123" i="1"/>
  <c r="C122" i="1"/>
  <c r="C121" i="1" s="1"/>
  <c r="B122" i="1"/>
  <c r="B121" i="1" s="1"/>
  <c r="B120" i="1"/>
  <c r="C116" i="1"/>
  <c r="B116" i="1"/>
  <c r="C114" i="1"/>
  <c r="C112" i="1"/>
  <c r="B112" i="1"/>
  <c r="C111" i="1"/>
  <c r="B111" i="1"/>
  <c r="C110" i="1"/>
  <c r="B110" i="1"/>
  <c r="C108" i="1"/>
  <c r="B108" i="1"/>
  <c r="C107" i="1"/>
  <c r="C106" i="1" s="1"/>
  <c r="B107" i="1"/>
  <c r="B106" i="1" s="1"/>
  <c r="C104" i="1"/>
  <c r="B104" i="1"/>
  <c r="C103" i="1"/>
  <c r="B103" i="1"/>
  <c r="C102" i="1"/>
  <c r="B102" i="1"/>
  <c r="C98" i="1"/>
  <c r="B98" i="1"/>
  <c r="D98" i="1" s="1"/>
  <c r="C97" i="1"/>
  <c r="B97" i="1"/>
  <c r="C96" i="1"/>
  <c r="B96" i="1"/>
  <c r="D96" i="1" s="1"/>
  <c r="C95" i="1"/>
  <c r="C94" i="1" s="1"/>
  <c r="B95" i="1"/>
  <c r="C93" i="1"/>
  <c r="B93" i="1"/>
  <c r="C92" i="1"/>
  <c r="B92" i="1"/>
  <c r="D92" i="1" s="1"/>
  <c r="C91" i="1"/>
  <c r="B91" i="1"/>
  <c r="C90" i="1"/>
  <c r="B90" i="1"/>
  <c r="D90" i="1" s="1"/>
  <c r="C89" i="1"/>
  <c r="B89" i="1"/>
  <c r="C88" i="1"/>
  <c r="B88" i="1"/>
  <c r="D88" i="1" s="1"/>
  <c r="C87" i="1"/>
  <c r="B87" i="1"/>
  <c r="C86" i="1"/>
  <c r="B86" i="1"/>
  <c r="D86" i="1" s="1"/>
  <c r="C85" i="1"/>
  <c r="B85" i="1"/>
  <c r="D85" i="1" s="1"/>
  <c r="C84" i="1"/>
  <c r="B84" i="1"/>
  <c r="D84" i="1" s="1"/>
  <c r="C83" i="1"/>
  <c r="B83" i="1"/>
  <c r="D83" i="1" s="1"/>
  <c r="C82" i="1"/>
  <c r="B82" i="1"/>
  <c r="D82" i="1" s="1"/>
  <c r="C81" i="1"/>
  <c r="B81" i="1"/>
  <c r="D81" i="1" s="1"/>
  <c r="C80" i="1"/>
  <c r="B80" i="1"/>
  <c r="D80" i="1" s="1"/>
  <c r="C79" i="1"/>
  <c r="B79" i="1"/>
  <c r="D79" i="1" s="1"/>
  <c r="C78" i="1"/>
  <c r="B78" i="1"/>
  <c r="D78" i="1" s="1"/>
  <c r="C77" i="1"/>
  <c r="B77" i="1"/>
  <c r="D77" i="1" s="1"/>
  <c r="C76" i="1"/>
  <c r="B76" i="1"/>
  <c r="D76" i="1" s="1"/>
  <c r="C75" i="1"/>
  <c r="B75" i="1"/>
  <c r="D75" i="1" s="1"/>
  <c r="C74" i="1"/>
  <c r="B74" i="1"/>
  <c r="D74" i="1" s="1"/>
  <c r="C73" i="1"/>
  <c r="B73" i="1"/>
  <c r="D73" i="1" s="1"/>
  <c r="C72" i="1"/>
  <c r="B72" i="1"/>
  <c r="D72" i="1" s="1"/>
  <c r="C71" i="1"/>
  <c r="B71" i="1"/>
  <c r="D71" i="1" s="1"/>
  <c r="C70" i="1"/>
  <c r="B70" i="1"/>
  <c r="D70" i="1" s="1"/>
  <c r="C69" i="1"/>
  <c r="B69" i="1"/>
  <c r="D69" i="1" s="1"/>
  <c r="C68" i="1"/>
  <c r="B68" i="1"/>
  <c r="D68" i="1" s="1"/>
  <c r="C67" i="1"/>
  <c r="B67" i="1"/>
  <c r="D67" i="1" s="1"/>
  <c r="C66" i="1"/>
  <c r="B66" i="1"/>
  <c r="D66" i="1" s="1"/>
  <c r="C65" i="1"/>
  <c r="B65" i="1"/>
  <c r="D65" i="1" s="1"/>
  <c r="C64" i="1"/>
  <c r="B64" i="1"/>
  <c r="D64" i="1" s="1"/>
  <c r="C63" i="1"/>
  <c r="B63" i="1"/>
  <c r="D63" i="1" s="1"/>
  <c r="C62" i="1"/>
  <c r="B62" i="1"/>
  <c r="D62" i="1" s="1"/>
  <c r="C61" i="1"/>
  <c r="B61" i="1"/>
  <c r="D61" i="1" s="1"/>
  <c r="C60" i="1"/>
  <c r="B60" i="1"/>
  <c r="D60" i="1" s="1"/>
  <c r="C59" i="1"/>
  <c r="B59" i="1"/>
  <c r="D59" i="1" s="1"/>
  <c r="C58" i="1"/>
  <c r="B58" i="1"/>
  <c r="D58" i="1" s="1"/>
  <c r="C57" i="1"/>
  <c r="B57" i="1"/>
  <c r="C56" i="1"/>
  <c r="B56" i="1"/>
  <c r="C55" i="1"/>
  <c r="B55" i="1"/>
  <c r="C54" i="1"/>
  <c r="B54" i="1"/>
  <c r="D54" i="1" s="1"/>
  <c r="C53" i="1"/>
  <c r="B53" i="1"/>
  <c r="D53" i="1" s="1"/>
  <c r="C52" i="1"/>
  <c r="B52" i="1"/>
  <c r="D52" i="1" s="1"/>
  <c r="C51" i="1"/>
  <c r="B51" i="1"/>
  <c r="C50" i="1"/>
  <c r="B50" i="1"/>
  <c r="C49" i="1"/>
  <c r="B49" i="1"/>
  <c r="C48" i="1"/>
  <c r="B48" i="1"/>
  <c r="C47" i="1"/>
  <c r="B47" i="1"/>
  <c r="C46" i="1"/>
  <c r="B46" i="1"/>
  <c r="C45" i="1"/>
  <c r="B45" i="1"/>
  <c r="C44" i="1"/>
  <c r="B44" i="1"/>
  <c r="D41" i="1"/>
  <c r="C39" i="1"/>
  <c r="C100" i="1" s="1"/>
  <c r="B39" i="1"/>
  <c r="C38" i="1"/>
  <c r="B38" i="1"/>
  <c r="C37" i="1"/>
  <c r="B37" i="1"/>
  <c r="C36" i="1"/>
  <c r="B36" i="1"/>
  <c r="C35" i="1"/>
  <c r="B35" i="1"/>
  <c r="C34" i="1"/>
  <c r="B34" i="1"/>
  <c r="C33" i="1"/>
  <c r="D33" i="1" s="1"/>
  <c r="B33" i="1"/>
  <c r="C32" i="1"/>
  <c r="B32" i="1"/>
  <c r="C31" i="1"/>
  <c r="B31" i="1"/>
  <c r="C30" i="1"/>
  <c r="D30" i="1" s="1"/>
  <c r="B3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C8" i="1"/>
  <c r="B8" i="1"/>
  <c r="C7" i="1"/>
  <c r="B7" i="1"/>
  <c r="C6" i="1"/>
  <c r="B6" i="1"/>
  <c r="D87" i="1" l="1"/>
  <c r="D89" i="1"/>
  <c r="D91" i="1"/>
  <c r="D93" i="1"/>
  <c r="D95" i="1"/>
  <c r="D97" i="1"/>
  <c r="B94" i="1"/>
  <c r="D94" i="1" s="1"/>
  <c r="D7" i="1"/>
  <c r="D9" i="1"/>
  <c r="D11" i="1"/>
  <c r="D13" i="1"/>
  <c r="D15" i="1"/>
  <c r="D17" i="1"/>
  <c r="D19" i="1"/>
  <c r="D22" i="1"/>
  <c r="D24" i="1"/>
  <c r="D26" i="1"/>
  <c r="D28" i="1"/>
  <c r="B100" i="1"/>
  <c r="C130" i="1"/>
  <c r="D35" i="1"/>
  <c r="D37" i="1"/>
  <c r="D6" i="1"/>
  <c r="D8" i="1"/>
  <c r="D10" i="1"/>
  <c r="D12" i="1"/>
  <c r="D14" i="1"/>
  <c r="D16" i="1"/>
  <c r="D18" i="1"/>
  <c r="D21" i="1"/>
  <c r="D23" i="1"/>
  <c r="D25" i="1"/>
  <c r="D27" i="1"/>
  <c r="D29" i="1"/>
  <c r="D31" i="1"/>
  <c r="D32" i="1"/>
  <c r="D34" i="1"/>
  <c r="D36" i="1"/>
  <c r="D38" i="1"/>
  <c r="D57" i="1"/>
  <c r="B130" i="1"/>
  <c r="B134" i="1"/>
  <c r="C134" i="1"/>
  <c r="D39" i="1"/>
  <c r="D44" i="1"/>
  <c r="D45" i="1"/>
  <c r="D46" i="1"/>
  <c r="D47" i="1"/>
  <c r="D48" i="1"/>
  <c r="D49" i="1"/>
  <c r="D50" i="1"/>
  <c r="D56" i="1"/>
</calcChain>
</file>

<file path=xl/sharedStrings.xml><?xml version="1.0" encoding="utf-8"?>
<sst xmlns="http://schemas.openxmlformats.org/spreadsheetml/2006/main" count="126" uniqueCount="120">
  <si>
    <t xml:space="preserve">                           Сведения об исполнении бюджета г. Красноярска на 01.12.2021 г.</t>
  </si>
  <si>
    <t>тыс. руб.</t>
  </si>
  <si>
    <t>Наименование показателей</t>
  </si>
  <si>
    <t>Бюджет города на 2021 год с учетом изменений</t>
  </si>
  <si>
    <t>Исполнено на 01.12.2021 г.</t>
  </si>
  <si>
    <t>% исполнения к плану года</t>
  </si>
  <si>
    <t>НАЛОГОВЫЕ И НЕНАЛОГОВЫЕ ДОХОДЫ</t>
  </si>
  <si>
    <t>Налоги на прибыль, доходы</t>
  </si>
  <si>
    <t>Налог на прибыль организаций</t>
  </si>
  <si>
    <t>Налог на доходы физических лиц</t>
  </si>
  <si>
    <t>Налоги на товары</t>
  </si>
  <si>
    <t>Налоги на совокупный доход</t>
  </si>
  <si>
    <t>Налог, взимаемый в связи с применением упрощенной системы налогообложения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</si>
  <si>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</si>
  <si>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</si>
  <si>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налогооблажения, зачисляемый в бюджеты городских округов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</si>
  <si>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</si>
  <si>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</si>
  <si>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</si>
  <si>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</si>
  <si>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</si>
  <si>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 xml:space="preserve"> -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</si>
  <si>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</si>
  <si>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</si>
  <si>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</si>
  <si>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</si>
  <si>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Административные платежи и сборы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</si>
  <si>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</si>
  <si>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</si>
  <si>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</si>
  <si>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</si>
  <si>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БЕЗВОЗМЕЗДНЫЕ ПОСТУПЛЕНИЯ ОТ НЕГОСУДАРСТВЕННЫХ ОРГАНИЗАЦИЙ</t>
  </si>
  <si>
    <t>Дотации бюджетам бюджетной системы Российской Федерации</t>
  </si>
  <si>
    <t>Субвенции бюджетам бюджетной системы Российской Федерации</t>
  </si>
  <si>
    <t>Иные межбюджетные трансферты</t>
  </si>
  <si>
    <t>Субсидии бюджетам бюджетной системы Российской Федерации (межбюджетные субсидии)</t>
  </si>
  <si>
    <t>БЕЗВОЗМЕЗДНЫЕ ПОСТУПЛЕНИЯ ОТ НЕГОСУДАРСТВЕННЫХ ОРГАНИЗАЦИЙ В БЮДЖЕТЫ ГОРОДСКИХ ОКРУГОВ</t>
  </si>
  <si>
    <t>Возврат остатков субсидий, субвенций и иных межбюджетных трансфертов, имеющих целевое назначение, прошлых лет</t>
  </si>
  <si>
    <t>Прочие безвозмездные поступления</t>
  </si>
  <si>
    <t>Доходы бюджетов городских округов от возврата организациями остатков субсидий прошлых лет</t>
  </si>
  <si>
    <t>ИТОГО ДОХОДОВ</t>
  </si>
  <si>
    <t>РАСХОДЫ</t>
  </si>
  <si>
    <t>ОБЩЕГОСУДАРСТВЕННЫЕ РАСХОДЫ</t>
  </si>
  <si>
    <t>Функционирование высшего должностного лица субъекта РФ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</si>
  <si>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</si>
  <si>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РФ, высших органов исполнительной власти субъектов РФ, местных администраций</t>
  </si>
  <si>
    <t>Судебная система</t>
  </si>
  <si>
    <t>Обеспечение деятельности финансовых, налоговых и таможенных органов  и органов финансового (финсово-бюджетного) надзора</t>
  </si>
  <si>
    <t>Обеспечение проведения выборов и референдумов</t>
  </si>
  <si>
    <t>Резервные фонды</t>
  </si>
  <si>
    <t>Прикладные научные исследования в области общегосударственных вопросов</t>
  </si>
  <si>
    <t>Другие общегосударственные вопросы</t>
  </si>
  <si>
    <t>НАЦИОНАЛЬНАЯ БЕЗОПАСНОСТЬ И ПРАВООХРАНИТЕЛЬНАЯ ДЕЯТЕЛЬНОСТЬ</t>
  </si>
  <si>
    <t>Органы внутренних дел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</si>
  <si>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</si>
  <si>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Защита населения и территории от чрезвычайных ситуаций природного и техногенного характера, пожарная безопасность</t>
  </si>
  <si>
    <t>НАЦИОНАЛЬНАЯ ЭКОНОМИКА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</si>
  <si>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</si>
  <si>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</si>
  <si>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</si>
  <si>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</si>
  <si>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</si>
  <si>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</si>
  <si>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</si>
  <si>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Прикладные научные исследования</t>
  </si>
  <si>
    <t>Другие вопросы в области жилищно-коммунального хозяйства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</si>
  <si>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</si>
  <si>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</si>
  <si>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</si>
  <si>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</si>
  <si>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</si>
  <si>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</si>
  <si>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</si>
  <si>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</si>
  <si>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Молодежная политика и оздоровление детей</t>
  </si>
  <si>
    <t>Другие вопросы в области образования</t>
  </si>
  <si>
    <t>КУЛЬТУРА, КИНЕМАТОГРАФИЯ</t>
  </si>
  <si>
    <t>Культура</t>
  </si>
  <si>
    <t>Кинематография</t>
  </si>
  <si>
    <t>Другие вопросы в области культуры, кинематографии, средств массовой информации</t>
  </si>
  <si>
    <t>ЗДРАВООХРАНЕНИЕ</t>
  </si>
  <si>
    <t>Стационарная медицинская помощь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</si>
  <si>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</si>
  <si>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</si>
  <si>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</si>
  <si>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</si>
  <si>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</si>
  <si>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</si>
  <si>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</si>
  <si>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 xml:space="preserve">Физическая культура   </t>
  </si>
  <si>
    <t>Массовый спорт</t>
  </si>
  <si>
    <t>Другие вопросы в области физической культуры</t>
  </si>
  <si>
    <t>СРЕДСТВА МАССОВОЙ ИНФОРМАЦИИ</t>
  </si>
  <si>
    <t>Периодическая печать и издательства</t>
  </si>
  <si>
    <t>ОБСЛУЖИВАНИЕ ГОСУДАРСТВЕННОГО (МУНИЦИПАЛЬНОГО) ДОЛГА</t>
  </si>
  <si>
    <t>Обслуживание государственного (муниципального) долга</t>
  </si>
  <si>
    <t>ИТОГО РАСХОДОВ</t>
  </si>
  <si>
    <t>ПРЕВЫШЕНИЕ ДОХОДОВ НАД РАСХОДАМИ (ДЕФИЦИТ) ИЛИ (ПРОФИЦИТ)</t>
  </si>
  <si>
    <t>МУНИЦИПАЛЬНЫЕ ЦЕННЫЕ БУМАГИ</t>
  </si>
  <si>
    <t>Размещение муниципальных ценных бумаг</t>
  </si>
  <si>
    <t>Погашение муниципальных ценных бумаг</t>
  </si>
  <si>
    <t>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</si>
  <si>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РФ</t>
  </si>
  <si>
    <t>Погашение бюджетных кредитов, полученных от других бюджетов бюджетной системы РФ</t>
  </si>
  <si>
    <t>КРЕДИТЫ КРЕДИТНЫХ ОРГАНИЗАЦИЙ</t>
  </si>
  <si>
    <t>Получение кредитов от кредитных организаций</t>
  </si>
  <si>
    <t>Погашение кредитов, предоставленных кредитными организациями</t>
  </si>
  <si>
    <t>ОПЕРАЦИИ ПО УПРАВЛЕНИЮ ОСТАТКАМИ СРЕДСТВ НА ЕДИНЫХ СЧЕТАХ БЮДЖЕТА</t>
  </si>
  <si>
    <t xml:space="preserve">УВЕЛИЧЕНИЕ ФИНАНСОВЫХ АКТИВОВ В ГОСУДАРСТВЕННОЙ (МУНИЦИПАЛЬНОЙ) СОБСТВЕННОСТИ ЗА СЧЕТ СРЕДСТВ УЧРЕЖДЕНИЙ (ОРГАНИЗАЦИЙ) </t>
  </si>
  <si>
    <t>ИЗМЕНЕНИЕ ОСТАТКОВ СРЕДСТВ НА СЧЕТАХ ПО УЧЕТУ СРЕДСТВ БЮДЖЕТА</t>
  </si>
  <si>
    <t>увеличение остатков средств бюджета</t>
  </si>
  <si>
    <t>уменьшение остатков средств бюджета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</si>
  <si>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</si>
  <si>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</si>
  <si>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Средства от продажи акций и иных форм участия в капитале, находящихся в государственной и муниципальной собственности</t>
  </si>
  <si>
    <t>ОПЕРАЦИИ ПО УПРАВЛЕНИЮ ОСТАТКАМИ СРЕДСТВ НА ЕДИНЫХ СЧЕТАХ БЮДЖЕТОВ</t>
  </si>
  <si>
    <t>БЮДЖЕТНЫЕ КРЕДИТЫ, ПРЕДОСТАВЛЕННЫЕ ВНУТРИ СТРАНЫ</t>
  </si>
  <si>
    <t>Возврат бюджетных кредитов, предоставленных внутри страны</t>
  </si>
  <si>
    <t>Увеличение финансовых активов в государственной (муниципальной) собственности за счет средств организаций, лицевые счета которым открыты в территориальных органах Федерального казначейства или в финансовых органах в соответствии с законодательством Российской Федерации</t>
  </si>
  <si>
    <t>ИТОГО ИСТОЧНИКОВ ВНУТРЕННЕГО ФИНАНСИРОВАНИЯ ДЕФИЦИТОВ БЮДЖЕТОВ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</si>
</sst>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_р_."/>
    <numFmt numFmtId="165" formatCode="0.0%"/>
    <numFmt numFmtId="166" formatCode="#,##0.00000"/>
  </numFmts>
  <fonts count="15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4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  <charset val="204"/>
    </font>
    <font>
      <sz val="12"/>
      <name val="Times New Roman"/>
      <family val="1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4" fillId="0" borderId="0"/>
    <xf numFmtId="0" fontId="14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77">
    <xf numFmtId="0" fontId="0" fillId="0" borderId="0" xfId="0"/>
    <xf numFmtId="0" fontId="0" fillId="0" borderId="0" xfId="0" applyFont="1" applyAlignme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" fontId="5" fillId="0" borderId="0" xfId="0" applyNumberFormat="1" applyFont="1"/>
    <xf numFmtId="0" fontId="5" fillId="0" borderId="0" xfId="0" applyFont="1"/>
    <xf numFmtId="0" fontId="5" fillId="0" borderId="0" xfId="0" applyFont="1" applyAlignment="1"/>
    <xf numFmtId="164" fontId="5" fillId="0" borderId="0" xfId="0" applyNumberFormat="1" applyFont="1"/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right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7" fillId="2" borderId="1" xfId="0" applyNumberFormat="1" applyFont="1" applyFill="1" applyBorder="1" applyAlignment="1" applyProtection="1">
      <alignment horizontal="center" vertical="center" wrapText="1"/>
    </xf>
    <xf numFmtId="0" fontId="6" fillId="0" borderId="0" xfId="0" applyFont="1"/>
    <xf numFmtId="49" fontId="8" fillId="2" borderId="1" xfId="0" applyNumberFormat="1" applyFont="1" applyFill="1" applyBorder="1" applyAlignment="1" applyProtection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/>
    </xf>
    <xf numFmtId="165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" fontId="5" fillId="0" borderId="1" xfId="0" applyNumberFormat="1" applyFont="1" applyFill="1" applyBorder="1" applyAlignment="1">
      <alignment horizontal="center" vertical="center"/>
    </xf>
    <xf numFmtId="4" fontId="10" fillId="0" borderId="1" xfId="0" applyNumberFormat="1" applyFont="1" applyFill="1" applyBorder="1" applyAlignment="1">
      <alignment horizontal="center" vertical="center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49" fontId="5" fillId="2" borderId="1" xfId="0" applyNumberFormat="1" applyFont="1" applyFill="1" applyBorder="1" applyAlignment="1" applyProtection="1">
      <alignment horizontal="lef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5" fillId="0" borderId="0" xfId="0" applyFont="1" applyFill="1"/>
    <xf numFmtId="0" fontId="0" fillId="0" borderId="0" xfId="0" applyFont="1" applyFill="1"/>
    <xf numFmtId="49" fontId="10" fillId="2" borderId="1" xfId="0" applyNumberFormat="1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1" fillId="0" borderId="0" xfId="0" applyFont="1"/>
    <xf numFmtId="0" fontId="4" fillId="0" borderId="0" xfId="0" applyFont="1"/>
    <xf numFmtId="4" fontId="5" fillId="3" borderId="1" xfId="0" applyNumberFormat="1" applyFont="1" applyFill="1" applyBorder="1"/>
    <xf numFmtId="0" fontId="5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vertical="center"/>
    </xf>
    <xf numFmtId="4" fontId="0" fillId="3" borderId="1" xfId="0" applyNumberFormat="1" applyFont="1" applyFill="1" applyBorder="1"/>
    <xf numFmtId="0" fontId="0" fillId="3" borderId="1" xfId="0" applyFont="1" applyFill="1" applyBorder="1" applyAlignment="1">
      <alignment horizontal="center" wrapText="1"/>
    </xf>
    <xf numFmtId="0" fontId="9" fillId="4" borderId="1" xfId="0" applyFont="1" applyFill="1" applyBorder="1" applyAlignment="1">
      <alignment vertical="center"/>
    </xf>
    <xf numFmtId="4" fontId="9" fillId="4" borderId="1" xfId="0" applyNumberFormat="1" applyFont="1" applyFill="1" applyBorder="1" applyAlignment="1">
      <alignment horizontal="center" vertical="center"/>
    </xf>
    <xf numFmtId="165" fontId="9" fillId="4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49" fontId="12" fillId="2" borderId="1" xfId="0" applyNumberFormat="1" applyFont="1" applyFill="1" applyBorder="1" applyAlignment="1" applyProtection="1">
      <alignment horizontal="left" vertical="center" wrapText="1"/>
    </xf>
    <xf numFmtId="4" fontId="5" fillId="2" borderId="1" xfId="0" applyNumberFormat="1" applyFont="1" applyFill="1" applyBorder="1" applyAlignment="1" applyProtection="1">
      <alignment horizontal="center"/>
    </xf>
    <xf numFmtId="4" fontId="5" fillId="2" borderId="1" xfId="0" applyNumberFormat="1" applyFont="1" applyFill="1" applyBorder="1" applyAlignment="1">
      <alignment horizont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49" fontId="9" fillId="4" borderId="1" xfId="0" applyNumberFormat="1" applyFont="1" applyFill="1" applyBorder="1" applyAlignment="1" applyProtection="1">
      <alignment horizontal="left" vertical="center" wrapText="1"/>
    </xf>
    <xf numFmtId="4" fontId="9" fillId="2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 wrapText="1"/>
    </xf>
    <xf numFmtId="165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 applyProtection="1">
      <alignment horizontal="left" vertical="center" wrapText="1"/>
    </xf>
    <xf numFmtId="166" fontId="9" fillId="0" borderId="1" xfId="0" applyNumberFormat="1" applyFont="1" applyFill="1" applyBorder="1" applyAlignment="1" applyProtection="1">
      <alignment horizontal="center" vertical="center"/>
    </xf>
    <xf numFmtId="4" fontId="9" fillId="0" borderId="1" xfId="0" applyNumberFormat="1" applyFont="1" applyFill="1" applyBorder="1" applyAlignment="1" applyProtection="1">
      <alignment horizontal="center" vertical="center"/>
    </xf>
    <xf numFmtId="49" fontId="10" fillId="0" borderId="1" xfId="0" applyNumberFormat="1" applyFont="1" applyFill="1" applyBorder="1" applyAlignment="1" applyProtection="1">
      <alignment horizontal="left" vertical="center" wrapText="1"/>
    </xf>
    <xf numFmtId="166" fontId="5" fillId="0" borderId="1" xfId="0" applyNumberFormat="1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4" fontId="13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vertical="center" wrapText="1"/>
    </xf>
    <xf numFmtId="0" fontId="5" fillId="0" borderId="1" xfId="0" applyNumberFormat="1" applyFont="1" applyBorder="1" applyAlignment="1">
      <alignment vertical="center" wrapText="1"/>
    </xf>
    <xf numFmtId="0" fontId="13" fillId="0" borderId="1" xfId="0" applyNumberFormat="1" applyFont="1" applyBorder="1" applyAlignment="1">
      <alignment vertical="center" wrapText="1"/>
    </xf>
    <xf numFmtId="0" fontId="12" fillId="0" borderId="1" xfId="0" applyNumberFormat="1" applyFont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 applyProtection="1">
      <alignment horizontal="left" vertical="center" wrapText="1"/>
    </xf>
    <xf numFmtId="164" fontId="11" fillId="0" borderId="0" xfId="0" applyNumberFormat="1" applyFont="1"/>
    <xf numFmtId="164" fontId="6" fillId="0" borderId="0" xfId="0" applyNumberFormat="1" applyFont="1"/>
  </cellXfs>
  <cellStyles count="8">
    <cellStyle name="Normal" xfId="1"/>
    <cellStyle name="Обычный" xfId="0" builtinId="0"/>
    <cellStyle name="Обычный 2" xfId="2"/>
    <cellStyle name="Обычный 3" xfId="3"/>
    <cellStyle name="Процентный 2" xfId="4"/>
    <cellStyle name="Процентный 2 2" xfId="5"/>
    <cellStyle name="Процентный 2 3" xfId="6"/>
    <cellStyle name="Процентный 2 4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iS/SPRAVKI/2021/XI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ир на 01.12.21"/>
      <sheetName val="Денисовой"/>
      <sheetName val="экономика"/>
      <sheetName val="САЙТ и банки"/>
      <sheetName val="ОРИБО(Фазлеевой)+Доходы"/>
      <sheetName val="Скоку"/>
      <sheetName val="Лист1"/>
      <sheetName val="банки "/>
      <sheetName val="горнов"/>
      <sheetName val="Лист2"/>
      <sheetName val="Лист3"/>
    </sheetNames>
    <sheetDataSet>
      <sheetData sheetId="0">
        <row r="7">
          <cell r="E7">
            <v>21733481</v>
          </cell>
          <cell r="F7">
            <v>21044381.816949993</v>
          </cell>
        </row>
        <row r="8">
          <cell r="E8">
            <v>13459280.739999998</v>
          </cell>
          <cell r="F8">
            <v>13245776.551869998</v>
          </cell>
        </row>
        <row r="9">
          <cell r="E9">
            <v>3039975.3400000003</v>
          </cell>
          <cell r="F9">
            <v>3912186.48679</v>
          </cell>
        </row>
        <row r="13">
          <cell r="E13">
            <v>10419305.399999999</v>
          </cell>
          <cell r="F13">
            <v>9333590.0650799982</v>
          </cell>
        </row>
        <row r="32">
          <cell r="E32">
            <v>4253495.49</v>
          </cell>
          <cell r="F32">
            <v>4172811.3571199998</v>
          </cell>
        </row>
        <row r="33">
          <cell r="E33">
            <v>3656468.48</v>
          </cell>
          <cell r="F33">
            <v>3682971.2315599998</v>
          </cell>
        </row>
        <row r="41">
          <cell r="E41">
            <v>221948.25</v>
          </cell>
          <cell r="F41">
            <v>193484.63173999998</v>
          </cell>
        </row>
        <row r="44">
          <cell r="E44">
            <v>3121.56</v>
          </cell>
          <cell r="F44">
            <v>3252.9363400000002</v>
          </cell>
        </row>
        <row r="48">
          <cell r="E48">
            <v>1270959.6099999999</v>
          </cell>
          <cell r="F48">
            <v>1132812.4691599999</v>
          </cell>
        </row>
        <row r="50">
          <cell r="E50">
            <v>460152.02</v>
          </cell>
          <cell r="F50">
            <v>313742.88008999999</v>
          </cell>
        </row>
        <row r="51">
          <cell r="E51">
            <v>810807.59</v>
          </cell>
          <cell r="F51">
            <v>819069.58906999999</v>
          </cell>
        </row>
        <row r="60">
          <cell r="E60">
            <v>259941.07</v>
          </cell>
          <cell r="F60">
            <v>247282.76027999999</v>
          </cell>
        </row>
        <row r="68">
          <cell r="E68">
            <v>8.9499999999999993</v>
          </cell>
          <cell r="F68">
            <v>-71.654910000000001</v>
          </cell>
        </row>
        <row r="85">
          <cell r="E85">
            <v>1213801.1600000001</v>
          </cell>
          <cell r="F85">
            <v>1063004.8011699999</v>
          </cell>
        </row>
        <row r="120">
          <cell r="E120">
            <v>89558.180000000008</v>
          </cell>
          <cell r="F120">
            <v>79428.741030000005</v>
          </cell>
        </row>
        <row r="130">
          <cell r="E130">
            <v>81122.09</v>
          </cell>
          <cell r="F130">
            <v>82069.238340000011</v>
          </cell>
        </row>
        <row r="144">
          <cell r="E144">
            <v>373466.57</v>
          </cell>
          <cell r="F144">
            <v>331369.59541000001</v>
          </cell>
        </row>
        <row r="167">
          <cell r="E167">
            <v>97.17</v>
          </cell>
          <cell r="F167">
            <v>68.45</v>
          </cell>
        </row>
        <row r="172">
          <cell r="E172">
            <v>126433.67</v>
          </cell>
          <cell r="F172">
            <v>133764.51243</v>
          </cell>
        </row>
        <row r="291">
          <cell r="E291">
            <v>12770</v>
          </cell>
          <cell r="F291">
            <v>5741.8959100000002</v>
          </cell>
        </row>
        <row r="297">
          <cell r="E297">
            <v>21908755.598429997</v>
          </cell>
          <cell r="F297">
            <v>17273165.009150006</v>
          </cell>
        </row>
        <row r="298">
          <cell r="E298">
            <v>22000895.592089996</v>
          </cell>
          <cell r="F298">
            <v>17365709.491020001</v>
          </cell>
        </row>
        <row r="299">
          <cell r="E299">
            <v>255325.5</v>
          </cell>
          <cell r="F299">
            <v>245555.5</v>
          </cell>
        </row>
        <row r="303">
          <cell r="E303">
            <v>9104947.9830699991</v>
          </cell>
          <cell r="F303">
            <v>5550263.6569400001</v>
          </cell>
        </row>
        <row r="378">
          <cell r="E378">
            <v>11680340.609019998</v>
          </cell>
          <cell r="F378">
            <v>10705946.40332</v>
          </cell>
        </row>
        <row r="430">
          <cell r="E430">
            <v>960281.5</v>
          </cell>
          <cell r="F430">
            <v>863943.93076000002</v>
          </cell>
        </row>
        <row r="446">
          <cell r="E446">
            <v>1678.98209</v>
          </cell>
          <cell r="F446">
            <v>1581.7760800000001</v>
          </cell>
        </row>
        <row r="449">
          <cell r="E449">
            <v>535.83586000000003</v>
          </cell>
          <cell r="F449">
            <v>445.76486</v>
          </cell>
        </row>
        <row r="451">
          <cell r="E451">
            <v>14814.924999999999</v>
          </cell>
          <cell r="F451">
            <v>15750.01649</v>
          </cell>
        </row>
        <row r="457">
          <cell r="E457">
            <v>-109169.73660999999</v>
          </cell>
          <cell r="F457">
            <v>-110322.0393</v>
          </cell>
        </row>
        <row r="486">
          <cell r="E486">
            <v>43642236.598429993</v>
          </cell>
          <cell r="F486">
            <v>38317546.826099999</v>
          </cell>
        </row>
        <row r="489">
          <cell r="E489">
            <v>2809750.3593300004</v>
          </cell>
          <cell r="F489">
            <v>2230276.7076400006</v>
          </cell>
        </row>
        <row r="530">
          <cell r="E530">
            <v>4486.4077400000006</v>
          </cell>
          <cell r="F530">
            <v>3660.9846899999998</v>
          </cell>
        </row>
        <row r="534">
          <cell r="E534">
            <v>99131.695120000004</v>
          </cell>
          <cell r="F534">
            <v>77779.001629999999</v>
          </cell>
        </row>
        <row r="545">
          <cell r="E545">
            <v>1213352.59861</v>
          </cell>
          <cell r="F545">
            <v>1037147.2413100001</v>
          </cell>
        </row>
        <row r="558">
          <cell r="E558">
            <v>175.6</v>
          </cell>
          <cell r="F558">
            <v>10.406599999999999</v>
          </cell>
        </row>
        <row r="561">
          <cell r="E561">
            <v>257655.60937000002</v>
          </cell>
          <cell r="F561">
            <v>206135.47685000001</v>
          </cell>
        </row>
        <row r="572">
          <cell r="E572">
            <v>57365.519899999999</v>
          </cell>
          <cell r="F572">
            <v>18899.081469999997</v>
          </cell>
        </row>
        <row r="580">
          <cell r="E580">
            <v>53434.156750000002</v>
          </cell>
          <cell r="F580">
            <v>0</v>
          </cell>
        </row>
        <row r="582">
          <cell r="E582">
            <v>2429.15</v>
          </cell>
          <cell r="F582">
            <v>1992.9</v>
          </cell>
        </row>
        <row r="585">
          <cell r="E585">
            <v>1121719.6218400002</v>
          </cell>
          <cell r="F585">
            <v>884651.61509000009</v>
          </cell>
        </row>
        <row r="614">
          <cell r="E614">
            <v>120173.01999999999</v>
          </cell>
          <cell r="F614">
            <v>88858.812330000001</v>
          </cell>
        </row>
        <row r="628">
          <cell r="E628">
            <v>0</v>
          </cell>
          <cell r="F628">
            <v>0</v>
          </cell>
        </row>
        <row r="631">
          <cell r="E631">
            <v>20130.419999999998</v>
          </cell>
          <cell r="F631">
            <v>340.5</v>
          </cell>
        </row>
        <row r="639">
          <cell r="E639">
            <v>100042.6</v>
          </cell>
          <cell r="F639">
            <v>88518.312330000015</v>
          </cell>
        </row>
        <row r="648">
          <cell r="E648">
            <v>8596138.8695199993</v>
          </cell>
          <cell r="F648">
            <v>4913243.3585299999</v>
          </cell>
        </row>
        <row r="713">
          <cell r="E713">
            <v>3570521.7423</v>
          </cell>
          <cell r="F713">
            <v>1287719.9279</v>
          </cell>
        </row>
        <row r="726">
          <cell r="E726">
            <v>4877011.4487399999</v>
          </cell>
          <cell r="F726">
            <v>3543034.6101700002</v>
          </cell>
        </row>
        <row r="738">
          <cell r="E738">
            <v>148605.67848</v>
          </cell>
          <cell r="F738">
            <v>82488.820460000003</v>
          </cell>
        </row>
        <row r="761">
          <cell r="E761">
            <v>4476204.31874</v>
          </cell>
          <cell r="F761">
            <v>3866147.6813099999</v>
          </cell>
        </row>
        <row r="810">
          <cell r="E810">
            <v>2147474.09515</v>
          </cell>
          <cell r="F810">
            <v>2056879.3923400003</v>
          </cell>
        </row>
        <row r="824">
          <cell r="E824">
            <v>128286.33997</v>
          </cell>
          <cell r="F824">
            <v>37702.144140000004</v>
          </cell>
        </row>
        <row r="832">
          <cell r="E832">
            <v>1584805.3928799999</v>
          </cell>
          <cell r="F832">
            <v>1283586.7141299997</v>
          </cell>
        </row>
        <row r="845">
          <cell r="E845">
            <v>0</v>
          </cell>
          <cell r="F845">
            <v>0</v>
          </cell>
        </row>
        <row r="848">
          <cell r="E848">
            <v>615638.49074000004</v>
          </cell>
          <cell r="F848">
            <v>487979.43070000003</v>
          </cell>
        </row>
        <row r="872">
          <cell r="E872">
            <v>15902.09657</v>
          </cell>
          <cell r="F872">
            <v>6796.7796500000004</v>
          </cell>
        </row>
        <row r="880">
          <cell r="E880">
            <v>598.06302000000005</v>
          </cell>
          <cell r="F880">
            <v>598.06302000000005</v>
          </cell>
        </row>
        <row r="881">
          <cell r="E881">
            <v>3602.2</v>
          </cell>
          <cell r="F881">
            <v>3363.1721499999999</v>
          </cell>
        </row>
        <row r="884">
          <cell r="E884">
            <v>11701.833549999999</v>
          </cell>
          <cell r="F884">
            <v>2835.54448</v>
          </cell>
        </row>
        <row r="886">
          <cell r="E886">
            <v>20675206.284609996</v>
          </cell>
          <cell r="F886">
            <v>17105334.099539999</v>
          </cell>
        </row>
        <row r="932">
          <cell r="E932">
            <v>8545191.6709499992</v>
          </cell>
          <cell r="F932">
            <v>6828536.0684800008</v>
          </cell>
        </row>
        <row r="946">
          <cell r="E946">
            <v>9184651.2198300008</v>
          </cell>
          <cell r="F946">
            <v>7804975.5260600001</v>
          </cell>
        </row>
        <row r="959">
          <cell r="E959">
            <v>1410743.5773999996</v>
          </cell>
          <cell r="F959">
            <v>1211129.78954</v>
          </cell>
        </row>
        <row r="970">
          <cell r="E970">
            <v>730966.03986000002</v>
          </cell>
          <cell r="F970">
            <v>587104.92359999998</v>
          </cell>
        </row>
        <row r="993">
          <cell r="E993">
            <v>803653.77656999975</v>
          </cell>
          <cell r="F993">
            <v>673587.79186</v>
          </cell>
        </row>
        <row r="1015">
          <cell r="E1015">
            <v>1494244.1323599999</v>
          </cell>
          <cell r="F1015">
            <v>1261402.4867299998</v>
          </cell>
        </row>
        <row r="1056">
          <cell r="E1056">
            <v>1377832.5688899998</v>
          </cell>
          <cell r="F1056">
            <v>1162025.63059</v>
          </cell>
        </row>
        <row r="1065">
          <cell r="E1065">
            <v>26492.11493</v>
          </cell>
          <cell r="F1065">
            <v>23519.284899999999</v>
          </cell>
        </row>
        <row r="1069">
          <cell r="E1069">
            <v>89919.448539999998</v>
          </cell>
          <cell r="F1069">
            <v>75857.571240000005</v>
          </cell>
        </row>
        <row r="1204">
          <cell r="E1204">
            <v>2578010.2127</v>
          </cell>
          <cell r="F1204">
            <v>1946424.4480399999</v>
          </cell>
        </row>
        <row r="1252">
          <cell r="E1252">
            <v>59248.73</v>
          </cell>
          <cell r="F1252">
            <v>49116.391369999998</v>
          </cell>
        </row>
        <row r="1256">
          <cell r="E1256">
            <v>0</v>
          </cell>
          <cell r="F1256">
            <v>0</v>
          </cell>
        </row>
        <row r="1261">
          <cell r="E1261">
            <v>1560158.7682599998</v>
          </cell>
          <cell r="F1261">
            <v>1178939.9588599999</v>
          </cell>
        </row>
        <row r="1276">
          <cell r="E1276">
            <v>889038.43937000004</v>
          </cell>
          <cell r="F1276">
            <v>660413.75046999997</v>
          </cell>
        </row>
        <row r="1284">
          <cell r="E1284">
            <v>69564.275070000003</v>
          </cell>
          <cell r="F1284">
            <v>57954.347340000008</v>
          </cell>
        </row>
        <row r="1302">
          <cell r="E1302">
            <v>2088421.4930499999</v>
          </cell>
          <cell r="F1302">
            <v>1621016.8325300002</v>
          </cell>
        </row>
        <row r="1353">
          <cell r="E1353">
            <v>1296531.1134199998</v>
          </cell>
          <cell r="F1353">
            <v>1009186.17362</v>
          </cell>
        </row>
        <row r="1359">
          <cell r="E1359">
            <v>594559.76274999999</v>
          </cell>
          <cell r="F1359">
            <v>425198.42330000002</v>
          </cell>
        </row>
        <row r="1368">
          <cell r="E1368">
            <v>197330.61687999999</v>
          </cell>
          <cell r="F1368">
            <v>186632.23561</v>
          </cell>
        </row>
        <row r="1388">
          <cell r="E1388">
            <v>50640</v>
          </cell>
          <cell r="F1388">
            <v>44987.448759999999</v>
          </cell>
        </row>
        <row r="1389">
          <cell r="E1389">
            <v>713843.34693</v>
          </cell>
          <cell r="F1389">
            <v>551679.04882000003</v>
          </cell>
        </row>
        <row r="1392">
          <cell r="E1392">
            <v>713843.34693</v>
          </cell>
          <cell r="F1392">
            <v>551679.04882000003</v>
          </cell>
        </row>
        <row r="1396">
          <cell r="E1396">
            <v>43618534.133809991</v>
          </cell>
          <cell r="F1396">
            <v>33636167.703879997</v>
          </cell>
        </row>
        <row r="1406">
          <cell r="E1406">
            <v>1696644</v>
          </cell>
        </row>
        <row r="1407">
          <cell r="E1407">
            <v>-1696644</v>
          </cell>
        </row>
        <row r="1409">
          <cell r="F1409">
            <v>-2500000</v>
          </cell>
        </row>
        <row r="1410">
          <cell r="E1410">
            <v>10346645</v>
          </cell>
          <cell r="F1410">
            <v>900000</v>
          </cell>
        </row>
        <row r="1411">
          <cell r="E1411">
            <v>-11062445</v>
          </cell>
          <cell r="F1411">
            <v>-3400000</v>
          </cell>
        </row>
        <row r="1412">
          <cell r="E1412">
            <v>16929.5</v>
          </cell>
        </row>
        <row r="1414">
          <cell r="E1414">
            <v>16929.5</v>
          </cell>
          <cell r="F1414">
            <v>13560</v>
          </cell>
        </row>
        <row r="1417">
          <cell r="E1417">
            <v>0</v>
          </cell>
          <cell r="F1417">
            <v>1207629.02162</v>
          </cell>
        </row>
        <row r="1420">
          <cell r="E1420">
            <v>675168.03537999839</v>
          </cell>
          <cell r="F1420">
            <v>-3402568.14384</v>
          </cell>
        </row>
        <row r="1421">
          <cell r="E1421">
            <v>-55702455.09843</v>
          </cell>
          <cell r="F1421">
            <v>-50461848.039559998</v>
          </cell>
        </row>
        <row r="1422">
          <cell r="E1422">
            <v>56377623.133809999</v>
          </cell>
          <cell r="F1422">
            <v>47059279.895719998</v>
          </cell>
        </row>
      </sheetData>
      <sheetData sheetId="1"/>
      <sheetData sheetId="2">
        <row r="22">
          <cell r="D22">
            <v>592546.29999999993</v>
          </cell>
          <cell r="E22">
            <v>550323.08914000005</v>
          </cell>
        </row>
        <row r="34">
          <cell r="D34">
            <v>371957.2</v>
          </cell>
          <cell r="E34">
            <v>293102.55748000002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502"/>
  <sheetViews>
    <sheetView tabSelected="1" view="pageBreakPreview" zoomScale="90" zoomScaleNormal="100" zoomScaleSheetLayoutView="90" workbookViewId="0">
      <selection activeCell="A5" sqref="A5"/>
    </sheetView>
  </sheetViews>
  <sheetFormatPr defaultRowHeight="12.75" x14ac:dyDescent="0.2"/>
  <cols>
    <col min="1" max="1" width="81" style="1" customWidth="1"/>
    <col min="2" max="2" width="17.85546875" style="2" customWidth="1"/>
    <col min="3" max="3" width="17.85546875" style="3" customWidth="1"/>
    <col min="4" max="4" width="13.5703125" style="4" customWidth="1"/>
    <col min="5" max="16384" width="9.140625" style="2"/>
  </cols>
  <sheetData>
    <row r="1" spans="1:11" ht="12.6" customHeight="1" x14ac:dyDescent="0.2"/>
    <row r="2" spans="1:11" ht="16.149999999999999" customHeight="1" x14ac:dyDescent="0.25">
      <c r="A2" s="5" t="s">
        <v>0</v>
      </c>
      <c r="B2" s="6"/>
      <c r="C2" s="6"/>
      <c r="D2" s="6"/>
      <c r="E2" s="8"/>
      <c r="F2" s="8"/>
      <c r="G2" s="8"/>
      <c r="H2" s="8"/>
      <c r="I2" s="8"/>
      <c r="J2" s="8"/>
      <c r="K2" s="8"/>
    </row>
    <row r="3" spans="1:11" ht="17.45" customHeight="1" x14ac:dyDescent="0.25">
      <c r="A3" s="9"/>
      <c r="B3" s="8"/>
      <c r="C3" s="10"/>
      <c r="D3" s="11"/>
      <c r="E3" s="8"/>
      <c r="F3" s="8"/>
      <c r="G3" s="8"/>
      <c r="H3" s="8"/>
      <c r="I3" s="8"/>
      <c r="J3" s="8"/>
      <c r="K3" s="8"/>
    </row>
    <row r="4" spans="1:11" ht="15.75" x14ac:dyDescent="0.25">
      <c r="A4" s="9"/>
      <c r="B4" s="8"/>
      <c r="C4" s="10"/>
      <c r="D4" s="12" t="s">
        <v>1</v>
      </c>
      <c r="E4" s="8"/>
      <c r="F4" s="8"/>
      <c r="G4" s="8"/>
      <c r="H4" s="8"/>
      <c r="I4" s="8"/>
      <c r="J4" s="8"/>
      <c r="K4" s="8"/>
    </row>
    <row r="5" spans="1:11" ht="38.25" x14ac:dyDescent="0.2">
      <c r="A5" s="13" t="s">
        <v>2</v>
      </c>
      <c r="B5" s="14" t="s">
        <v>3</v>
      </c>
      <c r="C5" s="15" t="s">
        <v>4</v>
      </c>
      <c r="D5" s="14" t="s">
        <v>5</v>
      </c>
      <c r="E5" s="16"/>
      <c r="F5" s="16"/>
      <c r="G5" s="16"/>
      <c r="H5" s="16"/>
      <c r="I5" s="16"/>
      <c r="J5" s="16"/>
      <c r="K5" s="16"/>
    </row>
    <row r="6" spans="1:11" ht="22.5" customHeight="1" x14ac:dyDescent="0.25">
      <c r="A6" s="17" t="s">
        <v>6</v>
      </c>
      <c r="B6" s="18">
        <f>'[1]Расшир на 01.12.21'!E7</f>
        <v>21733481</v>
      </c>
      <c r="C6" s="18">
        <f>'[1]Расшир на 01.12.21'!F7</f>
        <v>21044381.816949993</v>
      </c>
      <c r="D6" s="19">
        <f>C6/B6</f>
        <v>0.96829319780618639</v>
      </c>
      <c r="E6" s="8"/>
      <c r="F6" s="8"/>
      <c r="G6" s="8"/>
      <c r="H6" s="8"/>
      <c r="I6" s="8"/>
      <c r="J6" s="8"/>
      <c r="K6" s="8"/>
    </row>
    <row r="7" spans="1:11" ht="22.5" customHeight="1" x14ac:dyDescent="0.25">
      <c r="A7" s="20" t="s">
        <v>7</v>
      </c>
      <c r="B7" s="18">
        <f>'[1]Расшир на 01.12.21'!E8</f>
        <v>13459280.739999998</v>
      </c>
      <c r="C7" s="18">
        <f>'[1]Расшир на 01.12.21'!F8</f>
        <v>13245776.551869998</v>
      </c>
      <c r="D7" s="19">
        <f t="shared" ref="D7:D70" si="0">C7/B7</f>
        <v>0.98413702840037498</v>
      </c>
      <c r="E7" s="8"/>
      <c r="F7" s="8"/>
      <c r="G7" s="8"/>
      <c r="H7" s="8"/>
      <c r="I7" s="8"/>
      <c r="J7" s="8"/>
      <c r="K7" s="8"/>
    </row>
    <row r="8" spans="1:11" ht="22.5" customHeight="1" x14ac:dyDescent="0.25">
      <c r="A8" s="21" t="s">
        <v>8</v>
      </c>
      <c r="B8" s="22">
        <f>'[1]Расшир на 01.12.21'!E9</f>
        <v>3039975.3400000003</v>
      </c>
      <c r="C8" s="23">
        <f>'[1]Расшир на 01.12.21'!F9</f>
        <v>3912186.48679</v>
      </c>
      <c r="D8" s="19">
        <f t="shared" si="0"/>
        <v>1.2869138888442428</v>
      </c>
      <c r="E8" s="8"/>
      <c r="F8" s="8"/>
      <c r="G8" s="8"/>
      <c r="H8" s="8"/>
      <c r="I8" s="8"/>
      <c r="J8" s="8"/>
      <c r="K8" s="8"/>
    </row>
    <row r="9" spans="1:11" ht="22.5" customHeight="1" x14ac:dyDescent="0.25">
      <c r="A9" s="21" t="s">
        <v>9</v>
      </c>
      <c r="B9" s="22">
        <f>'[1]Расшир на 01.12.21'!E13</f>
        <v>10419305.399999999</v>
      </c>
      <c r="C9" s="23">
        <f>'[1]Расшир на 01.12.21'!F13-0.01</f>
        <v>9333590.0550799984</v>
      </c>
      <c r="D9" s="19">
        <f t="shared" si="0"/>
        <v>0.8957977232417047</v>
      </c>
      <c r="E9" s="8"/>
      <c r="F9" s="8"/>
      <c r="G9" s="8"/>
      <c r="H9" s="8"/>
      <c r="I9" s="8"/>
      <c r="J9" s="8"/>
      <c r="K9" s="8"/>
    </row>
    <row r="10" spans="1:11" ht="22.5" customHeight="1" x14ac:dyDescent="0.25">
      <c r="A10" s="24" t="s">
        <v>10</v>
      </c>
      <c r="B10" s="18">
        <f>[1]экономика!D22</f>
        <v>592546.29999999993</v>
      </c>
      <c r="C10" s="25">
        <f>[1]экономика!E22</f>
        <v>550323.08914000005</v>
      </c>
      <c r="D10" s="19">
        <f t="shared" si="0"/>
        <v>0.9287427651476351</v>
      </c>
      <c r="E10" s="8"/>
      <c r="F10" s="8"/>
      <c r="G10" s="8"/>
      <c r="H10" s="8"/>
      <c r="I10" s="8"/>
      <c r="J10" s="8"/>
      <c r="K10" s="8"/>
    </row>
    <row r="11" spans="1:11" ht="22.5" customHeight="1" x14ac:dyDescent="0.25">
      <c r="A11" s="20" t="s">
        <v>11</v>
      </c>
      <c r="B11" s="18">
        <f>'[1]Расшир на 01.12.21'!E32</f>
        <v>4253495.49</v>
      </c>
      <c r="C11" s="18">
        <f>'[1]Расшир на 01.12.21'!F32</f>
        <v>4172811.3571199998</v>
      </c>
      <c r="D11" s="19">
        <f t="shared" si="0"/>
        <v>0.98103109946403155</v>
      </c>
      <c r="E11" s="8"/>
      <c r="F11" s="8"/>
      <c r="G11" s="8"/>
      <c r="H11" s="8"/>
      <c r="I11" s="8"/>
      <c r="J11" s="8"/>
      <c r="K11" s="8"/>
    </row>
    <row r="12" spans="1:11" ht="22.5" customHeight="1" x14ac:dyDescent="0.25">
      <c r="A12" s="21" t="s">
        <v>12</v>
      </c>
      <c r="B12" s="22">
        <f>'[1]Расшир на 01.12.21'!E33</f>
        <v>3656468.48</v>
      </c>
      <c r="C12" s="22">
        <f>'[1]Расшир на 01.12.21'!F33</f>
        <v>3682971.2315599998</v>
      </c>
      <c r="D12" s="19">
        <f t="shared" si="0"/>
        <v>1.0072481826945763</v>
      </c>
      <c r="E12" s="8"/>
      <c r="F12" s="8"/>
      <c r="G12" s="8"/>
      <c r="H12" s="8"/>
      <c r="I12" s="8"/>
      <c r="J12" s="8"/>
      <c r="K12" s="8"/>
    </row>
    <row r="13" spans="1:11" ht="22.5" customHeight="1" x14ac:dyDescent="0.25">
      <c r="A13" s="26" t="s">
        <v>13</v>
      </c>
      <c r="B13" s="22">
        <f>'[1]Расшир на 01.12.21'!E41</f>
        <v>221948.25</v>
      </c>
      <c r="C13" s="22">
        <f>'[1]Расшир на 01.12.21'!F41</f>
        <v>193484.63173999998</v>
      </c>
      <c r="D13" s="19">
        <f t="shared" si="0"/>
        <v>0.8717556085258612</v>
      </c>
      <c r="E13" s="8"/>
      <c r="F13" s="8"/>
      <c r="G13" s="8"/>
      <c r="H13" s="8"/>
      <c r="I13" s="8"/>
      <c r="J13" s="8"/>
      <c r="K13" s="8"/>
    </row>
    <row r="14" spans="1:11" ht="22.5" customHeight="1" x14ac:dyDescent="0.25">
      <c r="A14" s="21" t="s">
        <v>14</v>
      </c>
      <c r="B14" s="22">
        <f>'[1]Расшир на 01.12.21'!E44</f>
        <v>3121.56</v>
      </c>
      <c r="C14" s="23">
        <f>'[1]Расшир на 01.12.21'!F44</f>
        <v>3252.9363400000002</v>
      </c>
      <c r="D14" s="19">
        <f t="shared" si="0"/>
        <v>1.0420867579030999</v>
      </c>
      <c r="E14" s="8"/>
      <c r="F14" s="8"/>
      <c r="G14" s="8"/>
      <c r="H14" s="8"/>
      <c r="I14" s="8"/>
      <c r="J14" s="8"/>
      <c r="K14" s="8"/>
    </row>
    <row r="15" spans="1:11" ht="36.75" customHeight="1" x14ac:dyDescent="0.25">
      <c r="A15" s="27" t="s">
        <v>15</v>
      </c>
      <c r="B15" s="22">
        <f>[1]экономика!D34</f>
        <v>371957.2</v>
      </c>
      <c r="C15" s="22">
        <f>[1]экономика!E34</f>
        <v>293102.55748000002</v>
      </c>
      <c r="D15" s="19">
        <f t="shared" si="0"/>
        <v>0.78800076320608936</v>
      </c>
      <c r="E15" s="8"/>
      <c r="F15" s="8"/>
      <c r="G15" s="8"/>
      <c r="H15" s="8"/>
      <c r="I15" s="8"/>
      <c r="J15" s="8"/>
      <c r="K15" s="8"/>
    </row>
    <row r="16" spans="1:11" ht="22.5" customHeight="1" x14ac:dyDescent="0.25">
      <c r="A16" s="20" t="s">
        <v>16</v>
      </c>
      <c r="B16" s="18">
        <f>'[1]Расшир на 01.12.21'!E48</f>
        <v>1270959.6099999999</v>
      </c>
      <c r="C16" s="18">
        <f>'[1]Расшир на 01.12.21'!F48</f>
        <v>1132812.4691599999</v>
      </c>
      <c r="D16" s="19">
        <f t="shared" si="0"/>
        <v>0.89130485362945555</v>
      </c>
      <c r="E16" s="8"/>
      <c r="F16" s="8"/>
      <c r="G16" s="8"/>
      <c r="H16" s="8"/>
      <c r="I16" s="8"/>
      <c r="J16" s="8"/>
      <c r="K16" s="8"/>
    </row>
    <row r="17" spans="1:11" ht="22.5" customHeight="1" x14ac:dyDescent="0.25">
      <c r="A17" s="21" t="s">
        <v>17</v>
      </c>
      <c r="B17" s="22">
        <f>'[1]Расшир на 01.12.21'!E50</f>
        <v>460152.02</v>
      </c>
      <c r="C17" s="22">
        <f>'[1]Расшир на 01.12.21'!F50</f>
        <v>313742.88008999999</v>
      </c>
      <c r="D17" s="19">
        <f t="shared" si="0"/>
        <v>0.68182441118046155</v>
      </c>
      <c r="E17" s="8"/>
      <c r="F17" s="8"/>
      <c r="G17" s="8"/>
      <c r="H17" s="8"/>
      <c r="I17" s="8"/>
      <c r="J17" s="8"/>
      <c r="K17" s="8"/>
    </row>
    <row r="18" spans="1:11" ht="22.5" customHeight="1" x14ac:dyDescent="0.25">
      <c r="A18" s="21" t="s">
        <v>18</v>
      </c>
      <c r="B18" s="22">
        <f>'[1]Расшир на 01.12.21'!E51</f>
        <v>810807.59</v>
      </c>
      <c r="C18" s="22">
        <f>'[1]Расшир на 01.12.21'!F51</f>
        <v>819069.58906999999</v>
      </c>
      <c r="D18" s="19">
        <f t="shared" si="0"/>
        <v>1.0101898393304385</v>
      </c>
      <c r="E18" s="8"/>
      <c r="F18" s="8"/>
      <c r="G18" s="8"/>
      <c r="H18" s="8"/>
      <c r="I18" s="8"/>
      <c r="J18" s="8"/>
      <c r="K18" s="8"/>
    </row>
    <row r="19" spans="1:11" ht="22.5" customHeight="1" x14ac:dyDescent="0.25">
      <c r="A19" s="20" t="s">
        <v>19</v>
      </c>
      <c r="B19" s="18">
        <f>'[1]Расшир на 01.12.21'!E60</f>
        <v>259941.07</v>
      </c>
      <c r="C19" s="18">
        <f>'[1]Расшир на 01.12.21'!F60</f>
        <v>247282.76027999999</v>
      </c>
      <c r="D19" s="19">
        <f t="shared" si="0"/>
        <v>0.95130315605764026</v>
      </c>
      <c r="E19" s="8"/>
      <c r="F19" s="8"/>
      <c r="G19" s="8"/>
      <c r="H19" s="8"/>
      <c r="I19" s="8"/>
      <c r="J19" s="8"/>
      <c r="K19" s="8"/>
    </row>
    <row r="20" spans="1:11" ht="31.15" customHeight="1" x14ac:dyDescent="0.25">
      <c r="A20" s="28" t="s">
        <v>20</v>
      </c>
      <c r="B20" s="18">
        <f>'[1]Расшир на 01.12.21'!E68</f>
        <v>8.9499999999999993</v>
      </c>
      <c r="C20" s="18">
        <f>'[1]Расшир на 01.12.21'!F68</f>
        <v>-71.654910000000001</v>
      </c>
      <c r="D20" s="19" t="s">
        <v>21</v>
      </c>
      <c r="E20" s="8"/>
      <c r="F20" s="8"/>
      <c r="G20" s="8"/>
      <c r="H20" s="8"/>
      <c r="I20" s="8"/>
      <c r="J20" s="8"/>
      <c r="K20" s="8"/>
    </row>
    <row r="21" spans="1:11" ht="34.5" customHeight="1" x14ac:dyDescent="0.25">
      <c r="A21" s="28" t="s">
        <v>22</v>
      </c>
      <c r="B21" s="18">
        <f>'[1]Расшир на 01.12.21'!E85</f>
        <v>1213801.1600000001</v>
      </c>
      <c r="C21" s="18">
        <f>'[1]Расшир на 01.12.21'!F85</f>
        <v>1063004.8011699999</v>
      </c>
      <c r="D21" s="19">
        <f t="shared" si="0"/>
        <v>0.87576518807248438</v>
      </c>
      <c r="E21" s="8"/>
      <c r="F21" s="8"/>
      <c r="G21" s="8"/>
      <c r="H21" s="8"/>
      <c r="I21" s="8"/>
      <c r="J21" s="8"/>
      <c r="K21" s="8"/>
    </row>
    <row r="22" spans="1:11" ht="22.5" customHeight="1" x14ac:dyDescent="0.25">
      <c r="A22" s="28" t="s">
        <v>23</v>
      </c>
      <c r="B22" s="18">
        <f>'[1]Расшир на 01.12.21'!E120</f>
        <v>89558.180000000008</v>
      </c>
      <c r="C22" s="18">
        <f>'[1]Расшир на 01.12.21'!F120</f>
        <v>79428.741030000005</v>
      </c>
      <c r="D22" s="19">
        <f t="shared" si="0"/>
        <v>0.88689543523550829</v>
      </c>
      <c r="E22" s="8"/>
      <c r="F22" s="8"/>
      <c r="G22" s="8"/>
      <c r="H22" s="8"/>
      <c r="I22" s="8"/>
      <c r="J22" s="8"/>
      <c r="K22" s="8"/>
    </row>
    <row r="23" spans="1:11" ht="22.5" customHeight="1" x14ac:dyDescent="0.25">
      <c r="A23" s="28" t="s">
        <v>24</v>
      </c>
      <c r="B23" s="18">
        <f>'[1]Расшир на 01.12.21'!E130</f>
        <v>81122.09</v>
      </c>
      <c r="C23" s="18">
        <f>'[1]Расшир на 01.12.21'!F130</f>
        <v>82069.238340000011</v>
      </c>
      <c r="D23" s="19">
        <f t="shared" si="0"/>
        <v>1.0116755909518604</v>
      </c>
      <c r="E23" s="8"/>
      <c r="F23" s="8"/>
      <c r="G23" s="8"/>
      <c r="H23" s="8"/>
      <c r="I23" s="8"/>
      <c r="J23" s="8"/>
      <c r="K23" s="8"/>
    </row>
    <row r="24" spans="1:11" ht="22.5" customHeight="1" x14ac:dyDescent="0.25">
      <c r="A24" s="28" t="s">
        <v>25</v>
      </c>
      <c r="B24" s="18">
        <f>'[1]Расшир на 01.12.21'!E144</f>
        <v>373466.57</v>
      </c>
      <c r="C24" s="18">
        <f>'[1]Расшир на 01.12.21'!F144-0.01</f>
        <v>331369.58541</v>
      </c>
      <c r="D24" s="19">
        <f t="shared" si="0"/>
        <v>0.88728044764488556</v>
      </c>
      <c r="E24" s="8"/>
      <c r="F24" s="8"/>
      <c r="G24" s="8"/>
      <c r="H24" s="8"/>
      <c r="I24" s="8"/>
      <c r="J24" s="8"/>
      <c r="K24" s="8"/>
    </row>
    <row r="25" spans="1:11" ht="22.5" customHeight="1" x14ac:dyDescent="0.25">
      <c r="A25" s="20" t="s">
        <v>26</v>
      </c>
      <c r="B25" s="18">
        <f>'[1]Расшир на 01.12.21'!E167</f>
        <v>97.17</v>
      </c>
      <c r="C25" s="18">
        <f>'[1]Расшир на 01.12.21'!F167</f>
        <v>68.45</v>
      </c>
      <c r="D25" s="19">
        <f t="shared" si="0"/>
        <v>0.70443552536791187</v>
      </c>
      <c r="E25" s="8"/>
      <c r="F25" s="8"/>
      <c r="G25" s="8"/>
      <c r="H25" s="8"/>
      <c r="I25" s="8"/>
      <c r="J25" s="8"/>
      <c r="K25" s="8"/>
    </row>
    <row r="26" spans="1:11" ht="22.5" customHeight="1" x14ac:dyDescent="0.25">
      <c r="A26" s="20" t="s">
        <v>27</v>
      </c>
      <c r="B26" s="18">
        <f>'[1]Расшир на 01.12.21'!E172</f>
        <v>126433.67</v>
      </c>
      <c r="C26" s="18">
        <f>'[1]Расшир на 01.12.21'!F172+0.01</f>
        <v>133764.52243000001</v>
      </c>
      <c r="D26" s="19">
        <f t="shared" si="0"/>
        <v>1.0579818052422272</v>
      </c>
      <c r="E26" s="8"/>
      <c r="F26" s="8"/>
      <c r="G26" s="8"/>
      <c r="H26" s="8"/>
      <c r="I26" s="8"/>
      <c r="J26" s="8"/>
      <c r="K26" s="8"/>
    </row>
    <row r="27" spans="1:11" ht="22.5" customHeight="1" x14ac:dyDescent="0.25">
      <c r="A27" s="28" t="s">
        <v>28</v>
      </c>
      <c r="B27" s="18">
        <f>'[1]Расшир на 01.12.21'!E291</f>
        <v>12770</v>
      </c>
      <c r="C27" s="18">
        <f>'[1]Расшир на 01.12.21'!F291</f>
        <v>5741.8959100000002</v>
      </c>
      <c r="D27" s="19">
        <f t="shared" si="0"/>
        <v>0.44963946045418951</v>
      </c>
      <c r="E27" s="8"/>
      <c r="F27" s="8"/>
      <c r="G27" s="8"/>
      <c r="H27" s="8"/>
      <c r="I27" s="8"/>
      <c r="J27" s="8"/>
      <c r="K27" s="8"/>
    </row>
    <row r="28" spans="1:11" s="31" customFormat="1" ht="22.5" customHeight="1" x14ac:dyDescent="0.25">
      <c r="A28" s="29" t="s">
        <v>29</v>
      </c>
      <c r="B28" s="18">
        <f>'[1]Расшир на 01.12.21'!E297-0.01</f>
        <v>21908755.588429995</v>
      </c>
      <c r="C28" s="18">
        <f>'[1]Расшир на 01.12.21'!F297-0.01</f>
        <v>17273164.999150004</v>
      </c>
      <c r="D28" s="19">
        <f t="shared" si="0"/>
        <v>0.78841378869879564</v>
      </c>
      <c r="E28" s="30"/>
      <c r="F28" s="30"/>
      <c r="G28" s="30"/>
      <c r="H28" s="30"/>
      <c r="I28" s="30"/>
      <c r="J28" s="30"/>
      <c r="K28" s="30"/>
    </row>
    <row r="29" spans="1:11" ht="31.9" customHeight="1" x14ac:dyDescent="0.25">
      <c r="A29" s="28" t="s">
        <v>30</v>
      </c>
      <c r="B29" s="18">
        <f>'[1]Расшир на 01.12.21'!E298</f>
        <v>22000895.592089996</v>
      </c>
      <c r="C29" s="18">
        <f>'[1]Расшир на 01.12.21'!F298</f>
        <v>17365709.491020001</v>
      </c>
      <c r="D29" s="19">
        <f t="shared" si="0"/>
        <v>0.78931829926339514</v>
      </c>
      <c r="E29" s="8"/>
      <c r="F29" s="8"/>
      <c r="G29" s="8"/>
      <c r="H29" s="8"/>
      <c r="I29" s="8"/>
      <c r="J29" s="8"/>
      <c r="K29" s="8"/>
    </row>
    <row r="30" spans="1:11" ht="44.25" hidden="1" customHeight="1" x14ac:dyDescent="0.25">
      <c r="A30" s="28" t="s">
        <v>31</v>
      </c>
      <c r="B30" s="18">
        <f>'[1]Расшир на 01.12.21'!E446</f>
        <v>1678.98209</v>
      </c>
      <c r="C30" s="18">
        <f>'[1]Расшир на 01.12.21'!F446</f>
        <v>1581.7760800000001</v>
      </c>
      <c r="D30" s="19">
        <f t="shared" si="0"/>
        <v>0.9421042007660726</v>
      </c>
      <c r="E30" s="8"/>
      <c r="F30" s="8"/>
      <c r="G30" s="8"/>
      <c r="H30" s="8"/>
      <c r="I30" s="8"/>
      <c r="J30" s="8"/>
      <c r="K30" s="8"/>
    </row>
    <row r="31" spans="1:11" ht="22.5" customHeight="1" x14ac:dyDescent="0.25">
      <c r="A31" s="32" t="s">
        <v>32</v>
      </c>
      <c r="B31" s="22">
        <f>'[1]Расшир на 01.12.21'!E299</f>
        <v>255325.5</v>
      </c>
      <c r="C31" s="22">
        <f>'[1]Расшир на 01.12.21'!F299</f>
        <v>245555.5</v>
      </c>
      <c r="D31" s="19">
        <f t="shared" si="0"/>
        <v>0.96173511850559379</v>
      </c>
      <c r="E31" s="8"/>
      <c r="F31" s="8"/>
      <c r="G31" s="8"/>
      <c r="H31" s="8"/>
      <c r="I31" s="8"/>
      <c r="J31" s="8"/>
      <c r="K31" s="8"/>
    </row>
    <row r="32" spans="1:11" ht="22.5" customHeight="1" x14ac:dyDescent="0.25">
      <c r="A32" s="32" t="s">
        <v>33</v>
      </c>
      <c r="B32" s="22">
        <f>'[1]Расшир на 01.12.21'!E378</f>
        <v>11680340.609019998</v>
      </c>
      <c r="C32" s="22">
        <f>'[1]Расшир на 01.12.21'!F378</f>
        <v>10705946.40332</v>
      </c>
      <c r="D32" s="19">
        <f t="shared" si="0"/>
        <v>0.9165782712751086</v>
      </c>
      <c r="E32" s="8"/>
      <c r="F32" s="8"/>
      <c r="G32" s="8"/>
      <c r="H32" s="8"/>
      <c r="I32" s="8"/>
      <c r="J32" s="8"/>
      <c r="K32" s="8"/>
    </row>
    <row r="33" spans="1:11" ht="22.5" customHeight="1" x14ac:dyDescent="0.25">
      <c r="A33" s="32" t="s">
        <v>34</v>
      </c>
      <c r="B33" s="22">
        <f>'[1]Расшир на 01.12.21'!E430</f>
        <v>960281.5</v>
      </c>
      <c r="C33" s="22">
        <f>'[1]Расшир на 01.12.21'!F430</f>
        <v>863943.93076000002</v>
      </c>
      <c r="D33" s="19">
        <f t="shared" si="0"/>
        <v>0.89967778277515498</v>
      </c>
      <c r="E33" s="8"/>
      <c r="F33" s="8"/>
      <c r="G33" s="8"/>
      <c r="H33" s="8"/>
      <c r="I33" s="8"/>
      <c r="J33" s="8"/>
      <c r="K33" s="8"/>
    </row>
    <row r="34" spans="1:11" ht="33" customHeight="1" x14ac:dyDescent="0.25">
      <c r="A34" s="32" t="s">
        <v>35</v>
      </c>
      <c r="B34" s="22">
        <f>'[1]Расшир на 01.12.21'!E303</f>
        <v>9104947.9830699991</v>
      </c>
      <c r="C34" s="22">
        <f>'[1]Расшир на 01.12.21'!F303</f>
        <v>5550263.6569400001</v>
      </c>
      <c r="D34" s="19">
        <f t="shared" si="0"/>
        <v>0.60958762941428324</v>
      </c>
      <c r="E34" s="8"/>
      <c r="F34" s="8"/>
      <c r="G34" s="8"/>
      <c r="H34" s="8"/>
      <c r="I34" s="8"/>
      <c r="J34" s="8"/>
      <c r="K34" s="8"/>
    </row>
    <row r="35" spans="1:11" ht="33" customHeight="1" x14ac:dyDescent="0.25">
      <c r="A35" s="28" t="s">
        <v>36</v>
      </c>
      <c r="B35" s="18">
        <f>'[1]Расшир на 01.12.21'!E446</f>
        <v>1678.98209</v>
      </c>
      <c r="C35" s="18">
        <f>'[1]Расшир на 01.12.21'!F446</f>
        <v>1581.7760800000001</v>
      </c>
      <c r="D35" s="19">
        <f t="shared" si="0"/>
        <v>0.9421042007660726</v>
      </c>
      <c r="E35" s="8"/>
      <c r="F35" s="8"/>
      <c r="G35" s="8"/>
      <c r="H35" s="8"/>
      <c r="I35" s="8"/>
      <c r="J35" s="8"/>
      <c r="K35" s="8"/>
    </row>
    <row r="36" spans="1:11" ht="34.5" customHeight="1" x14ac:dyDescent="0.25">
      <c r="A36" s="28" t="s">
        <v>37</v>
      </c>
      <c r="B36" s="18">
        <f>'[1]Расшир на 01.12.21'!E457</f>
        <v>-109169.73660999999</v>
      </c>
      <c r="C36" s="18">
        <f>'[1]Расшир на 01.12.21'!F457</f>
        <v>-110322.0393</v>
      </c>
      <c r="D36" s="19">
        <f t="shared" si="0"/>
        <v>1.010555147660716</v>
      </c>
      <c r="E36" s="8"/>
      <c r="F36" s="8"/>
      <c r="G36" s="8"/>
      <c r="H36" s="8"/>
      <c r="I36" s="8"/>
      <c r="J36" s="8"/>
      <c r="K36" s="8"/>
    </row>
    <row r="37" spans="1:11" ht="22.5" customHeight="1" x14ac:dyDescent="0.25">
      <c r="A37" s="28" t="s">
        <v>38</v>
      </c>
      <c r="B37" s="18">
        <f>'[1]Расшир на 01.12.21'!E449</f>
        <v>535.83586000000003</v>
      </c>
      <c r="C37" s="18">
        <f>'[1]Расшир на 01.12.21'!F449</f>
        <v>445.76486</v>
      </c>
      <c r="D37" s="19">
        <f t="shared" si="0"/>
        <v>0.83190561378254901</v>
      </c>
      <c r="E37" s="8"/>
      <c r="F37" s="8"/>
      <c r="G37" s="8"/>
      <c r="H37" s="8"/>
      <c r="I37" s="8"/>
      <c r="J37" s="8"/>
      <c r="K37" s="8"/>
    </row>
    <row r="38" spans="1:11" ht="36" customHeight="1" x14ac:dyDescent="0.25">
      <c r="A38" s="33" t="s">
        <v>39</v>
      </c>
      <c r="B38" s="18">
        <f>'[1]Расшир на 01.12.21'!E451-0.01</f>
        <v>14814.914999999999</v>
      </c>
      <c r="C38" s="18">
        <f>'[1]Расшир на 01.12.21'!F451-0.01</f>
        <v>15750.00649</v>
      </c>
      <c r="D38" s="19">
        <f t="shared" si="0"/>
        <v>1.063118248737843</v>
      </c>
      <c r="E38" s="8"/>
      <c r="F38" s="8"/>
      <c r="G38" s="8"/>
      <c r="H38" s="8"/>
      <c r="I38" s="8"/>
      <c r="J38" s="8"/>
      <c r="K38" s="8"/>
    </row>
    <row r="39" spans="1:11" s="36" customFormat="1" ht="18.75" x14ac:dyDescent="0.3">
      <c r="A39" s="34" t="s">
        <v>40</v>
      </c>
      <c r="B39" s="18">
        <f>'[1]Расшир на 01.12.21'!E486-0.01</f>
        <v>43642236.588429995</v>
      </c>
      <c r="C39" s="18">
        <f>'[1]Расшир на 01.12.21'!F486-0.01</f>
        <v>38317546.816100001</v>
      </c>
      <c r="D39" s="19">
        <f t="shared" si="0"/>
        <v>0.87799228021825027</v>
      </c>
      <c r="E39" s="35"/>
      <c r="F39" s="35"/>
      <c r="G39" s="35"/>
      <c r="H39" s="35"/>
      <c r="I39" s="35"/>
      <c r="J39" s="35"/>
      <c r="K39" s="35"/>
    </row>
    <row r="40" spans="1:11" ht="15.75" x14ac:dyDescent="0.25">
      <c r="A40" s="21"/>
      <c r="B40" s="37"/>
      <c r="C40" s="37"/>
      <c r="D40" s="38"/>
      <c r="E40" s="8"/>
      <c r="F40" s="8"/>
      <c r="G40" s="8"/>
      <c r="H40" s="8"/>
      <c r="I40" s="8"/>
      <c r="J40" s="8"/>
      <c r="K40" s="8"/>
    </row>
    <row r="41" spans="1:11" ht="15" hidden="1" customHeight="1" x14ac:dyDescent="0.2">
      <c r="A41" s="39"/>
      <c r="B41" s="40"/>
      <c r="C41" s="40"/>
      <c r="D41" s="41" t="e">
        <f t="shared" si="0"/>
        <v>#DIV/0!</v>
      </c>
    </row>
    <row r="42" spans="1:11" ht="22.5" customHeight="1" x14ac:dyDescent="0.25">
      <c r="A42" s="34" t="s">
        <v>41</v>
      </c>
      <c r="B42" s="37"/>
      <c r="C42" s="37"/>
      <c r="D42" s="38"/>
      <c r="E42" s="8"/>
      <c r="F42" s="8"/>
      <c r="G42" s="8"/>
      <c r="H42" s="8"/>
      <c r="I42" s="8"/>
      <c r="J42" s="8"/>
      <c r="K42" s="8"/>
    </row>
    <row r="43" spans="1:11" ht="15.75" customHeight="1" x14ac:dyDescent="0.25">
      <c r="A43" s="21"/>
      <c r="B43" s="37"/>
      <c r="C43" s="37"/>
      <c r="D43" s="38"/>
      <c r="E43" s="8"/>
      <c r="F43" s="8"/>
      <c r="G43" s="8"/>
      <c r="H43" s="8"/>
      <c r="I43" s="8"/>
      <c r="J43" s="8"/>
      <c r="K43" s="8"/>
    </row>
    <row r="44" spans="1:11" ht="22.5" customHeight="1" x14ac:dyDescent="0.25">
      <c r="A44" s="42" t="s">
        <v>42</v>
      </c>
      <c r="B44" s="43">
        <f>'[1]Расшир на 01.12.21'!E489</f>
        <v>2809750.3593300004</v>
      </c>
      <c r="C44" s="43">
        <f>'[1]Расшир на 01.12.21'!F489+0.01</f>
        <v>2230276.7176400004</v>
      </c>
      <c r="D44" s="44">
        <f t="shared" si="0"/>
        <v>0.7937633000861406</v>
      </c>
      <c r="E44" s="8"/>
      <c r="F44" s="8"/>
      <c r="G44" s="8"/>
      <c r="H44" s="8"/>
      <c r="I44" s="8"/>
      <c r="J44" s="8"/>
      <c r="K44" s="8"/>
    </row>
    <row r="45" spans="1:11" ht="31.5" x14ac:dyDescent="0.25">
      <c r="A45" s="27" t="s">
        <v>43</v>
      </c>
      <c r="B45" s="45">
        <f>'[1]Расшир на 01.12.21'!E530</f>
        <v>4486.4077400000006</v>
      </c>
      <c r="C45" s="45">
        <f>'[1]Расшир на 01.12.21'!F530+0.01</f>
        <v>3660.99469</v>
      </c>
      <c r="D45" s="46">
        <f>C45/B45</f>
        <v>0.81601916325153268</v>
      </c>
      <c r="E45" s="8"/>
      <c r="F45" s="8"/>
      <c r="G45" s="8"/>
      <c r="H45" s="8"/>
      <c r="I45" s="8"/>
      <c r="J45" s="8"/>
      <c r="K45" s="8"/>
    </row>
    <row r="46" spans="1:11" ht="39.75" customHeight="1" x14ac:dyDescent="0.25">
      <c r="A46" s="27" t="s">
        <v>44</v>
      </c>
      <c r="B46" s="45">
        <f>'[1]Расшир на 01.12.21'!E534-0.01</f>
        <v>99131.685120000009</v>
      </c>
      <c r="C46" s="45">
        <f>'[1]Расшир на 01.12.21'!F534</f>
        <v>77779.001629999999</v>
      </c>
      <c r="D46" s="46">
        <f t="shared" ref="D46:D53" si="1">C46/B46</f>
        <v>0.78460283950431842</v>
      </c>
      <c r="E46" s="8"/>
      <c r="F46" s="8"/>
      <c r="G46" s="8"/>
      <c r="H46" s="8"/>
      <c r="I46" s="8"/>
      <c r="J46" s="8"/>
      <c r="K46" s="8"/>
    </row>
    <row r="47" spans="1:11" ht="31.5" x14ac:dyDescent="0.25">
      <c r="A47" s="27" t="s">
        <v>45</v>
      </c>
      <c r="B47" s="45">
        <f>'[1]Расшир на 01.12.21'!E545</f>
        <v>1213352.59861</v>
      </c>
      <c r="C47" s="45">
        <f>'[1]Расшир на 01.12.21'!F545</f>
        <v>1037147.2413100001</v>
      </c>
      <c r="D47" s="46">
        <f t="shared" si="1"/>
        <v>0.85477811025265171</v>
      </c>
      <c r="E47" s="8"/>
      <c r="F47" s="8"/>
      <c r="G47" s="8"/>
      <c r="H47" s="8"/>
      <c r="I47" s="8"/>
      <c r="J47" s="8"/>
      <c r="K47" s="8"/>
    </row>
    <row r="48" spans="1:11" ht="15.75" x14ac:dyDescent="0.25">
      <c r="A48" s="27" t="s">
        <v>46</v>
      </c>
      <c r="B48" s="45">
        <f>'[1]Расшир на 01.12.21'!E558</f>
        <v>175.6</v>
      </c>
      <c r="C48" s="45">
        <f>'[1]Расшир на 01.12.21'!F558</f>
        <v>10.406599999999999</v>
      </c>
      <c r="D48" s="46">
        <f t="shared" si="1"/>
        <v>5.9263097949886101E-2</v>
      </c>
      <c r="E48" s="8"/>
      <c r="F48" s="8"/>
      <c r="G48" s="8"/>
      <c r="H48" s="8"/>
      <c r="I48" s="8"/>
      <c r="J48" s="8"/>
      <c r="K48" s="8"/>
    </row>
    <row r="49" spans="1:11" ht="31.5" x14ac:dyDescent="0.25">
      <c r="A49" s="27" t="s">
        <v>47</v>
      </c>
      <c r="B49" s="45">
        <f>'[1]Расшир на 01.12.21'!E561</f>
        <v>257655.60937000002</v>
      </c>
      <c r="C49" s="45">
        <f>'[1]Расшир на 01.12.21'!F561</f>
        <v>206135.47685000001</v>
      </c>
      <c r="D49" s="46">
        <f t="shared" si="1"/>
        <v>0.80004265132836372</v>
      </c>
      <c r="E49" s="8"/>
      <c r="F49" s="8"/>
      <c r="G49" s="8"/>
      <c r="H49" s="8"/>
      <c r="I49" s="8"/>
      <c r="J49" s="8"/>
      <c r="K49" s="8"/>
    </row>
    <row r="50" spans="1:11" ht="22.5" customHeight="1" x14ac:dyDescent="0.25">
      <c r="A50" s="27" t="s">
        <v>48</v>
      </c>
      <c r="B50" s="45">
        <f>'[1]Расшир на 01.12.21'!E572</f>
        <v>57365.519899999999</v>
      </c>
      <c r="C50" s="45">
        <f>'[1]Расшир на 01.12.21'!F572</f>
        <v>18899.081469999997</v>
      </c>
      <c r="D50" s="46">
        <f t="shared" si="1"/>
        <v>0.32945019068850095</v>
      </c>
      <c r="E50" s="8"/>
      <c r="F50" s="8"/>
      <c r="G50" s="8"/>
      <c r="H50" s="8"/>
      <c r="I50" s="8"/>
      <c r="J50" s="8"/>
      <c r="K50" s="8"/>
    </row>
    <row r="51" spans="1:11" ht="22.5" customHeight="1" x14ac:dyDescent="0.25">
      <c r="A51" s="27" t="s">
        <v>49</v>
      </c>
      <c r="B51" s="45">
        <f>'[1]Расшир на 01.12.21'!E580</f>
        <v>53434.156750000002</v>
      </c>
      <c r="C51" s="45">
        <f>'[1]Расшир на 01.12.21'!F580</f>
        <v>0</v>
      </c>
      <c r="D51" s="46" t="s">
        <v>21</v>
      </c>
      <c r="E51" s="8"/>
      <c r="F51" s="8"/>
      <c r="G51" s="8"/>
      <c r="H51" s="8"/>
      <c r="I51" s="8"/>
      <c r="J51" s="8"/>
      <c r="K51" s="8"/>
    </row>
    <row r="52" spans="1:11" ht="22.5" customHeight="1" x14ac:dyDescent="0.25">
      <c r="A52" s="27" t="s">
        <v>50</v>
      </c>
      <c r="B52" s="45">
        <f>'[1]Расшир на 01.12.21'!E582</f>
        <v>2429.15</v>
      </c>
      <c r="C52" s="45">
        <f>'[1]Расшир на 01.12.21'!F582</f>
        <v>1992.9</v>
      </c>
      <c r="D52" s="46">
        <f t="shared" si="1"/>
        <v>0.82041043163246408</v>
      </c>
      <c r="E52" s="8"/>
      <c r="F52" s="8"/>
      <c r="G52" s="8"/>
      <c r="H52" s="8"/>
      <c r="I52" s="8"/>
      <c r="J52" s="8"/>
      <c r="K52" s="8"/>
    </row>
    <row r="53" spans="1:11" ht="22.5" customHeight="1" x14ac:dyDescent="0.25">
      <c r="A53" s="27" t="s">
        <v>51</v>
      </c>
      <c r="B53" s="45">
        <f>'[1]Расшир на 01.12.21'!E585</f>
        <v>1121719.6218400002</v>
      </c>
      <c r="C53" s="45">
        <f>'[1]Расшир на 01.12.21'!F585</f>
        <v>884651.61509000009</v>
      </c>
      <c r="D53" s="46">
        <f t="shared" si="1"/>
        <v>0.78865662850657081</v>
      </c>
      <c r="E53" s="8"/>
      <c r="F53" s="8"/>
      <c r="G53" s="8"/>
      <c r="H53" s="8"/>
      <c r="I53" s="8"/>
      <c r="J53" s="8"/>
      <c r="K53" s="8"/>
    </row>
    <row r="54" spans="1:11" ht="35.25" customHeight="1" x14ac:dyDescent="0.25">
      <c r="A54" s="47" t="s">
        <v>52</v>
      </c>
      <c r="B54" s="43">
        <f>'[1]Расшир на 01.12.21'!E614</f>
        <v>120173.01999999999</v>
      </c>
      <c r="C54" s="43">
        <f>'[1]Расшир на 01.12.21'!F614</f>
        <v>88858.812330000001</v>
      </c>
      <c r="D54" s="44">
        <f t="shared" si="0"/>
        <v>0.73942397661305348</v>
      </c>
      <c r="E54" s="8"/>
      <c r="F54" s="8"/>
      <c r="G54" s="8"/>
      <c r="H54" s="8"/>
      <c r="I54" s="8"/>
      <c r="J54" s="8"/>
      <c r="K54" s="8"/>
    </row>
    <row r="55" spans="1:11" ht="22.5" hidden="1" customHeight="1" x14ac:dyDescent="0.25">
      <c r="A55" s="48" t="s">
        <v>53</v>
      </c>
      <c r="B55" s="45">
        <f>'[1]Расшир на 01.12.21'!E628</f>
        <v>0</v>
      </c>
      <c r="C55" s="45">
        <f>'[1]Расшир на 01.12.21'!F628</f>
        <v>0</v>
      </c>
      <c r="D55" s="46" t="s">
        <v>21</v>
      </c>
      <c r="E55" s="8"/>
      <c r="F55" s="8"/>
      <c r="G55" s="8"/>
      <c r="H55" s="8"/>
      <c r="I55" s="8"/>
      <c r="J55" s="8"/>
      <c r="K55" s="8"/>
    </row>
    <row r="56" spans="1:11" ht="37.5" customHeight="1" x14ac:dyDescent="0.25">
      <c r="A56" s="49" t="s">
        <v>54</v>
      </c>
      <c r="B56" s="45">
        <f>'[1]Расшир на 01.12.21'!E631</f>
        <v>20130.419999999998</v>
      </c>
      <c r="C56" s="45">
        <f>'[1]Расшир на 01.12.21'!F631</f>
        <v>340.5</v>
      </c>
      <c r="D56" s="46">
        <f>C56/B56</f>
        <v>1.6914699246215432E-2</v>
      </c>
      <c r="E56" s="8"/>
      <c r="F56" s="8"/>
      <c r="G56" s="8"/>
      <c r="H56" s="8"/>
      <c r="I56" s="8"/>
      <c r="J56" s="8"/>
      <c r="K56" s="8"/>
    </row>
    <row r="57" spans="1:11" ht="37.5" customHeight="1" x14ac:dyDescent="0.25">
      <c r="A57" s="49" t="s">
        <v>55</v>
      </c>
      <c r="B57" s="45">
        <f>'[1]Расшир на 01.12.21'!E639</f>
        <v>100042.6</v>
      </c>
      <c r="C57" s="45">
        <f>'[1]Расшир на 01.12.21'!F639</f>
        <v>88518.312330000015</v>
      </c>
      <c r="D57" s="46">
        <f>C57/B57</f>
        <v>0.88480619586056353</v>
      </c>
      <c r="E57" s="8"/>
      <c r="F57" s="8"/>
      <c r="G57" s="8"/>
      <c r="H57" s="8"/>
      <c r="I57" s="8"/>
      <c r="J57" s="8"/>
      <c r="K57" s="8"/>
    </row>
    <row r="58" spans="1:11" ht="22.5" customHeight="1" x14ac:dyDescent="0.25">
      <c r="A58" s="42" t="s">
        <v>56</v>
      </c>
      <c r="B58" s="43">
        <f>'[1]Расшир на 01.12.21'!E648</f>
        <v>8596138.8695199993</v>
      </c>
      <c r="C58" s="43">
        <f>'[1]Расшир на 01.12.21'!F648</f>
        <v>4913243.3585299999</v>
      </c>
      <c r="D58" s="44">
        <f t="shared" si="0"/>
        <v>0.5715639815861131</v>
      </c>
      <c r="E58" s="8"/>
      <c r="F58" s="8"/>
      <c r="G58" s="8"/>
      <c r="H58" s="8"/>
      <c r="I58" s="8"/>
      <c r="J58" s="8"/>
      <c r="K58" s="8"/>
    </row>
    <row r="59" spans="1:11" ht="22.5" customHeight="1" x14ac:dyDescent="0.25">
      <c r="A59" s="27" t="s">
        <v>57</v>
      </c>
      <c r="B59" s="45">
        <f>'[1]Расшир на 01.12.21'!E713</f>
        <v>3570521.7423</v>
      </c>
      <c r="C59" s="45">
        <f>'[1]Расшир на 01.12.21'!F713</f>
        <v>1287719.9279</v>
      </c>
      <c r="D59" s="46">
        <f t="shared" si="0"/>
        <v>0.36065315403190845</v>
      </c>
      <c r="E59" s="8"/>
      <c r="F59" s="8"/>
      <c r="G59" s="8"/>
      <c r="H59" s="8"/>
      <c r="I59" s="8"/>
      <c r="J59" s="8"/>
      <c r="K59" s="8"/>
    </row>
    <row r="60" spans="1:11" ht="22.5" customHeight="1" x14ac:dyDescent="0.25">
      <c r="A60" s="27" t="s">
        <v>58</v>
      </c>
      <c r="B60" s="45">
        <f>'[1]Расшир на 01.12.21'!E726</f>
        <v>4877011.4487399999</v>
      </c>
      <c r="C60" s="45">
        <f>'[1]Расшир на 01.12.21'!F726</f>
        <v>3543034.6101700002</v>
      </c>
      <c r="D60" s="46">
        <f t="shared" si="0"/>
        <v>0.72647658251558145</v>
      </c>
      <c r="E60" s="8"/>
      <c r="F60" s="8"/>
      <c r="G60" s="8"/>
      <c r="H60" s="8"/>
      <c r="I60" s="8"/>
      <c r="J60" s="8"/>
      <c r="K60" s="8"/>
    </row>
    <row r="61" spans="1:11" ht="22.5" customHeight="1" x14ac:dyDescent="0.25">
      <c r="A61" s="27" t="s">
        <v>59</v>
      </c>
      <c r="B61" s="50">
        <f>'[1]Расшир на 01.12.21'!E738</f>
        <v>148605.67848</v>
      </c>
      <c r="C61" s="51">
        <f>'[1]Расшир на 01.12.21'!F738</f>
        <v>82488.820460000003</v>
      </c>
      <c r="D61" s="46">
        <f t="shared" si="0"/>
        <v>0.5550852518135887</v>
      </c>
      <c r="E61" s="8"/>
      <c r="F61" s="8"/>
      <c r="G61" s="8"/>
      <c r="H61" s="8"/>
      <c r="I61" s="8"/>
      <c r="J61" s="8"/>
      <c r="K61" s="8"/>
    </row>
    <row r="62" spans="1:11" ht="22.5" customHeight="1" x14ac:dyDescent="0.25">
      <c r="A62" s="42" t="s">
        <v>60</v>
      </c>
      <c r="B62" s="43">
        <f>'[1]Расшир на 01.12.21'!E761</f>
        <v>4476204.31874</v>
      </c>
      <c r="C62" s="43">
        <f>'[1]Расшир на 01.12.21'!F761-0.01</f>
        <v>3866147.6713100001</v>
      </c>
      <c r="D62" s="44">
        <f t="shared" si="0"/>
        <v>0.86371117044949286</v>
      </c>
      <c r="E62" s="8"/>
      <c r="F62" s="8"/>
      <c r="G62" s="8"/>
      <c r="H62" s="8"/>
      <c r="I62" s="8"/>
      <c r="J62" s="8"/>
      <c r="K62" s="8"/>
    </row>
    <row r="63" spans="1:11" ht="22.5" customHeight="1" x14ac:dyDescent="0.25">
      <c r="A63" s="27" t="s">
        <v>61</v>
      </c>
      <c r="B63" s="45">
        <f>'[1]Расшир на 01.12.21'!E810</f>
        <v>2147474.09515</v>
      </c>
      <c r="C63" s="45">
        <f>'[1]Расшир на 01.12.21'!F810</f>
        <v>2056879.3923400003</v>
      </c>
      <c r="D63" s="46">
        <f t="shared" si="0"/>
        <v>0.95781336640353198</v>
      </c>
      <c r="E63" s="8"/>
      <c r="F63" s="8"/>
      <c r="G63" s="8"/>
      <c r="H63" s="8"/>
      <c r="I63" s="8"/>
      <c r="J63" s="8"/>
      <c r="K63" s="8"/>
    </row>
    <row r="64" spans="1:11" ht="22.5" customHeight="1" x14ac:dyDescent="0.25">
      <c r="A64" s="27" t="s">
        <v>62</v>
      </c>
      <c r="B64" s="45">
        <f>'[1]Расшир на 01.12.21'!E824</f>
        <v>128286.33997</v>
      </c>
      <c r="C64" s="45">
        <f>'[1]Расшир на 01.12.21'!F824</f>
        <v>37702.144140000004</v>
      </c>
      <c r="D64" s="46">
        <f t="shared" si="0"/>
        <v>0.29389055879851839</v>
      </c>
      <c r="E64" s="8"/>
      <c r="F64" s="8"/>
      <c r="G64" s="8"/>
      <c r="H64" s="8"/>
      <c r="I64" s="8"/>
      <c r="J64" s="8"/>
      <c r="K64" s="8"/>
    </row>
    <row r="65" spans="1:11" ht="22.5" customHeight="1" x14ac:dyDescent="0.25">
      <c r="A65" s="27" t="s">
        <v>63</v>
      </c>
      <c r="B65" s="45">
        <f>'[1]Расшир на 01.12.21'!E832</f>
        <v>1584805.3928799999</v>
      </c>
      <c r="C65" s="45">
        <f>'[1]Расшир на 01.12.21'!F832</f>
        <v>1283586.7141299997</v>
      </c>
      <c r="D65" s="46">
        <f t="shared" si="0"/>
        <v>0.80993333307466342</v>
      </c>
      <c r="E65" s="8"/>
      <c r="F65" s="8"/>
      <c r="G65" s="8"/>
      <c r="H65" s="8"/>
      <c r="I65" s="8"/>
      <c r="J65" s="8"/>
      <c r="K65" s="8"/>
    </row>
    <row r="66" spans="1:11" ht="22.5" hidden="1" customHeight="1" x14ac:dyDescent="0.25">
      <c r="A66" s="27" t="s">
        <v>64</v>
      </c>
      <c r="B66" s="45">
        <f>'[1]Расшир на 01.12.21'!E845</f>
        <v>0</v>
      </c>
      <c r="C66" s="45">
        <f>'[1]Расшир на 01.12.21'!F845</f>
        <v>0</v>
      </c>
      <c r="D66" s="46" t="e">
        <f t="shared" si="0"/>
        <v>#DIV/0!</v>
      </c>
      <c r="E66" s="8"/>
      <c r="F66" s="8"/>
      <c r="G66" s="8"/>
      <c r="H66" s="8"/>
      <c r="I66" s="8"/>
      <c r="J66" s="8"/>
      <c r="K66" s="8"/>
    </row>
    <row r="67" spans="1:11" ht="22.5" customHeight="1" x14ac:dyDescent="0.25">
      <c r="A67" s="27" t="s">
        <v>65</v>
      </c>
      <c r="B67" s="45">
        <f>'[1]Расшир на 01.12.21'!E848</f>
        <v>615638.49074000004</v>
      </c>
      <c r="C67" s="45">
        <f>'[1]Расшир на 01.12.21'!F848</f>
        <v>487979.43070000003</v>
      </c>
      <c r="D67" s="46">
        <f t="shared" si="0"/>
        <v>0.79263957345072222</v>
      </c>
      <c r="E67" s="8"/>
      <c r="F67" s="8"/>
      <c r="G67" s="8"/>
      <c r="H67" s="8"/>
      <c r="I67" s="8"/>
      <c r="J67" s="8"/>
      <c r="K67" s="8"/>
    </row>
    <row r="68" spans="1:11" ht="22.5" customHeight="1" x14ac:dyDescent="0.25">
      <c r="A68" s="42" t="s">
        <v>66</v>
      </c>
      <c r="B68" s="43">
        <f>'[1]Расшир на 01.12.21'!E872-0.01</f>
        <v>15902.086569999999</v>
      </c>
      <c r="C68" s="43">
        <f>'[1]Расшир на 01.12.21'!F872-0.01</f>
        <v>6796.7696500000002</v>
      </c>
      <c r="D68" s="52">
        <f t="shared" si="0"/>
        <v>0.42741369945893837</v>
      </c>
      <c r="E68" s="8"/>
      <c r="F68" s="8"/>
      <c r="G68" s="8"/>
      <c r="H68" s="8"/>
      <c r="I68" s="8"/>
      <c r="J68" s="8"/>
      <c r="K68" s="8"/>
    </row>
    <row r="69" spans="1:11" ht="22.5" customHeight="1" x14ac:dyDescent="0.25">
      <c r="A69" s="53" t="s">
        <v>67</v>
      </c>
      <c r="B69" s="45">
        <f>'[1]Расшир на 01.12.21'!E880</f>
        <v>598.06302000000005</v>
      </c>
      <c r="C69" s="45">
        <f>'[1]Расшир на 01.12.21'!F880</f>
        <v>598.06302000000005</v>
      </c>
      <c r="D69" s="46">
        <f t="shared" si="0"/>
        <v>1</v>
      </c>
      <c r="E69" s="8"/>
      <c r="F69" s="8"/>
      <c r="G69" s="8"/>
      <c r="H69" s="8"/>
      <c r="I69" s="8"/>
      <c r="J69" s="8"/>
      <c r="K69" s="8"/>
    </row>
    <row r="70" spans="1:11" ht="22.5" customHeight="1" x14ac:dyDescent="0.25">
      <c r="A70" s="49" t="s">
        <v>68</v>
      </c>
      <c r="B70" s="45">
        <f>'[1]Расшир на 01.12.21'!E881</f>
        <v>3602.2</v>
      </c>
      <c r="C70" s="45">
        <f>'[1]Расшир на 01.12.21'!F881</f>
        <v>3363.1721499999999</v>
      </c>
      <c r="D70" s="46">
        <f t="shared" si="0"/>
        <v>0.93364392593415135</v>
      </c>
      <c r="E70" s="8"/>
      <c r="F70" s="8"/>
      <c r="G70" s="8"/>
      <c r="H70" s="8"/>
      <c r="I70" s="8"/>
      <c r="J70" s="8"/>
      <c r="K70" s="8"/>
    </row>
    <row r="71" spans="1:11" ht="22.5" customHeight="1" x14ac:dyDescent="0.25">
      <c r="A71" s="49" t="s">
        <v>69</v>
      </c>
      <c r="B71" s="45">
        <f>'[1]Расшир на 01.12.21'!$E$884</f>
        <v>11701.833549999999</v>
      </c>
      <c r="C71" s="45">
        <f>'[1]Расшир на 01.12.21'!$F$884</f>
        <v>2835.54448</v>
      </c>
      <c r="D71" s="46">
        <f t="shared" ref="D71:D98" si="2">C71/B71</f>
        <v>0.24231625478897709</v>
      </c>
      <c r="E71" s="8"/>
      <c r="F71" s="8"/>
      <c r="G71" s="8"/>
      <c r="H71" s="8"/>
      <c r="I71" s="8"/>
      <c r="J71" s="8"/>
      <c r="K71" s="8"/>
    </row>
    <row r="72" spans="1:11" ht="22.5" customHeight="1" x14ac:dyDescent="0.25">
      <c r="A72" s="42" t="s">
        <v>70</v>
      </c>
      <c r="B72" s="43">
        <f>'[1]Расшир на 01.12.21'!E886+0.01</f>
        <v>20675206.294609997</v>
      </c>
      <c r="C72" s="43">
        <f>'[1]Расшир на 01.12.21'!F886</f>
        <v>17105334.099539999</v>
      </c>
      <c r="D72" s="44">
        <f t="shared" si="2"/>
        <v>0.82733559490525321</v>
      </c>
      <c r="E72" s="8"/>
      <c r="F72" s="8"/>
      <c r="G72" s="8"/>
      <c r="H72" s="8"/>
      <c r="I72" s="8"/>
      <c r="J72" s="8"/>
      <c r="K72" s="8"/>
    </row>
    <row r="73" spans="1:11" ht="22.5" customHeight="1" x14ac:dyDescent="0.25">
      <c r="A73" s="27" t="s">
        <v>71</v>
      </c>
      <c r="B73" s="45">
        <f>'[1]Расшир на 01.12.21'!E932</f>
        <v>8545191.6709499992</v>
      </c>
      <c r="C73" s="45">
        <f>'[1]Расшир на 01.12.21'!F932</f>
        <v>6828536.0684800008</v>
      </c>
      <c r="D73" s="46">
        <f t="shared" si="2"/>
        <v>0.79910859012023172</v>
      </c>
      <c r="E73" s="8"/>
      <c r="F73" s="8"/>
      <c r="G73" s="8"/>
      <c r="H73" s="8"/>
      <c r="I73" s="8"/>
      <c r="J73" s="8"/>
      <c r="K73" s="8"/>
    </row>
    <row r="74" spans="1:11" ht="22.5" customHeight="1" x14ac:dyDescent="0.25">
      <c r="A74" s="27" t="s">
        <v>72</v>
      </c>
      <c r="B74" s="45">
        <f>'[1]Расшир на 01.12.21'!E946</f>
        <v>9184651.2198300008</v>
      </c>
      <c r="C74" s="45">
        <f>'[1]Расшир на 01.12.21'!F946</f>
        <v>7804975.5260600001</v>
      </c>
      <c r="D74" s="46">
        <f t="shared" si="2"/>
        <v>0.84978463953086969</v>
      </c>
      <c r="E74" s="8"/>
      <c r="F74" s="8"/>
      <c r="G74" s="8"/>
      <c r="H74" s="8"/>
      <c r="I74" s="8"/>
      <c r="J74" s="8"/>
      <c r="K74" s="8"/>
    </row>
    <row r="75" spans="1:11" ht="22.5" customHeight="1" x14ac:dyDescent="0.25">
      <c r="A75" s="27" t="s">
        <v>73</v>
      </c>
      <c r="B75" s="45">
        <f>'[1]Расшир на 01.12.21'!E959</f>
        <v>1410743.5773999996</v>
      </c>
      <c r="C75" s="45">
        <f>'[1]Расшир на 01.12.21'!F959</f>
        <v>1211129.78954</v>
      </c>
      <c r="D75" s="46">
        <f t="shared" si="2"/>
        <v>0.85850455670484938</v>
      </c>
      <c r="E75" s="8"/>
      <c r="F75" s="8"/>
      <c r="G75" s="8"/>
      <c r="H75" s="8"/>
      <c r="I75" s="8"/>
      <c r="J75" s="8"/>
      <c r="K75" s="8"/>
    </row>
    <row r="76" spans="1:11" ht="22.5" customHeight="1" x14ac:dyDescent="0.25">
      <c r="A76" s="27" t="s">
        <v>74</v>
      </c>
      <c r="B76" s="45">
        <f>'[1]Расшир на 01.12.21'!E970</f>
        <v>730966.03986000002</v>
      </c>
      <c r="C76" s="45">
        <f>'[1]Расшир на 01.12.21'!F970</f>
        <v>587104.92359999998</v>
      </c>
      <c r="D76" s="46">
        <f t="shared" si="2"/>
        <v>0.80319042415766218</v>
      </c>
      <c r="E76" s="8"/>
      <c r="F76" s="8"/>
      <c r="G76" s="8"/>
      <c r="H76" s="8"/>
      <c r="I76" s="8"/>
      <c r="J76" s="8"/>
      <c r="K76" s="8"/>
    </row>
    <row r="77" spans="1:11" ht="22.5" customHeight="1" x14ac:dyDescent="0.25">
      <c r="A77" s="27" t="s">
        <v>75</v>
      </c>
      <c r="B77" s="45">
        <f>'[1]Расшир на 01.12.21'!E993</f>
        <v>803653.77656999975</v>
      </c>
      <c r="C77" s="45">
        <f>'[1]Расшир на 01.12.21'!F993</f>
        <v>673587.79186</v>
      </c>
      <c r="D77" s="46">
        <f t="shared" si="2"/>
        <v>0.8381566932154263</v>
      </c>
      <c r="E77" s="8"/>
      <c r="F77" s="8"/>
      <c r="G77" s="8"/>
      <c r="H77" s="8"/>
      <c r="I77" s="8"/>
      <c r="J77" s="8"/>
      <c r="K77" s="8"/>
    </row>
    <row r="78" spans="1:11" ht="22.5" customHeight="1" x14ac:dyDescent="0.25">
      <c r="A78" s="47" t="s">
        <v>76</v>
      </c>
      <c r="B78" s="43">
        <f>'[1]Расшир на 01.12.21'!E1015</f>
        <v>1494244.1323599999</v>
      </c>
      <c r="C78" s="43">
        <f>'[1]Расшир на 01.12.21'!F1015</f>
        <v>1261402.4867299998</v>
      </c>
      <c r="D78" s="44">
        <f t="shared" si="2"/>
        <v>0.84417429482406503</v>
      </c>
      <c r="E78" s="8"/>
      <c r="F78" s="8"/>
      <c r="G78" s="8"/>
      <c r="H78" s="8"/>
      <c r="I78" s="8"/>
      <c r="J78" s="8"/>
      <c r="K78" s="8"/>
    </row>
    <row r="79" spans="1:11" ht="22.5" customHeight="1" x14ac:dyDescent="0.25">
      <c r="A79" s="27" t="s">
        <v>77</v>
      </c>
      <c r="B79" s="45">
        <f>'[1]Расшир на 01.12.21'!E1056</f>
        <v>1377832.5688899998</v>
      </c>
      <c r="C79" s="45">
        <f>'[1]Расшир на 01.12.21'!F1056</f>
        <v>1162025.63059</v>
      </c>
      <c r="D79" s="46">
        <f t="shared" si="2"/>
        <v>0.84337216061465525</v>
      </c>
      <c r="E79" s="8"/>
      <c r="F79" s="8"/>
      <c r="G79" s="8"/>
      <c r="H79" s="8"/>
      <c r="I79" s="8"/>
      <c r="J79" s="8"/>
      <c r="K79" s="8"/>
    </row>
    <row r="80" spans="1:11" ht="22.5" customHeight="1" x14ac:dyDescent="0.25">
      <c r="A80" s="27" t="s">
        <v>78</v>
      </c>
      <c r="B80" s="45">
        <f>'[1]Расшир на 01.12.21'!E1065</f>
        <v>26492.11493</v>
      </c>
      <c r="C80" s="45">
        <f>'[1]Расшир на 01.12.21'!F1065+0.01</f>
        <v>23519.294899999997</v>
      </c>
      <c r="D80" s="46">
        <f t="shared" si="2"/>
        <v>0.88778472244080653</v>
      </c>
      <c r="E80" s="8"/>
      <c r="F80" s="8"/>
      <c r="G80" s="8"/>
      <c r="H80" s="8"/>
      <c r="I80" s="8"/>
      <c r="J80" s="8"/>
      <c r="K80" s="8"/>
    </row>
    <row r="81" spans="1:11" ht="32.25" customHeight="1" x14ac:dyDescent="0.25">
      <c r="A81" s="27" t="s">
        <v>79</v>
      </c>
      <c r="B81" s="45">
        <f>'[1]Расшир на 01.12.21'!E1069</f>
        <v>89919.448539999998</v>
      </c>
      <c r="C81" s="45">
        <f>'[1]Расшир на 01.12.21'!F1069</f>
        <v>75857.571240000005</v>
      </c>
      <c r="D81" s="46">
        <f t="shared" si="2"/>
        <v>0.84361695352541366</v>
      </c>
      <c r="E81" s="8"/>
      <c r="F81" s="8"/>
      <c r="G81" s="8"/>
      <c r="H81" s="8"/>
      <c r="I81" s="8"/>
      <c r="J81" s="8"/>
      <c r="K81" s="8"/>
    </row>
    <row r="82" spans="1:11" ht="26.25" hidden="1" customHeight="1" x14ac:dyDescent="0.25">
      <c r="A82" s="47" t="s">
        <v>80</v>
      </c>
      <c r="B82" s="43">
        <f>'[1]Расшир на 01.12.21'!E1083</f>
        <v>0</v>
      </c>
      <c r="C82" s="43">
        <f>'[1]Расшир на 01.12.21'!F1083</f>
        <v>0</v>
      </c>
      <c r="D82" s="52" t="e">
        <f t="shared" si="2"/>
        <v>#DIV/0!</v>
      </c>
      <c r="E82" s="8"/>
      <c r="F82" s="8"/>
      <c r="G82" s="8"/>
      <c r="H82" s="8"/>
      <c r="I82" s="8"/>
      <c r="J82" s="8"/>
      <c r="K82" s="8"/>
    </row>
    <row r="83" spans="1:11" ht="18" hidden="1" customHeight="1" x14ac:dyDescent="0.25">
      <c r="A83" s="49" t="s">
        <v>81</v>
      </c>
      <c r="B83" s="45">
        <f>'[1]Расшир на 01.12.21'!E1104</f>
        <v>0</v>
      </c>
      <c r="C83" s="45">
        <f>'[1]Расшир на 01.12.21'!F1104</f>
        <v>0</v>
      </c>
      <c r="D83" s="46" t="e">
        <f t="shared" si="2"/>
        <v>#DIV/0!</v>
      </c>
      <c r="E83" s="8"/>
      <c r="F83" s="8"/>
      <c r="G83" s="8"/>
      <c r="H83" s="8"/>
      <c r="I83" s="8"/>
      <c r="J83" s="8"/>
      <c r="K83" s="8"/>
    </row>
    <row r="84" spans="1:11" ht="22.5" customHeight="1" x14ac:dyDescent="0.25">
      <c r="A84" s="42" t="s">
        <v>82</v>
      </c>
      <c r="B84" s="43">
        <f>'[1]Расшир на 01.12.21'!E1204</f>
        <v>2578010.2127</v>
      </c>
      <c r="C84" s="43">
        <f>'[1]Расшир на 01.12.21'!F1204</f>
        <v>1946424.4480399999</v>
      </c>
      <c r="D84" s="44">
        <f t="shared" si="2"/>
        <v>0.75501037135204829</v>
      </c>
      <c r="E84" s="8"/>
      <c r="F84" s="8"/>
      <c r="G84" s="8"/>
      <c r="H84" s="8"/>
      <c r="I84" s="8"/>
      <c r="J84" s="8"/>
      <c r="K84" s="8"/>
    </row>
    <row r="85" spans="1:11" ht="22.5" customHeight="1" x14ac:dyDescent="0.25">
      <c r="A85" s="27" t="s">
        <v>83</v>
      </c>
      <c r="B85" s="45">
        <f>'[1]Расшир на 01.12.21'!E1252</f>
        <v>59248.73</v>
      </c>
      <c r="C85" s="45">
        <f>'[1]Расшир на 01.12.21'!F1252</f>
        <v>49116.391369999998</v>
      </c>
      <c r="D85" s="46">
        <f t="shared" si="2"/>
        <v>0.82898639970848309</v>
      </c>
      <c r="E85" s="8"/>
      <c r="F85" s="8"/>
      <c r="G85" s="8"/>
      <c r="H85" s="8"/>
      <c r="I85" s="8"/>
      <c r="J85" s="8"/>
      <c r="K85" s="8"/>
    </row>
    <row r="86" spans="1:11" ht="22.5" hidden="1" customHeight="1" x14ac:dyDescent="0.25">
      <c r="A86" s="27" t="s">
        <v>84</v>
      </c>
      <c r="B86" s="45">
        <f>'[1]Расшир на 01.12.21'!E1256</f>
        <v>0</v>
      </c>
      <c r="C86" s="45">
        <f>'[1]Расшир на 01.12.21'!F1256</f>
        <v>0</v>
      </c>
      <c r="D86" s="46" t="e">
        <f t="shared" si="2"/>
        <v>#DIV/0!</v>
      </c>
      <c r="E86" s="8"/>
      <c r="F86" s="8"/>
      <c r="G86" s="8"/>
      <c r="H86" s="8"/>
      <c r="I86" s="8"/>
      <c r="J86" s="8"/>
      <c r="K86" s="8"/>
    </row>
    <row r="87" spans="1:11" ht="22.5" customHeight="1" x14ac:dyDescent="0.25">
      <c r="A87" s="27" t="s">
        <v>85</v>
      </c>
      <c r="B87" s="45">
        <f>'[1]Расшир на 01.12.21'!E1261</f>
        <v>1560158.7682599998</v>
      </c>
      <c r="C87" s="45">
        <f>'[1]Расшир на 01.12.21'!F1261</f>
        <v>1178939.9588599999</v>
      </c>
      <c r="D87" s="46">
        <f t="shared" si="2"/>
        <v>0.75565383654821083</v>
      </c>
      <c r="E87" s="8"/>
      <c r="F87" s="8"/>
      <c r="G87" s="8"/>
      <c r="H87" s="8"/>
      <c r="I87" s="8"/>
      <c r="J87" s="8"/>
      <c r="K87" s="8"/>
    </row>
    <row r="88" spans="1:11" ht="22.5" customHeight="1" x14ac:dyDescent="0.25">
      <c r="A88" s="27" t="s">
        <v>86</v>
      </c>
      <c r="B88" s="45">
        <f>'[1]Расшир на 01.12.21'!E1276</f>
        <v>889038.43937000004</v>
      </c>
      <c r="C88" s="45">
        <f>'[1]Расшир на 01.12.21'!F1276</f>
        <v>660413.75046999997</v>
      </c>
      <c r="D88" s="46">
        <f t="shared" si="2"/>
        <v>0.74284049060689594</v>
      </c>
      <c r="E88" s="8"/>
      <c r="F88" s="8"/>
      <c r="G88" s="8"/>
      <c r="H88" s="8"/>
      <c r="I88" s="8"/>
      <c r="J88" s="8"/>
      <c r="K88" s="8"/>
    </row>
    <row r="89" spans="1:11" ht="22.5" customHeight="1" x14ac:dyDescent="0.25">
      <c r="A89" s="27" t="s">
        <v>87</v>
      </c>
      <c r="B89" s="45">
        <f>'[1]Расшир на 01.12.21'!E1284-0.01</f>
        <v>69564.265070000009</v>
      </c>
      <c r="C89" s="45">
        <f>'[1]Расшир на 01.12.21'!F1284</f>
        <v>57954.347340000008</v>
      </c>
      <c r="D89" s="46">
        <f t="shared" si="2"/>
        <v>0.83310514790435353</v>
      </c>
      <c r="E89" s="8"/>
      <c r="F89" s="8"/>
      <c r="G89" s="8"/>
      <c r="H89" s="8"/>
      <c r="I89" s="8"/>
      <c r="J89" s="8"/>
      <c r="K89" s="8"/>
    </row>
    <row r="90" spans="1:11" ht="22.5" customHeight="1" x14ac:dyDescent="0.25">
      <c r="A90" s="42" t="s">
        <v>88</v>
      </c>
      <c r="B90" s="43">
        <f>'[1]Расшир на 01.12.21'!E1302</f>
        <v>2088421.4930499999</v>
      </c>
      <c r="C90" s="43">
        <f>'[1]Расшир на 01.12.21'!F1302</f>
        <v>1621016.8325300002</v>
      </c>
      <c r="D90" s="44">
        <f t="shared" si="2"/>
        <v>0.77619237204967351</v>
      </c>
      <c r="E90" s="8"/>
      <c r="F90" s="8"/>
      <c r="G90" s="8"/>
      <c r="H90" s="8"/>
      <c r="I90" s="8"/>
      <c r="J90" s="8"/>
      <c r="K90" s="8"/>
    </row>
    <row r="91" spans="1:11" ht="22.5" customHeight="1" x14ac:dyDescent="0.25">
      <c r="A91" s="27" t="s">
        <v>89</v>
      </c>
      <c r="B91" s="45">
        <f>'[1]Расшир на 01.12.21'!E1353</f>
        <v>1296531.1134199998</v>
      </c>
      <c r="C91" s="45">
        <f>'[1]Расшир на 01.12.21'!F1353</f>
        <v>1009186.17362</v>
      </c>
      <c r="D91" s="46">
        <f t="shared" si="2"/>
        <v>0.77837404993541648</v>
      </c>
      <c r="E91" s="8"/>
      <c r="F91" s="8"/>
      <c r="G91" s="8"/>
      <c r="H91" s="8"/>
      <c r="I91" s="8"/>
      <c r="J91" s="8"/>
      <c r="K91" s="8"/>
    </row>
    <row r="92" spans="1:11" ht="22.5" customHeight="1" x14ac:dyDescent="0.25">
      <c r="A92" s="27" t="s">
        <v>90</v>
      </c>
      <c r="B92" s="45">
        <f>'[1]Расшир на 01.12.21'!E1359</f>
        <v>594559.76274999999</v>
      </c>
      <c r="C92" s="45">
        <f>'[1]Расшир на 01.12.21'!F1359</f>
        <v>425198.42330000002</v>
      </c>
      <c r="D92" s="46">
        <f t="shared" si="2"/>
        <v>0.71514833316896875</v>
      </c>
      <c r="E92" s="8"/>
      <c r="F92" s="8"/>
      <c r="G92" s="8"/>
      <c r="H92" s="8"/>
      <c r="I92" s="8"/>
      <c r="J92" s="8"/>
      <c r="K92" s="8"/>
    </row>
    <row r="93" spans="1:11" ht="22.5" customHeight="1" x14ac:dyDescent="0.25">
      <c r="A93" s="27" t="s">
        <v>91</v>
      </c>
      <c r="B93" s="45">
        <f>'[1]Расшир на 01.12.21'!E1368</f>
        <v>197330.61687999999</v>
      </c>
      <c r="C93" s="45">
        <f>'[1]Расшир на 01.12.21'!F1368</f>
        <v>186632.23561</v>
      </c>
      <c r="D93" s="46">
        <f t="shared" si="2"/>
        <v>0.94578448373013579</v>
      </c>
      <c r="E93" s="8"/>
      <c r="F93" s="8"/>
      <c r="G93" s="8"/>
      <c r="H93" s="8"/>
      <c r="I93" s="8"/>
      <c r="J93" s="8"/>
      <c r="K93" s="8"/>
    </row>
    <row r="94" spans="1:11" ht="22.5" customHeight="1" x14ac:dyDescent="0.25">
      <c r="A94" s="54" t="s">
        <v>92</v>
      </c>
      <c r="B94" s="43">
        <f>B95</f>
        <v>50640</v>
      </c>
      <c r="C94" s="43">
        <f>C95</f>
        <v>44987.448759999999</v>
      </c>
      <c r="D94" s="44">
        <f t="shared" si="2"/>
        <v>0.88837774012638226</v>
      </c>
      <c r="E94" s="8"/>
      <c r="F94" s="8"/>
      <c r="G94" s="8"/>
      <c r="H94" s="8"/>
      <c r="I94" s="8"/>
      <c r="J94" s="8"/>
      <c r="K94" s="8"/>
    </row>
    <row r="95" spans="1:11" ht="22.5" customHeight="1" x14ac:dyDescent="0.25">
      <c r="A95" s="27" t="s">
        <v>93</v>
      </c>
      <c r="B95" s="45">
        <f>'[1]Расшир на 01.12.21'!E1388</f>
        <v>50640</v>
      </c>
      <c r="C95" s="45">
        <f>'[1]Расшир на 01.12.21'!F1388</f>
        <v>44987.448759999999</v>
      </c>
      <c r="D95" s="46">
        <f t="shared" si="2"/>
        <v>0.88837774012638226</v>
      </c>
      <c r="E95" s="8"/>
      <c r="F95" s="8"/>
      <c r="G95" s="8"/>
      <c r="H95" s="8"/>
      <c r="I95" s="8"/>
      <c r="J95" s="8"/>
      <c r="K95" s="8"/>
    </row>
    <row r="96" spans="1:11" ht="22.5" customHeight="1" x14ac:dyDescent="0.25">
      <c r="A96" s="47" t="s">
        <v>94</v>
      </c>
      <c r="B96" s="43">
        <f>'[1]Расшир на 01.12.21'!E1389</f>
        <v>713843.34693</v>
      </c>
      <c r="C96" s="43">
        <f>'[1]Расшир на 01.12.21'!F1389</f>
        <v>551679.04882000003</v>
      </c>
      <c r="D96" s="44">
        <f t="shared" si="2"/>
        <v>0.77282929257880728</v>
      </c>
      <c r="E96" s="8"/>
      <c r="F96" s="8"/>
      <c r="G96" s="8"/>
      <c r="H96" s="8"/>
      <c r="I96" s="8"/>
      <c r="J96" s="8"/>
      <c r="K96" s="8"/>
    </row>
    <row r="97" spans="1:11" ht="22.5" customHeight="1" x14ac:dyDescent="0.25">
      <c r="A97" s="27" t="s">
        <v>95</v>
      </c>
      <c r="B97" s="45">
        <f>'[1]Расшир на 01.12.21'!E1392</f>
        <v>713843.34693</v>
      </c>
      <c r="C97" s="45">
        <f>'[1]Расшир на 01.12.21'!F1392</f>
        <v>551679.04882000003</v>
      </c>
      <c r="D97" s="46">
        <f t="shared" si="2"/>
        <v>0.77282929257880728</v>
      </c>
      <c r="E97" s="8"/>
      <c r="F97" s="8"/>
      <c r="G97" s="8"/>
      <c r="H97" s="8"/>
      <c r="I97" s="8"/>
      <c r="J97" s="8"/>
      <c r="K97" s="8"/>
    </row>
    <row r="98" spans="1:11" s="36" customFormat="1" ht="21" customHeight="1" x14ac:dyDescent="0.3">
      <c r="A98" s="34" t="s">
        <v>96</v>
      </c>
      <c r="B98" s="55">
        <f>'[1]Расшир на 01.12.21'!E1396</f>
        <v>43618534.133809991</v>
      </c>
      <c r="C98" s="55">
        <f>'[1]Расшир на 01.12.21'!F1396</f>
        <v>33636167.703879997</v>
      </c>
      <c r="D98" s="56">
        <f t="shared" si="2"/>
        <v>0.7711439270447108</v>
      </c>
      <c r="E98" s="35"/>
      <c r="F98" s="35"/>
      <c r="G98" s="35"/>
      <c r="H98" s="35"/>
      <c r="I98" s="35"/>
      <c r="J98" s="35"/>
      <c r="K98" s="35"/>
    </row>
    <row r="99" spans="1:11" ht="24.75" customHeight="1" x14ac:dyDescent="0.25">
      <c r="A99" s="21"/>
      <c r="B99" s="22"/>
      <c r="C99" s="22"/>
      <c r="D99" s="57"/>
      <c r="E99" s="8"/>
      <c r="F99" s="8"/>
      <c r="G99" s="8"/>
      <c r="H99" s="8"/>
      <c r="I99" s="8"/>
      <c r="J99" s="8"/>
      <c r="K99" s="8"/>
    </row>
    <row r="100" spans="1:11" s="31" customFormat="1" ht="31.5" x14ac:dyDescent="0.25">
      <c r="A100" s="58" t="s">
        <v>97</v>
      </c>
      <c r="B100" s="18">
        <f>B39-B98+0.01</f>
        <v>23702.464620003699</v>
      </c>
      <c r="C100" s="18">
        <f>C39-C98+0.01</f>
        <v>4681379.122220004</v>
      </c>
      <c r="D100" s="19"/>
      <c r="E100" s="30"/>
      <c r="F100" s="30"/>
      <c r="G100" s="30"/>
      <c r="H100" s="30"/>
      <c r="I100" s="30"/>
      <c r="J100" s="30"/>
      <c r="K100" s="30"/>
    </row>
    <row r="101" spans="1:11" s="31" customFormat="1" ht="15.75" x14ac:dyDescent="0.25">
      <c r="A101" s="59"/>
      <c r="B101" s="22"/>
      <c r="C101" s="22"/>
      <c r="D101" s="19"/>
      <c r="E101" s="30"/>
      <c r="F101" s="30"/>
      <c r="G101" s="30"/>
      <c r="H101" s="30"/>
      <c r="I101" s="30"/>
      <c r="J101" s="30"/>
      <c r="K101" s="30"/>
    </row>
    <row r="102" spans="1:11" s="31" customFormat="1" ht="15.75" hidden="1" x14ac:dyDescent="0.25">
      <c r="A102" s="58" t="s">
        <v>98</v>
      </c>
      <c r="B102" s="18">
        <f>B103+B104</f>
        <v>0</v>
      </c>
      <c r="C102" s="18">
        <f>C103+C104</f>
        <v>0</v>
      </c>
      <c r="D102" s="19"/>
      <c r="E102" s="30"/>
      <c r="F102" s="30"/>
      <c r="G102" s="30"/>
      <c r="H102" s="30"/>
      <c r="I102" s="30"/>
      <c r="J102" s="30"/>
      <c r="K102" s="30"/>
    </row>
    <row r="103" spans="1:11" s="31" customFormat="1" ht="15.75" hidden="1" x14ac:dyDescent="0.25">
      <c r="A103" s="59" t="s">
        <v>99</v>
      </c>
      <c r="B103" s="22">
        <f>'[1]Расшир на 01.12.21'!E1402</f>
        <v>0</v>
      </c>
      <c r="C103" s="22">
        <f>'[1]Расшир на 01.12.21'!F1402</f>
        <v>0</v>
      </c>
      <c r="D103" s="19"/>
      <c r="E103" s="30"/>
      <c r="F103" s="30"/>
      <c r="G103" s="30"/>
      <c r="H103" s="30"/>
      <c r="I103" s="30"/>
      <c r="J103" s="30"/>
      <c r="K103" s="30"/>
    </row>
    <row r="104" spans="1:11" s="31" customFormat="1" ht="15.75" hidden="1" x14ac:dyDescent="0.25">
      <c r="A104" s="59" t="s">
        <v>100</v>
      </c>
      <c r="B104" s="22">
        <f>'[1]Расшир на 01.12.21'!E1403</f>
        <v>0</v>
      </c>
      <c r="C104" s="22">
        <f>'[1]Расшир на 01.12.21'!F1403</f>
        <v>0</v>
      </c>
      <c r="D104" s="19"/>
      <c r="E104" s="30"/>
      <c r="F104" s="30"/>
      <c r="G104" s="30"/>
      <c r="H104" s="30"/>
      <c r="I104" s="30"/>
      <c r="J104" s="30"/>
      <c r="K104" s="30"/>
    </row>
    <row r="105" spans="1:11" s="31" customFormat="1" ht="13.5" hidden="1" customHeight="1" x14ac:dyDescent="0.25">
      <c r="A105" s="59"/>
      <c r="B105" s="22"/>
      <c r="C105" s="22"/>
      <c r="D105" s="19"/>
      <c r="E105" s="30"/>
      <c r="F105" s="30"/>
      <c r="G105" s="30"/>
      <c r="H105" s="30"/>
      <c r="I105" s="30"/>
      <c r="J105" s="30"/>
      <c r="K105" s="30"/>
    </row>
    <row r="106" spans="1:11" s="31" customFormat="1" ht="31.5" x14ac:dyDescent="0.25">
      <c r="A106" s="58" t="s">
        <v>101</v>
      </c>
      <c r="B106" s="18">
        <f>B107+B108</f>
        <v>0</v>
      </c>
      <c r="C106" s="18">
        <f>C107+C108</f>
        <v>0</v>
      </c>
      <c r="D106" s="19"/>
      <c r="E106" s="30"/>
      <c r="F106" s="30"/>
      <c r="G106" s="30"/>
      <c r="H106" s="30"/>
      <c r="I106" s="30"/>
      <c r="J106" s="30"/>
      <c r="K106" s="30"/>
    </row>
    <row r="107" spans="1:11" s="31" customFormat="1" ht="22.5" customHeight="1" x14ac:dyDescent="0.25">
      <c r="A107" s="60" t="s">
        <v>102</v>
      </c>
      <c r="B107" s="22">
        <f>'[1]Расшир на 01.12.21'!E1406</f>
        <v>1696644</v>
      </c>
      <c r="C107" s="22">
        <f>'[1]Расшир на 01.12.21'!F1406</f>
        <v>0</v>
      </c>
      <c r="D107" s="19"/>
      <c r="E107" s="30"/>
      <c r="F107" s="30"/>
      <c r="G107" s="30"/>
      <c r="H107" s="30"/>
      <c r="I107" s="30"/>
      <c r="J107" s="30"/>
      <c r="K107" s="30"/>
    </row>
    <row r="108" spans="1:11" s="31" customFormat="1" ht="31.5" x14ac:dyDescent="0.25">
      <c r="A108" s="60" t="s">
        <v>103</v>
      </c>
      <c r="B108" s="22">
        <f>'[1]Расшир на 01.12.21'!E1407</f>
        <v>-1696644</v>
      </c>
      <c r="C108" s="22">
        <f>'[1]Расшир на 01.12.21'!F1407</f>
        <v>0</v>
      </c>
      <c r="D108" s="19"/>
      <c r="E108" s="30"/>
      <c r="F108" s="30"/>
      <c r="G108" s="30"/>
      <c r="H108" s="30"/>
      <c r="I108" s="30"/>
      <c r="J108" s="30"/>
      <c r="K108" s="30"/>
    </row>
    <row r="109" spans="1:11" s="31" customFormat="1" ht="14.25" customHeight="1" x14ac:dyDescent="0.25">
      <c r="A109" s="59"/>
      <c r="B109" s="22"/>
      <c r="C109" s="22"/>
      <c r="D109" s="19"/>
      <c r="E109" s="30"/>
      <c r="F109" s="30"/>
      <c r="G109" s="30"/>
      <c r="H109" s="30"/>
      <c r="I109" s="30"/>
      <c r="J109" s="30"/>
      <c r="K109" s="30"/>
    </row>
    <row r="110" spans="1:11" s="31" customFormat="1" ht="22.5" customHeight="1" x14ac:dyDescent="0.25">
      <c r="A110" s="58" t="s">
        <v>104</v>
      </c>
      <c r="B110" s="18">
        <f>B111+B112</f>
        <v>-715800</v>
      </c>
      <c r="C110" s="18">
        <f>'[1]Расшир на 01.12.21'!F1409</f>
        <v>-2500000</v>
      </c>
      <c r="D110" s="19"/>
      <c r="E110" s="30"/>
      <c r="F110" s="30"/>
      <c r="G110" s="30"/>
      <c r="H110" s="30"/>
      <c r="I110" s="30"/>
      <c r="J110" s="30"/>
      <c r="K110" s="30"/>
    </row>
    <row r="111" spans="1:11" s="31" customFormat="1" ht="22.5" customHeight="1" x14ac:dyDescent="0.25">
      <c r="A111" s="59" t="s">
        <v>105</v>
      </c>
      <c r="B111" s="22">
        <f>'[1]Расшир на 01.12.21'!E1410</f>
        <v>10346645</v>
      </c>
      <c r="C111" s="22">
        <f>'[1]Расшир на 01.12.21'!F1410</f>
        <v>900000</v>
      </c>
      <c r="D111" s="19"/>
      <c r="E111" s="30"/>
      <c r="F111" s="30"/>
      <c r="G111" s="30"/>
      <c r="H111" s="30"/>
      <c r="I111" s="30"/>
      <c r="J111" s="30"/>
      <c r="K111" s="30"/>
    </row>
    <row r="112" spans="1:11" s="31" customFormat="1" ht="22.5" customHeight="1" x14ac:dyDescent="0.25">
      <c r="A112" s="60" t="s">
        <v>106</v>
      </c>
      <c r="B112" s="22">
        <f>'[1]Расшир на 01.12.21'!E1411</f>
        <v>-11062445</v>
      </c>
      <c r="C112" s="22">
        <f>'[1]Расшир на 01.12.21'!F1411</f>
        <v>-3400000</v>
      </c>
      <c r="D112" s="19"/>
      <c r="E112" s="30"/>
      <c r="F112" s="30"/>
      <c r="G112" s="30"/>
      <c r="H112" s="30"/>
      <c r="I112" s="30"/>
      <c r="J112" s="30"/>
      <c r="K112" s="30"/>
    </row>
    <row r="113" spans="1:11" s="31" customFormat="1" ht="15.75" customHeight="1" x14ac:dyDescent="0.25">
      <c r="A113" s="60"/>
      <c r="B113" s="22"/>
      <c r="C113" s="22"/>
      <c r="D113" s="19"/>
      <c r="E113" s="30"/>
      <c r="F113" s="30"/>
      <c r="G113" s="30"/>
      <c r="H113" s="30"/>
      <c r="I113" s="30"/>
      <c r="J113" s="30"/>
      <c r="K113" s="30"/>
    </row>
    <row r="114" spans="1:11" s="31" customFormat="1" ht="34.5" hidden="1" customHeight="1" x14ac:dyDescent="0.25">
      <c r="A114" s="61" t="s">
        <v>107</v>
      </c>
      <c r="B114" s="62">
        <v>0</v>
      </c>
      <c r="C114" s="63">
        <f>C115</f>
        <v>0</v>
      </c>
      <c r="D114" s="19"/>
      <c r="E114" s="30"/>
      <c r="F114" s="30"/>
      <c r="G114" s="30"/>
      <c r="H114" s="30"/>
      <c r="I114" s="30"/>
      <c r="J114" s="30"/>
      <c r="K114" s="30"/>
    </row>
    <row r="115" spans="1:11" s="31" customFormat="1" ht="50.25" hidden="1" customHeight="1" x14ac:dyDescent="0.25">
      <c r="A115" s="64" t="s">
        <v>108</v>
      </c>
      <c r="B115" s="65">
        <v>0</v>
      </c>
      <c r="C115" s="66"/>
      <c r="D115" s="19"/>
      <c r="E115" s="30"/>
      <c r="F115" s="30"/>
      <c r="G115" s="30"/>
      <c r="H115" s="30"/>
      <c r="I115" s="30"/>
      <c r="J115" s="30"/>
      <c r="K115" s="30"/>
    </row>
    <row r="116" spans="1:11" s="31" customFormat="1" ht="33" hidden="1" customHeight="1" x14ac:dyDescent="0.25">
      <c r="A116" s="58" t="s">
        <v>109</v>
      </c>
      <c r="B116" s="18">
        <f>B117+B118</f>
        <v>0</v>
      </c>
      <c r="C116" s="18">
        <f>C117+C118</f>
        <v>0</v>
      </c>
      <c r="D116" s="19"/>
      <c r="E116" s="30"/>
      <c r="F116" s="30"/>
      <c r="G116" s="30"/>
      <c r="H116" s="30"/>
      <c r="I116" s="30"/>
      <c r="J116" s="30"/>
      <c r="K116" s="30"/>
    </row>
    <row r="117" spans="1:11" s="31" customFormat="1" ht="22.5" hidden="1" customHeight="1" x14ac:dyDescent="0.25">
      <c r="A117" s="59" t="s">
        <v>110</v>
      </c>
      <c r="B117" s="22"/>
      <c r="C117" s="22"/>
      <c r="D117" s="19"/>
      <c r="E117" s="30"/>
      <c r="F117" s="30"/>
      <c r="G117" s="30"/>
      <c r="H117" s="30"/>
      <c r="I117" s="30"/>
      <c r="J117" s="30"/>
      <c r="K117" s="30"/>
    </row>
    <row r="118" spans="1:11" s="31" customFormat="1" ht="22.5" hidden="1" customHeight="1" x14ac:dyDescent="0.25">
      <c r="A118" s="59" t="s">
        <v>111</v>
      </c>
      <c r="B118" s="22"/>
      <c r="C118" s="22"/>
      <c r="D118" s="19"/>
      <c r="E118" s="30"/>
      <c r="F118" s="30"/>
      <c r="G118" s="30"/>
      <c r="H118" s="30"/>
      <c r="I118" s="30"/>
      <c r="J118" s="30"/>
      <c r="K118" s="30"/>
    </row>
    <row r="119" spans="1:11" s="31" customFormat="1" ht="13.5" hidden="1" customHeight="1" x14ac:dyDescent="0.25">
      <c r="A119" s="60"/>
      <c r="B119" s="22"/>
      <c r="C119" s="22"/>
      <c r="D119" s="19"/>
      <c r="E119" s="30"/>
      <c r="F119" s="30"/>
      <c r="G119" s="30"/>
      <c r="H119" s="30"/>
      <c r="I119" s="30"/>
      <c r="J119" s="30"/>
      <c r="K119" s="30"/>
    </row>
    <row r="120" spans="1:11" s="31" customFormat="1" ht="31.5" x14ac:dyDescent="0.25">
      <c r="A120" s="58" t="s">
        <v>112</v>
      </c>
      <c r="B120" s="18">
        <f>'[1]Расшир на 01.12.21'!E1412</f>
        <v>16929.5</v>
      </c>
      <c r="C120" s="18">
        <f>C123+C125+C121</f>
        <v>1221189.02162</v>
      </c>
      <c r="D120" s="19"/>
      <c r="E120" s="30"/>
      <c r="F120" s="30"/>
      <c r="G120" s="30"/>
      <c r="H120" s="30"/>
      <c r="I120" s="30"/>
      <c r="J120" s="30"/>
      <c r="K120" s="30"/>
    </row>
    <row r="121" spans="1:11" s="31" customFormat="1" ht="37.5" customHeight="1" x14ac:dyDescent="0.25">
      <c r="A121" s="67" t="s">
        <v>113</v>
      </c>
      <c r="B121" s="68">
        <f>B122</f>
        <v>16929.5</v>
      </c>
      <c r="C121" s="68">
        <f>C122</f>
        <v>13560</v>
      </c>
      <c r="D121" s="19"/>
      <c r="E121" s="30"/>
      <c r="F121" s="30"/>
      <c r="G121" s="30"/>
      <c r="H121" s="30"/>
      <c r="I121" s="30"/>
      <c r="J121" s="30"/>
      <c r="K121" s="30"/>
    </row>
    <row r="122" spans="1:11" s="31" customFormat="1" ht="31.5" x14ac:dyDescent="0.25">
      <c r="A122" s="69" t="s">
        <v>114</v>
      </c>
      <c r="B122" s="22">
        <f>'[1]Расшир на 01.12.21'!E1414</f>
        <v>16929.5</v>
      </c>
      <c r="C122" s="22">
        <f>'[1]Расшир на 01.12.21'!F1414</f>
        <v>13560</v>
      </c>
      <c r="D122" s="19"/>
      <c r="E122" s="30"/>
      <c r="F122" s="30"/>
      <c r="G122" s="30"/>
      <c r="H122" s="30"/>
      <c r="I122" s="30"/>
      <c r="J122" s="30"/>
      <c r="K122" s="30"/>
    </row>
    <row r="123" spans="1:11" s="31" customFormat="1" ht="31.5" x14ac:dyDescent="0.25">
      <c r="A123" s="61" t="s">
        <v>115</v>
      </c>
      <c r="B123" s="66">
        <f>'[1]Расшир на 01.12.21'!E1417</f>
        <v>0</v>
      </c>
      <c r="C123" s="66">
        <f>'[1]Расшир на 01.12.21'!F1417</f>
        <v>1207629.02162</v>
      </c>
      <c r="D123" s="19"/>
      <c r="E123" s="30"/>
      <c r="F123" s="30"/>
      <c r="G123" s="30"/>
      <c r="H123" s="30"/>
      <c r="I123" s="30"/>
      <c r="J123" s="30"/>
      <c r="K123" s="30"/>
    </row>
    <row r="124" spans="1:11" ht="15.75" hidden="1" x14ac:dyDescent="0.25">
      <c r="A124" s="70"/>
      <c r="B124" s="22"/>
      <c r="C124" s="22"/>
      <c r="D124" s="19"/>
      <c r="E124" s="8"/>
      <c r="F124" s="8"/>
      <c r="G124" s="8"/>
      <c r="H124" s="8"/>
      <c r="I124" s="8"/>
      <c r="J124" s="8"/>
      <c r="K124" s="8"/>
    </row>
    <row r="125" spans="1:11" ht="29.45" hidden="1" customHeight="1" x14ac:dyDescent="0.25">
      <c r="A125" s="71" t="s">
        <v>116</v>
      </c>
      <c r="B125" s="68">
        <f>B126</f>
        <v>0</v>
      </c>
      <c r="C125" s="68">
        <f>C126</f>
        <v>0</v>
      </c>
      <c r="D125" s="19"/>
      <c r="E125" s="8"/>
      <c r="F125" s="8"/>
      <c r="G125" s="8"/>
      <c r="H125" s="8"/>
      <c r="I125" s="8"/>
      <c r="J125" s="8"/>
      <c r="K125" s="8"/>
    </row>
    <row r="126" spans="1:11" ht="15.75" hidden="1" x14ac:dyDescent="0.25">
      <c r="A126" s="72" t="s">
        <v>117</v>
      </c>
      <c r="B126" s="73">
        <f>'[1]Расшир на 01.12.21'!E1416</f>
        <v>0</v>
      </c>
      <c r="C126" s="73">
        <f>'[1]Расшир на 01.12.21'!F1416</f>
        <v>0</v>
      </c>
      <c r="D126" s="19"/>
      <c r="E126" s="8"/>
      <c r="F126" s="8"/>
      <c r="G126" s="8"/>
      <c r="H126" s="8"/>
      <c r="I126" s="8"/>
      <c r="J126" s="8"/>
      <c r="K126" s="8"/>
    </row>
    <row r="127" spans="1:11" ht="15.75" hidden="1" x14ac:dyDescent="0.25">
      <c r="A127" s="21"/>
      <c r="B127" s="22"/>
      <c r="C127" s="22"/>
      <c r="D127" s="19"/>
      <c r="E127" s="8"/>
      <c r="F127" s="8"/>
      <c r="G127" s="8"/>
      <c r="H127" s="8"/>
      <c r="I127" s="8"/>
      <c r="J127" s="8"/>
      <c r="K127" s="8"/>
    </row>
    <row r="128" spans="1:11" ht="15.75" hidden="1" x14ac:dyDescent="0.25">
      <c r="A128" s="21"/>
      <c r="B128" s="22"/>
      <c r="C128" s="22"/>
      <c r="D128" s="19"/>
      <c r="E128" s="8"/>
      <c r="F128" s="8"/>
      <c r="G128" s="8"/>
      <c r="H128" s="8"/>
      <c r="I128" s="8"/>
      <c r="J128" s="8"/>
      <c r="K128" s="8"/>
    </row>
    <row r="129" spans="1:11" ht="63" x14ac:dyDescent="0.25">
      <c r="A129" s="74" t="s">
        <v>118</v>
      </c>
      <c r="B129" s="22">
        <v>0</v>
      </c>
      <c r="C129" s="22">
        <f>C123</f>
        <v>1207629.02162</v>
      </c>
      <c r="D129" s="19"/>
      <c r="E129" s="8"/>
      <c r="F129" s="8"/>
      <c r="G129" s="8"/>
      <c r="H129" s="8"/>
      <c r="I129" s="8"/>
      <c r="J129" s="8"/>
      <c r="K129" s="8"/>
    </row>
    <row r="130" spans="1:11" s="31" customFormat="1" ht="32.25" hidden="1" customHeight="1" x14ac:dyDescent="0.25">
      <c r="A130" s="58" t="s">
        <v>119</v>
      </c>
      <c r="B130" s="18">
        <f>B102+B106+B110+B116+B120</f>
        <v>-698870.5</v>
      </c>
      <c r="C130" s="18">
        <f>C102+C106+C110+C116+C120</f>
        <v>-1278810.97838</v>
      </c>
      <c r="D130" s="19"/>
      <c r="E130" s="30"/>
      <c r="F130" s="30"/>
      <c r="G130" s="30"/>
      <c r="H130" s="30"/>
      <c r="I130" s="30"/>
      <c r="J130" s="30"/>
      <c r="K130" s="30"/>
    </row>
    <row r="131" spans="1:11" ht="32.25" customHeight="1" x14ac:dyDescent="0.25">
      <c r="A131" s="28" t="s">
        <v>109</v>
      </c>
      <c r="B131" s="18">
        <f>'[1]Расшир на 01.12.21'!E1420</f>
        <v>675168.03537999839</v>
      </c>
      <c r="C131" s="18">
        <f>'[1]Расшир на 01.12.21'!F1420</f>
        <v>-3402568.14384</v>
      </c>
      <c r="D131" s="19"/>
      <c r="E131" s="8"/>
      <c r="F131" s="8"/>
      <c r="G131" s="8"/>
      <c r="H131" s="8"/>
      <c r="I131" s="8"/>
      <c r="J131" s="8"/>
      <c r="K131" s="8"/>
    </row>
    <row r="132" spans="1:11" ht="22.5" customHeight="1" x14ac:dyDescent="0.25">
      <c r="A132" s="21" t="s">
        <v>110</v>
      </c>
      <c r="B132" s="22">
        <f>'[1]Расшир на 01.12.21'!E1421+0.01</f>
        <v>-55702455.088430002</v>
      </c>
      <c r="C132" s="22">
        <f>'[1]Расшир на 01.12.21'!F1421</f>
        <v>-50461848.039559998</v>
      </c>
      <c r="D132" s="19"/>
      <c r="E132" s="8"/>
      <c r="F132" s="8"/>
      <c r="G132" s="8"/>
      <c r="H132" s="8"/>
      <c r="I132" s="8"/>
      <c r="J132" s="8"/>
      <c r="K132" s="8"/>
    </row>
    <row r="133" spans="1:11" ht="22.5" customHeight="1" x14ac:dyDescent="0.25">
      <c r="A133" s="21" t="s">
        <v>111</v>
      </c>
      <c r="B133" s="22">
        <f>'[1]Расшир на 01.12.21'!E1422</f>
        <v>56377623.133809999</v>
      </c>
      <c r="C133" s="22">
        <f>'[1]Расшир на 01.12.21'!F1422</f>
        <v>47059279.895719998</v>
      </c>
      <c r="D133" s="19"/>
      <c r="E133" s="8"/>
      <c r="F133" s="8"/>
      <c r="G133" s="8"/>
      <c r="H133" s="8"/>
      <c r="I133" s="8"/>
      <c r="J133" s="8"/>
      <c r="K133" s="8"/>
    </row>
    <row r="134" spans="1:11" ht="30" customHeight="1" x14ac:dyDescent="0.25">
      <c r="A134" s="28" t="s">
        <v>119</v>
      </c>
      <c r="B134" s="18">
        <f>B106+B110+B120+B131+B102</f>
        <v>-23702.464620001614</v>
      </c>
      <c r="C134" s="18">
        <f>C106+C110+C120+C131+C102</f>
        <v>-4681379.1222200003</v>
      </c>
      <c r="D134" s="19"/>
      <c r="E134" s="8"/>
      <c r="F134" s="8"/>
      <c r="G134" s="8"/>
      <c r="H134" s="8"/>
      <c r="I134" s="8"/>
      <c r="J134" s="8"/>
      <c r="K134" s="8"/>
    </row>
    <row r="135" spans="1:11" ht="15.75" x14ac:dyDescent="0.25">
      <c r="A135" s="9"/>
      <c r="B135" s="7"/>
      <c r="C135" s="10"/>
      <c r="D135" s="11"/>
      <c r="E135" s="8"/>
      <c r="F135" s="8"/>
      <c r="G135" s="8"/>
      <c r="H135" s="8"/>
      <c r="I135" s="8"/>
      <c r="J135" s="8"/>
      <c r="K135" s="8"/>
    </row>
    <row r="136" spans="1:11" ht="15.75" x14ac:dyDescent="0.25">
      <c r="A136" s="9"/>
      <c r="B136" s="8"/>
      <c r="C136" s="10"/>
      <c r="D136" s="11"/>
      <c r="E136" s="8"/>
      <c r="F136" s="8"/>
      <c r="G136" s="8"/>
      <c r="H136" s="8"/>
      <c r="I136" s="8"/>
      <c r="J136" s="8"/>
      <c r="K136" s="8"/>
    </row>
    <row r="137" spans="1:11" ht="15.75" x14ac:dyDescent="0.25">
      <c r="A137" s="9"/>
      <c r="B137" s="8"/>
      <c r="C137" s="10"/>
      <c r="D137" s="11"/>
      <c r="E137" s="8"/>
      <c r="F137" s="8"/>
      <c r="G137" s="8"/>
      <c r="H137" s="8"/>
      <c r="I137" s="8"/>
      <c r="J137" s="8"/>
      <c r="K137" s="8"/>
    </row>
    <row r="138" spans="1:11" ht="15.75" x14ac:dyDescent="0.25">
      <c r="A138" s="9"/>
      <c r="B138" s="8"/>
      <c r="C138" s="10"/>
      <c r="D138" s="11"/>
      <c r="E138" s="8"/>
      <c r="F138" s="8"/>
      <c r="G138" s="8"/>
      <c r="H138" s="8"/>
      <c r="I138" s="8"/>
      <c r="J138" s="8"/>
      <c r="K138" s="8"/>
    </row>
    <row r="139" spans="1:11" ht="15.75" x14ac:dyDescent="0.25">
      <c r="A139" s="9"/>
      <c r="B139" s="8"/>
      <c r="C139" s="10"/>
      <c r="D139" s="11"/>
      <c r="E139" s="8"/>
      <c r="F139" s="8"/>
      <c r="G139" s="8"/>
      <c r="H139" s="8"/>
      <c r="I139" s="8"/>
      <c r="J139" s="8"/>
      <c r="K139" s="8"/>
    </row>
    <row r="140" spans="1:11" ht="15.75" x14ac:dyDescent="0.25">
      <c r="A140" s="9"/>
      <c r="B140" s="8"/>
      <c r="C140" s="10"/>
      <c r="D140" s="11"/>
      <c r="E140" s="8"/>
      <c r="F140" s="8"/>
      <c r="G140" s="8"/>
      <c r="H140" s="8"/>
      <c r="I140" s="8"/>
      <c r="J140" s="8"/>
      <c r="K140" s="8"/>
    </row>
    <row r="141" spans="1:11" ht="15.75" x14ac:dyDescent="0.25">
      <c r="A141" s="9"/>
      <c r="B141" s="8"/>
      <c r="C141" s="10"/>
      <c r="D141" s="11"/>
      <c r="E141" s="8"/>
      <c r="F141" s="8"/>
      <c r="G141" s="8"/>
      <c r="H141" s="8"/>
      <c r="I141" s="8"/>
      <c r="J141" s="8"/>
      <c r="K141" s="8"/>
    </row>
    <row r="142" spans="1:11" ht="15.75" x14ac:dyDescent="0.25">
      <c r="A142" s="9"/>
      <c r="B142" s="8"/>
      <c r="C142" s="10"/>
      <c r="D142" s="11"/>
      <c r="E142" s="8"/>
      <c r="F142" s="8"/>
      <c r="G142" s="8"/>
      <c r="H142" s="8"/>
      <c r="I142" s="8"/>
      <c r="J142" s="8"/>
      <c r="K142" s="8"/>
    </row>
    <row r="143" spans="1:11" ht="15.75" x14ac:dyDescent="0.25">
      <c r="A143" s="9"/>
      <c r="B143" s="8"/>
      <c r="C143" s="10"/>
      <c r="D143" s="11"/>
      <c r="E143" s="8"/>
      <c r="F143" s="8"/>
      <c r="G143" s="8"/>
      <c r="H143" s="8"/>
      <c r="I143" s="8"/>
      <c r="J143" s="8"/>
      <c r="K143" s="8"/>
    </row>
    <row r="144" spans="1:11" ht="15.75" x14ac:dyDescent="0.25">
      <c r="A144" s="9"/>
      <c r="B144" s="8"/>
      <c r="C144" s="10"/>
      <c r="D144" s="11"/>
      <c r="E144" s="8"/>
      <c r="F144" s="8"/>
      <c r="G144" s="8"/>
      <c r="H144" s="8"/>
      <c r="I144" s="8"/>
      <c r="J144" s="8"/>
      <c r="K144" s="8"/>
    </row>
    <row r="145" spans="1:11" ht="15.75" x14ac:dyDescent="0.25">
      <c r="A145" s="9"/>
      <c r="B145" s="8"/>
      <c r="C145" s="10"/>
      <c r="D145" s="11"/>
      <c r="E145" s="8"/>
      <c r="F145" s="8"/>
      <c r="G145" s="8"/>
      <c r="H145" s="8"/>
      <c r="I145" s="8"/>
      <c r="J145" s="8"/>
      <c r="K145" s="8"/>
    </row>
    <row r="146" spans="1:11" ht="15.75" x14ac:dyDescent="0.25">
      <c r="A146" s="9"/>
      <c r="B146" s="8"/>
      <c r="C146" s="10"/>
      <c r="D146" s="11"/>
      <c r="E146" s="8"/>
      <c r="F146" s="8"/>
      <c r="G146" s="8"/>
      <c r="H146" s="8"/>
      <c r="I146" s="8"/>
      <c r="J146" s="8"/>
      <c r="K146" s="8"/>
    </row>
    <row r="147" spans="1:11" ht="15.75" x14ac:dyDescent="0.25">
      <c r="A147" s="9"/>
      <c r="B147" s="8"/>
      <c r="C147" s="10"/>
      <c r="D147" s="11"/>
      <c r="E147" s="8"/>
      <c r="F147" s="8"/>
      <c r="G147" s="8"/>
      <c r="H147" s="8"/>
      <c r="I147" s="8"/>
      <c r="J147" s="8"/>
      <c r="K147" s="8"/>
    </row>
    <row r="148" spans="1:11" ht="15.75" x14ac:dyDescent="0.25">
      <c r="A148" s="9"/>
      <c r="B148" s="8"/>
      <c r="C148" s="10"/>
      <c r="D148" s="11"/>
      <c r="E148" s="8"/>
      <c r="F148" s="8"/>
      <c r="G148" s="8"/>
      <c r="H148" s="8"/>
      <c r="I148" s="8"/>
      <c r="J148" s="8"/>
      <c r="K148" s="8"/>
    </row>
    <row r="149" spans="1:11" ht="15.75" x14ac:dyDescent="0.25">
      <c r="A149" s="9"/>
      <c r="B149" s="8"/>
      <c r="C149" s="10"/>
      <c r="D149" s="11"/>
      <c r="E149" s="8"/>
      <c r="F149" s="8"/>
      <c r="G149" s="8"/>
      <c r="H149" s="8"/>
      <c r="I149" s="8"/>
      <c r="J149" s="8"/>
      <c r="K149" s="8"/>
    </row>
    <row r="150" spans="1:11" ht="15.75" x14ac:dyDescent="0.25">
      <c r="A150" s="9"/>
      <c r="B150" s="8"/>
      <c r="C150" s="10"/>
      <c r="D150" s="11"/>
      <c r="E150" s="8"/>
      <c r="F150" s="8"/>
      <c r="G150" s="8"/>
      <c r="H150" s="8"/>
      <c r="I150" s="8"/>
      <c r="J150" s="8"/>
      <c r="K150" s="8"/>
    </row>
    <row r="151" spans="1:11" ht="15.75" x14ac:dyDescent="0.25">
      <c r="A151" s="9"/>
      <c r="B151" s="8"/>
      <c r="C151" s="10"/>
      <c r="D151" s="11"/>
      <c r="E151" s="8"/>
      <c r="F151" s="8"/>
      <c r="G151" s="8"/>
      <c r="H151" s="8"/>
      <c r="I151" s="8"/>
      <c r="J151" s="8"/>
      <c r="K151" s="8"/>
    </row>
    <row r="152" spans="1:11" ht="15.75" x14ac:dyDescent="0.25">
      <c r="A152" s="9"/>
      <c r="B152" s="8"/>
      <c r="C152" s="10"/>
      <c r="D152" s="11"/>
      <c r="E152" s="8"/>
      <c r="F152" s="8"/>
      <c r="G152" s="8"/>
      <c r="H152" s="8"/>
      <c r="I152" s="8"/>
      <c r="J152" s="8"/>
      <c r="K152" s="8"/>
    </row>
    <row r="153" spans="1:11" ht="15.75" x14ac:dyDescent="0.25">
      <c r="A153" s="9"/>
      <c r="B153" s="8"/>
      <c r="C153" s="10"/>
      <c r="D153" s="11"/>
      <c r="E153" s="8"/>
      <c r="F153" s="8"/>
      <c r="G153" s="8"/>
      <c r="H153" s="8"/>
      <c r="I153" s="8"/>
      <c r="J153" s="8"/>
      <c r="K153" s="8"/>
    </row>
    <row r="154" spans="1:11" ht="15.75" x14ac:dyDescent="0.25">
      <c r="A154" s="9"/>
      <c r="B154" s="8"/>
      <c r="C154" s="10"/>
      <c r="D154" s="11"/>
      <c r="E154" s="8"/>
      <c r="F154" s="8"/>
      <c r="G154" s="8"/>
      <c r="H154" s="8"/>
      <c r="I154" s="8"/>
      <c r="J154" s="8"/>
      <c r="K154" s="8"/>
    </row>
    <row r="155" spans="1:11" ht="15.75" x14ac:dyDescent="0.25">
      <c r="A155" s="9"/>
      <c r="B155" s="8"/>
      <c r="C155" s="10"/>
      <c r="D155" s="11"/>
      <c r="E155" s="8"/>
      <c r="F155" s="8"/>
      <c r="G155" s="8"/>
      <c r="H155" s="8"/>
      <c r="I155" s="8"/>
      <c r="J155" s="8"/>
      <c r="K155" s="8"/>
    </row>
    <row r="156" spans="1:11" ht="15.75" x14ac:dyDescent="0.25">
      <c r="A156" s="9"/>
      <c r="B156" s="8"/>
      <c r="C156" s="10"/>
      <c r="D156" s="11"/>
      <c r="E156" s="8"/>
      <c r="F156" s="8"/>
      <c r="G156" s="8"/>
      <c r="H156" s="8"/>
      <c r="I156" s="8"/>
      <c r="J156" s="8"/>
      <c r="K156" s="8"/>
    </row>
    <row r="157" spans="1:11" ht="15.75" x14ac:dyDescent="0.25">
      <c r="A157" s="9"/>
      <c r="B157" s="8"/>
      <c r="C157" s="10"/>
      <c r="D157" s="11"/>
      <c r="E157" s="8"/>
      <c r="F157" s="8"/>
      <c r="G157" s="8"/>
      <c r="H157" s="8"/>
      <c r="I157" s="8"/>
      <c r="J157" s="8"/>
      <c r="K157" s="8"/>
    </row>
    <row r="158" spans="1:11" ht="15.75" x14ac:dyDescent="0.25">
      <c r="A158" s="9"/>
      <c r="B158" s="8"/>
      <c r="C158" s="10"/>
      <c r="D158" s="11"/>
      <c r="E158" s="8"/>
      <c r="F158" s="8"/>
      <c r="G158" s="8"/>
      <c r="H158" s="8"/>
      <c r="I158" s="8"/>
      <c r="J158" s="8"/>
      <c r="K158" s="8"/>
    </row>
    <row r="159" spans="1:11" ht="15.75" x14ac:dyDescent="0.25">
      <c r="A159" s="9"/>
      <c r="B159" s="8"/>
      <c r="C159" s="10"/>
      <c r="D159" s="11"/>
      <c r="E159" s="8"/>
      <c r="F159" s="8"/>
      <c r="G159" s="8"/>
      <c r="H159" s="8"/>
      <c r="I159" s="8"/>
      <c r="J159" s="8"/>
      <c r="K159" s="8"/>
    </row>
    <row r="160" spans="1:11" ht="15.75" x14ac:dyDescent="0.25">
      <c r="A160" s="9"/>
      <c r="B160" s="8"/>
      <c r="C160" s="10"/>
      <c r="D160" s="11"/>
      <c r="E160" s="8"/>
      <c r="F160" s="8"/>
      <c r="G160" s="8"/>
      <c r="H160" s="8"/>
      <c r="I160" s="8"/>
      <c r="J160" s="8"/>
      <c r="K160" s="8"/>
    </row>
    <row r="161" spans="1:11" ht="15.75" x14ac:dyDescent="0.25">
      <c r="A161" s="9"/>
      <c r="B161" s="8"/>
      <c r="C161" s="10"/>
      <c r="D161" s="11"/>
      <c r="E161" s="8"/>
      <c r="F161" s="8"/>
      <c r="G161" s="8"/>
      <c r="H161" s="8"/>
      <c r="I161" s="8"/>
      <c r="J161" s="8"/>
      <c r="K161" s="8"/>
    </row>
    <row r="162" spans="1:11" ht="15.75" x14ac:dyDescent="0.25">
      <c r="A162" s="9"/>
      <c r="B162" s="8"/>
      <c r="C162" s="10"/>
      <c r="D162" s="11"/>
      <c r="E162" s="8"/>
      <c r="F162" s="8"/>
      <c r="G162" s="8"/>
      <c r="H162" s="8"/>
      <c r="I162" s="8"/>
      <c r="J162" s="8"/>
      <c r="K162" s="8"/>
    </row>
    <row r="163" spans="1:11" ht="15.75" x14ac:dyDescent="0.25">
      <c r="A163" s="9"/>
      <c r="B163" s="8"/>
      <c r="C163" s="10"/>
      <c r="D163" s="11"/>
      <c r="E163" s="8"/>
      <c r="F163" s="8"/>
      <c r="G163" s="8"/>
      <c r="H163" s="8"/>
      <c r="I163" s="8"/>
      <c r="J163" s="8"/>
      <c r="K163" s="8"/>
    </row>
    <row r="164" spans="1:11" ht="15.75" x14ac:dyDescent="0.25">
      <c r="A164" s="9"/>
      <c r="B164" s="8"/>
      <c r="C164" s="10"/>
      <c r="D164" s="11"/>
      <c r="E164" s="8"/>
      <c r="F164" s="8"/>
      <c r="G164" s="8"/>
      <c r="H164" s="8"/>
      <c r="I164" s="8"/>
      <c r="J164" s="8"/>
      <c r="K164" s="8"/>
    </row>
    <row r="165" spans="1:11" ht="15.75" x14ac:dyDescent="0.25">
      <c r="A165" s="9"/>
      <c r="B165" s="8"/>
      <c r="C165" s="10"/>
      <c r="D165" s="11"/>
      <c r="E165" s="8"/>
      <c r="F165" s="8"/>
      <c r="G165" s="8"/>
      <c r="H165" s="8"/>
      <c r="I165" s="8"/>
      <c r="J165" s="8"/>
      <c r="K165" s="8"/>
    </row>
    <row r="166" spans="1:11" ht="15.75" x14ac:dyDescent="0.25">
      <c r="A166" s="9"/>
      <c r="B166" s="8"/>
      <c r="C166" s="10"/>
      <c r="D166" s="11"/>
      <c r="E166" s="8"/>
      <c r="F166" s="8"/>
      <c r="G166" s="8"/>
      <c r="H166" s="8"/>
      <c r="I166" s="8"/>
      <c r="J166" s="8"/>
      <c r="K166" s="8"/>
    </row>
    <row r="167" spans="1:11" ht="15.75" x14ac:dyDescent="0.25">
      <c r="A167" s="9"/>
      <c r="B167" s="8"/>
      <c r="C167" s="10"/>
      <c r="D167" s="11"/>
      <c r="E167" s="8"/>
      <c r="F167" s="8"/>
      <c r="G167" s="8"/>
      <c r="H167" s="8"/>
      <c r="I167" s="8"/>
      <c r="J167" s="8"/>
      <c r="K167" s="8"/>
    </row>
    <row r="168" spans="1:11" ht="15.75" x14ac:dyDescent="0.25">
      <c r="A168" s="9"/>
      <c r="B168" s="8"/>
      <c r="C168" s="10"/>
      <c r="D168" s="11"/>
      <c r="E168" s="8"/>
      <c r="F168" s="8"/>
      <c r="G168" s="8"/>
      <c r="H168" s="8"/>
      <c r="I168" s="8"/>
      <c r="J168" s="8"/>
      <c r="K168" s="8"/>
    </row>
    <row r="169" spans="1:11" ht="15.75" x14ac:dyDescent="0.25">
      <c r="A169" s="9"/>
      <c r="B169" s="8"/>
      <c r="C169" s="10"/>
      <c r="D169" s="11"/>
      <c r="E169" s="8"/>
      <c r="F169" s="8"/>
      <c r="G169" s="8"/>
      <c r="H169" s="8"/>
      <c r="I169" s="8"/>
      <c r="J169" s="8"/>
      <c r="K169" s="8"/>
    </row>
    <row r="170" spans="1:11" ht="15.75" x14ac:dyDescent="0.25">
      <c r="A170" s="9"/>
      <c r="B170" s="8"/>
      <c r="C170" s="10"/>
      <c r="D170" s="11"/>
      <c r="E170" s="8"/>
      <c r="F170" s="8"/>
      <c r="G170" s="8"/>
      <c r="H170" s="8"/>
      <c r="I170" s="8"/>
      <c r="J170" s="8"/>
      <c r="K170" s="8"/>
    </row>
    <row r="171" spans="1:11" ht="15.75" x14ac:dyDescent="0.25">
      <c r="A171" s="9"/>
      <c r="B171" s="8"/>
      <c r="C171" s="10"/>
      <c r="D171" s="11"/>
      <c r="E171" s="8"/>
      <c r="F171" s="8"/>
      <c r="G171" s="8"/>
      <c r="H171" s="8"/>
      <c r="I171" s="8"/>
      <c r="J171" s="8"/>
      <c r="K171" s="8"/>
    </row>
    <row r="172" spans="1:11" ht="15.75" x14ac:dyDescent="0.25">
      <c r="A172" s="9"/>
      <c r="B172" s="8"/>
      <c r="C172" s="10"/>
      <c r="D172" s="11"/>
      <c r="E172" s="8"/>
      <c r="F172" s="8"/>
      <c r="G172" s="8"/>
      <c r="H172" s="8"/>
      <c r="I172" s="8"/>
      <c r="J172" s="8"/>
      <c r="K172" s="8"/>
    </row>
    <row r="173" spans="1:11" ht="15.75" x14ac:dyDescent="0.25">
      <c r="A173" s="9"/>
      <c r="B173" s="8"/>
      <c r="C173" s="10"/>
      <c r="D173" s="11"/>
      <c r="E173" s="8"/>
      <c r="F173" s="8"/>
      <c r="G173" s="8"/>
      <c r="H173" s="8"/>
      <c r="I173" s="8"/>
      <c r="J173" s="8"/>
      <c r="K173" s="8"/>
    </row>
    <row r="174" spans="1:11" ht="15.75" x14ac:dyDescent="0.25">
      <c r="A174" s="9"/>
      <c r="B174" s="8"/>
      <c r="C174" s="10"/>
      <c r="D174" s="11"/>
      <c r="E174" s="8"/>
      <c r="F174" s="8"/>
      <c r="G174" s="8"/>
      <c r="H174" s="8"/>
      <c r="I174" s="8"/>
      <c r="J174" s="8"/>
      <c r="K174" s="8"/>
    </row>
    <row r="175" spans="1:11" ht="15.75" x14ac:dyDescent="0.25">
      <c r="A175" s="9"/>
      <c r="B175" s="8"/>
      <c r="C175" s="10"/>
      <c r="D175" s="11"/>
      <c r="E175" s="8"/>
      <c r="F175" s="8"/>
      <c r="G175" s="8"/>
      <c r="H175" s="8"/>
      <c r="I175" s="8"/>
      <c r="J175" s="8"/>
      <c r="K175" s="8"/>
    </row>
    <row r="176" spans="1:11" ht="15.75" x14ac:dyDescent="0.25">
      <c r="A176" s="9"/>
      <c r="B176" s="8"/>
      <c r="C176" s="10"/>
      <c r="D176" s="11"/>
      <c r="E176" s="8"/>
      <c r="F176" s="8"/>
      <c r="G176" s="8"/>
      <c r="H176" s="8"/>
      <c r="I176" s="8"/>
      <c r="J176" s="8"/>
      <c r="K176" s="8"/>
    </row>
    <row r="177" spans="1:11" ht="15.75" x14ac:dyDescent="0.25">
      <c r="A177" s="9"/>
      <c r="B177" s="8"/>
      <c r="C177" s="10"/>
      <c r="D177" s="11"/>
      <c r="E177" s="8"/>
      <c r="F177" s="8"/>
      <c r="G177" s="8"/>
      <c r="H177" s="8"/>
      <c r="I177" s="8"/>
      <c r="J177" s="8"/>
      <c r="K177" s="8"/>
    </row>
    <row r="178" spans="1:11" ht="15.75" x14ac:dyDescent="0.25">
      <c r="A178" s="9"/>
      <c r="B178" s="8"/>
      <c r="C178" s="10"/>
      <c r="D178" s="11"/>
      <c r="E178" s="8"/>
      <c r="F178" s="8"/>
      <c r="G178" s="8"/>
      <c r="H178" s="8"/>
      <c r="I178" s="8"/>
      <c r="J178" s="8"/>
      <c r="K178" s="8"/>
    </row>
    <row r="179" spans="1:11" ht="15.75" x14ac:dyDescent="0.25">
      <c r="A179" s="9"/>
      <c r="B179" s="8"/>
      <c r="C179" s="10"/>
      <c r="D179" s="11"/>
      <c r="E179" s="8"/>
      <c r="F179" s="8"/>
      <c r="G179" s="8"/>
      <c r="H179" s="8"/>
      <c r="I179" s="8"/>
      <c r="J179" s="8"/>
      <c r="K179" s="8"/>
    </row>
    <row r="180" spans="1:11" ht="15.75" x14ac:dyDescent="0.25">
      <c r="A180" s="9"/>
      <c r="B180" s="8"/>
      <c r="C180" s="10"/>
      <c r="D180" s="11"/>
      <c r="E180" s="8"/>
      <c r="F180" s="8"/>
      <c r="G180" s="8"/>
      <c r="H180" s="8"/>
      <c r="I180" s="8"/>
      <c r="J180" s="8"/>
      <c r="K180" s="8"/>
    </row>
    <row r="181" spans="1:11" ht="15.75" x14ac:dyDescent="0.25">
      <c r="A181" s="9"/>
      <c r="B181" s="8"/>
      <c r="C181" s="10"/>
      <c r="D181" s="11"/>
      <c r="E181" s="8"/>
      <c r="F181" s="8"/>
      <c r="G181" s="8"/>
      <c r="H181" s="8"/>
      <c r="I181" s="8"/>
      <c r="J181" s="8"/>
      <c r="K181" s="8"/>
    </row>
    <row r="182" spans="1:11" ht="15.75" x14ac:dyDescent="0.25">
      <c r="A182" s="9"/>
      <c r="B182" s="8"/>
      <c r="C182" s="10"/>
      <c r="D182" s="11"/>
      <c r="E182" s="8"/>
      <c r="F182" s="8"/>
      <c r="G182" s="8"/>
      <c r="H182" s="8"/>
      <c r="I182" s="8"/>
      <c r="J182" s="8"/>
      <c r="K182" s="8"/>
    </row>
    <row r="183" spans="1:11" ht="15.75" x14ac:dyDescent="0.25">
      <c r="A183" s="9"/>
      <c r="B183" s="8"/>
      <c r="C183" s="10"/>
      <c r="D183" s="11"/>
      <c r="E183" s="8"/>
      <c r="F183" s="8"/>
      <c r="G183" s="8"/>
      <c r="H183" s="8"/>
      <c r="I183" s="8"/>
      <c r="J183" s="8"/>
      <c r="K183" s="8"/>
    </row>
    <row r="184" spans="1:11" ht="15.75" x14ac:dyDescent="0.25">
      <c r="A184" s="9"/>
      <c r="B184" s="8"/>
      <c r="C184" s="10"/>
      <c r="D184" s="11"/>
      <c r="E184" s="8"/>
      <c r="F184" s="8"/>
      <c r="G184" s="8"/>
      <c r="H184" s="8"/>
      <c r="I184" s="8"/>
      <c r="J184" s="8"/>
      <c r="K184" s="8"/>
    </row>
    <row r="185" spans="1:11" ht="15.75" x14ac:dyDescent="0.25">
      <c r="A185" s="9"/>
      <c r="B185" s="8"/>
      <c r="C185" s="10"/>
      <c r="D185" s="11"/>
      <c r="E185" s="8"/>
      <c r="F185" s="8"/>
      <c r="G185" s="8"/>
      <c r="H185" s="8"/>
      <c r="I185" s="8"/>
      <c r="J185" s="8"/>
      <c r="K185" s="8"/>
    </row>
    <row r="186" spans="1:11" ht="15.75" x14ac:dyDescent="0.25">
      <c r="A186" s="9"/>
      <c r="B186" s="8"/>
      <c r="C186" s="10"/>
      <c r="D186" s="11"/>
      <c r="E186" s="8"/>
      <c r="F186" s="8"/>
      <c r="G186" s="8"/>
      <c r="H186" s="8"/>
      <c r="I186" s="8"/>
      <c r="J186" s="8"/>
      <c r="K186" s="8"/>
    </row>
    <row r="187" spans="1:11" ht="15.75" x14ac:dyDescent="0.25">
      <c r="A187" s="9"/>
      <c r="B187" s="8"/>
      <c r="C187" s="10"/>
      <c r="D187" s="11"/>
      <c r="E187" s="8"/>
      <c r="F187" s="8"/>
      <c r="G187" s="8"/>
      <c r="H187" s="8"/>
      <c r="I187" s="8"/>
      <c r="J187" s="8"/>
      <c r="K187" s="8"/>
    </row>
    <row r="188" spans="1:11" ht="15.75" x14ac:dyDescent="0.25">
      <c r="A188" s="9"/>
      <c r="B188" s="8"/>
      <c r="C188" s="10"/>
      <c r="D188" s="11"/>
      <c r="E188" s="8"/>
      <c r="F188" s="8"/>
      <c r="G188" s="8"/>
      <c r="H188" s="8"/>
      <c r="I188" s="8"/>
      <c r="J188" s="8"/>
      <c r="K188" s="8"/>
    </row>
    <row r="189" spans="1:11" ht="15.75" x14ac:dyDescent="0.25">
      <c r="A189" s="9"/>
      <c r="B189" s="8"/>
      <c r="C189" s="10"/>
      <c r="D189" s="11"/>
      <c r="E189" s="8"/>
      <c r="F189" s="8"/>
      <c r="G189" s="8"/>
      <c r="H189" s="8"/>
      <c r="I189" s="8"/>
      <c r="J189" s="8"/>
      <c r="K189" s="8"/>
    </row>
    <row r="190" spans="1:11" ht="15.75" x14ac:dyDescent="0.25">
      <c r="A190" s="9"/>
      <c r="B190" s="8"/>
      <c r="C190" s="10"/>
      <c r="D190" s="11"/>
      <c r="E190" s="8"/>
      <c r="F190" s="8"/>
      <c r="G190" s="8"/>
      <c r="H190" s="8"/>
      <c r="I190" s="8"/>
      <c r="J190" s="8"/>
      <c r="K190" s="8"/>
    </row>
    <row r="191" spans="1:11" ht="15.75" x14ac:dyDescent="0.25">
      <c r="A191" s="9"/>
      <c r="B191" s="8"/>
      <c r="C191" s="10"/>
      <c r="D191" s="11"/>
      <c r="E191" s="8"/>
      <c r="F191" s="8"/>
      <c r="G191" s="8"/>
      <c r="H191" s="8"/>
      <c r="I191" s="8"/>
      <c r="J191" s="8"/>
      <c r="K191" s="8"/>
    </row>
    <row r="192" spans="1:11" ht="15.75" x14ac:dyDescent="0.25">
      <c r="A192" s="9"/>
      <c r="B192" s="8"/>
      <c r="C192" s="10"/>
      <c r="D192" s="11"/>
      <c r="E192" s="8"/>
      <c r="F192" s="8"/>
      <c r="G192" s="8"/>
      <c r="H192" s="8"/>
      <c r="I192" s="8"/>
      <c r="J192" s="8"/>
      <c r="K192" s="8"/>
    </row>
    <row r="193" spans="1:11" ht="15.75" x14ac:dyDescent="0.25">
      <c r="A193" s="9"/>
      <c r="B193" s="8"/>
      <c r="C193" s="10"/>
      <c r="D193" s="11"/>
      <c r="E193" s="8"/>
      <c r="F193" s="8"/>
      <c r="G193" s="8"/>
      <c r="H193" s="8"/>
      <c r="I193" s="8"/>
      <c r="J193" s="8"/>
      <c r="K193" s="8"/>
    </row>
    <row r="194" spans="1:11" ht="15.75" x14ac:dyDescent="0.25">
      <c r="A194" s="9"/>
      <c r="B194" s="8"/>
      <c r="C194" s="10"/>
      <c r="D194" s="11"/>
      <c r="E194" s="8"/>
      <c r="F194" s="8"/>
      <c r="G194" s="8"/>
      <c r="H194" s="8"/>
      <c r="I194" s="8"/>
      <c r="J194" s="8"/>
      <c r="K194" s="8"/>
    </row>
    <row r="195" spans="1:11" ht="15.75" x14ac:dyDescent="0.25">
      <c r="A195" s="9"/>
      <c r="B195" s="8"/>
      <c r="C195" s="10"/>
      <c r="D195" s="11"/>
      <c r="E195" s="8"/>
      <c r="F195" s="8"/>
      <c r="G195" s="8"/>
      <c r="H195" s="8"/>
      <c r="I195" s="8"/>
      <c r="J195" s="8"/>
      <c r="K195" s="8"/>
    </row>
    <row r="196" spans="1:11" ht="15.75" x14ac:dyDescent="0.25">
      <c r="A196" s="9"/>
      <c r="B196" s="8"/>
      <c r="C196" s="10"/>
      <c r="D196" s="11"/>
      <c r="E196" s="8"/>
      <c r="F196" s="8"/>
      <c r="G196" s="8"/>
      <c r="H196" s="8"/>
      <c r="I196" s="8"/>
      <c r="J196" s="8"/>
      <c r="K196" s="8"/>
    </row>
    <row r="197" spans="1:11" ht="15.75" x14ac:dyDescent="0.25">
      <c r="A197" s="9"/>
      <c r="B197" s="8"/>
      <c r="C197" s="10"/>
      <c r="D197" s="11"/>
      <c r="E197" s="8"/>
      <c r="F197" s="8"/>
      <c r="G197" s="8"/>
      <c r="H197" s="8"/>
      <c r="I197" s="8"/>
      <c r="J197" s="8"/>
      <c r="K197" s="8"/>
    </row>
    <row r="198" spans="1:11" ht="15.75" x14ac:dyDescent="0.25">
      <c r="A198" s="9"/>
      <c r="B198" s="8"/>
      <c r="C198" s="10"/>
      <c r="D198" s="11"/>
      <c r="E198" s="8"/>
      <c r="F198" s="8"/>
      <c r="G198" s="8"/>
      <c r="H198" s="8"/>
      <c r="I198" s="8"/>
      <c r="J198" s="8"/>
      <c r="K198" s="8"/>
    </row>
    <row r="199" spans="1:11" ht="15.75" x14ac:dyDescent="0.25">
      <c r="A199" s="9"/>
      <c r="B199" s="8"/>
      <c r="C199" s="10"/>
      <c r="D199" s="11"/>
      <c r="E199" s="8"/>
      <c r="F199" s="8"/>
      <c r="G199" s="8"/>
      <c r="H199" s="8"/>
      <c r="I199" s="8"/>
      <c r="J199" s="8"/>
      <c r="K199" s="8"/>
    </row>
    <row r="200" spans="1:11" ht="15.75" x14ac:dyDescent="0.25">
      <c r="A200" s="9"/>
      <c r="B200" s="8"/>
      <c r="C200" s="10"/>
      <c r="D200" s="11"/>
      <c r="E200" s="8"/>
      <c r="F200" s="8"/>
      <c r="G200" s="8"/>
      <c r="H200" s="8"/>
      <c r="I200" s="8"/>
      <c r="J200" s="8"/>
      <c r="K200" s="8"/>
    </row>
    <row r="201" spans="1:11" ht="15.75" x14ac:dyDescent="0.25">
      <c r="A201" s="9"/>
      <c r="B201" s="8"/>
      <c r="C201" s="10"/>
      <c r="D201" s="11"/>
      <c r="E201" s="8"/>
      <c r="F201" s="8"/>
      <c r="G201" s="8"/>
      <c r="H201" s="8"/>
      <c r="I201" s="8"/>
      <c r="J201" s="8"/>
      <c r="K201" s="8"/>
    </row>
    <row r="202" spans="1:11" ht="15.75" x14ac:dyDescent="0.25">
      <c r="A202" s="9"/>
      <c r="B202" s="8"/>
      <c r="C202" s="10"/>
      <c r="D202" s="11"/>
      <c r="E202" s="8"/>
      <c r="F202" s="8"/>
      <c r="G202" s="8"/>
      <c r="H202" s="8"/>
      <c r="I202" s="8"/>
      <c r="J202" s="8"/>
      <c r="K202" s="8"/>
    </row>
    <row r="203" spans="1:11" ht="15.75" x14ac:dyDescent="0.25">
      <c r="A203" s="9"/>
      <c r="B203" s="8"/>
      <c r="C203" s="10"/>
      <c r="D203" s="11"/>
      <c r="E203" s="8"/>
      <c r="F203" s="8"/>
      <c r="G203" s="8"/>
      <c r="H203" s="8"/>
      <c r="I203" s="8"/>
      <c r="J203" s="8"/>
      <c r="K203" s="8"/>
    </row>
    <row r="204" spans="1:11" ht="15.75" x14ac:dyDescent="0.25">
      <c r="A204" s="9"/>
      <c r="B204" s="8"/>
      <c r="C204" s="10"/>
      <c r="D204" s="11"/>
      <c r="E204" s="8"/>
      <c r="F204" s="8"/>
      <c r="G204" s="8"/>
      <c r="H204" s="8"/>
      <c r="I204" s="8"/>
      <c r="J204" s="8"/>
      <c r="K204" s="8"/>
    </row>
    <row r="205" spans="1:11" ht="15.75" x14ac:dyDescent="0.25">
      <c r="A205" s="9"/>
      <c r="B205" s="8"/>
      <c r="C205" s="10"/>
      <c r="D205" s="11"/>
      <c r="E205" s="8"/>
      <c r="F205" s="8"/>
      <c r="G205" s="8"/>
      <c r="H205" s="8"/>
      <c r="I205" s="8"/>
      <c r="J205" s="8"/>
      <c r="K205" s="8"/>
    </row>
    <row r="206" spans="1:11" ht="15.75" x14ac:dyDescent="0.25">
      <c r="A206" s="9"/>
      <c r="B206" s="8"/>
      <c r="C206" s="10"/>
      <c r="D206" s="11"/>
      <c r="E206" s="8"/>
      <c r="F206" s="8"/>
      <c r="G206" s="8"/>
      <c r="H206" s="8"/>
      <c r="I206" s="8"/>
      <c r="J206" s="8"/>
      <c r="K206" s="8"/>
    </row>
    <row r="207" spans="1:11" ht="15.75" x14ac:dyDescent="0.25">
      <c r="A207" s="9"/>
      <c r="B207" s="8"/>
      <c r="C207" s="10"/>
      <c r="D207" s="11"/>
      <c r="E207" s="8"/>
      <c r="F207" s="8"/>
      <c r="G207" s="8"/>
      <c r="H207" s="8"/>
      <c r="I207" s="8"/>
      <c r="J207" s="8"/>
      <c r="K207" s="8"/>
    </row>
    <row r="208" spans="1:11" ht="15.75" x14ac:dyDescent="0.25">
      <c r="A208" s="9"/>
      <c r="B208" s="8"/>
      <c r="C208" s="10"/>
      <c r="D208" s="11"/>
      <c r="E208" s="8"/>
      <c r="F208" s="8"/>
      <c r="G208" s="8"/>
      <c r="H208" s="8"/>
      <c r="I208" s="8"/>
      <c r="J208" s="8"/>
      <c r="K208" s="8"/>
    </row>
    <row r="209" spans="1:11" ht="15.75" x14ac:dyDescent="0.25">
      <c r="A209" s="9"/>
      <c r="B209" s="8"/>
      <c r="C209" s="10"/>
      <c r="D209" s="11"/>
      <c r="E209" s="8"/>
      <c r="F209" s="8"/>
      <c r="G209" s="8"/>
      <c r="H209" s="8"/>
      <c r="I209" s="8"/>
      <c r="J209" s="8"/>
      <c r="K209" s="8"/>
    </row>
    <row r="210" spans="1:11" ht="15.75" x14ac:dyDescent="0.25">
      <c r="A210" s="9"/>
      <c r="B210" s="8"/>
      <c r="C210" s="10"/>
      <c r="D210" s="11"/>
      <c r="E210" s="8"/>
      <c r="F210" s="8"/>
      <c r="G210" s="8"/>
      <c r="H210" s="8"/>
      <c r="I210" s="8"/>
      <c r="J210" s="8"/>
      <c r="K210" s="8"/>
    </row>
    <row r="211" spans="1:11" ht="15.75" x14ac:dyDescent="0.25">
      <c r="A211" s="9"/>
      <c r="B211" s="8"/>
      <c r="C211" s="10"/>
      <c r="D211" s="11"/>
      <c r="E211" s="8"/>
      <c r="F211" s="8"/>
      <c r="G211" s="8"/>
      <c r="H211" s="8"/>
      <c r="I211" s="8"/>
      <c r="J211" s="8"/>
      <c r="K211" s="8"/>
    </row>
    <row r="212" spans="1:11" ht="15.75" x14ac:dyDescent="0.25">
      <c r="A212" s="9"/>
      <c r="B212" s="8"/>
      <c r="C212" s="10"/>
      <c r="D212" s="11"/>
      <c r="E212" s="8"/>
      <c r="F212" s="8"/>
      <c r="G212" s="8"/>
      <c r="H212" s="8"/>
      <c r="I212" s="8"/>
      <c r="J212" s="8"/>
      <c r="K212" s="8"/>
    </row>
    <row r="213" spans="1:11" ht="15.75" x14ac:dyDescent="0.25">
      <c r="A213" s="9"/>
      <c r="B213" s="8"/>
      <c r="C213" s="10"/>
      <c r="D213" s="11"/>
      <c r="E213" s="8"/>
      <c r="F213" s="8"/>
      <c r="G213" s="8"/>
      <c r="H213" s="8"/>
      <c r="I213" s="8"/>
      <c r="J213" s="8"/>
      <c r="K213" s="8"/>
    </row>
    <row r="214" spans="1:11" ht="15.75" x14ac:dyDescent="0.25">
      <c r="A214" s="9"/>
      <c r="B214" s="8"/>
      <c r="C214" s="10"/>
      <c r="D214" s="11"/>
      <c r="E214" s="8"/>
      <c r="F214" s="8"/>
      <c r="G214" s="8"/>
      <c r="H214" s="8"/>
      <c r="I214" s="8"/>
      <c r="J214" s="8"/>
      <c r="K214" s="8"/>
    </row>
    <row r="215" spans="1:11" ht="15.75" x14ac:dyDescent="0.25">
      <c r="A215" s="9"/>
      <c r="B215" s="8"/>
      <c r="C215" s="10"/>
      <c r="D215" s="11"/>
      <c r="E215" s="8"/>
      <c r="F215" s="8"/>
      <c r="G215" s="8"/>
      <c r="H215" s="8"/>
      <c r="I215" s="8"/>
      <c r="J215" s="8"/>
      <c r="K215" s="8"/>
    </row>
    <row r="216" spans="1:11" ht="15.75" x14ac:dyDescent="0.25">
      <c r="A216" s="9"/>
      <c r="B216" s="8"/>
      <c r="C216" s="10"/>
      <c r="D216" s="11"/>
      <c r="E216" s="8"/>
      <c r="F216" s="8"/>
      <c r="G216" s="8"/>
      <c r="H216" s="8"/>
      <c r="I216" s="8"/>
      <c r="J216" s="8"/>
      <c r="K216" s="8"/>
    </row>
    <row r="217" spans="1:11" ht="15.75" x14ac:dyDescent="0.25">
      <c r="A217" s="9"/>
      <c r="B217" s="8"/>
      <c r="C217" s="10"/>
      <c r="D217" s="11"/>
      <c r="E217" s="8"/>
      <c r="F217" s="8"/>
      <c r="G217" s="8"/>
      <c r="H217" s="8"/>
      <c r="I217" s="8"/>
      <c r="J217" s="8"/>
      <c r="K217" s="8"/>
    </row>
    <row r="218" spans="1:11" ht="15.75" x14ac:dyDescent="0.25">
      <c r="A218" s="9"/>
      <c r="B218" s="8"/>
      <c r="C218" s="10"/>
      <c r="D218" s="11"/>
      <c r="E218" s="8"/>
      <c r="F218" s="8"/>
      <c r="G218" s="8"/>
      <c r="H218" s="8"/>
      <c r="I218" s="8"/>
      <c r="J218" s="8"/>
      <c r="K218" s="8"/>
    </row>
    <row r="219" spans="1:11" ht="15.75" x14ac:dyDescent="0.25">
      <c r="A219" s="9"/>
      <c r="B219" s="8"/>
      <c r="C219" s="10"/>
      <c r="D219" s="11"/>
      <c r="E219" s="8"/>
      <c r="F219" s="8"/>
      <c r="G219" s="8"/>
      <c r="H219" s="8"/>
      <c r="I219" s="8"/>
      <c r="J219" s="8"/>
      <c r="K219" s="8"/>
    </row>
    <row r="220" spans="1:11" ht="15.75" x14ac:dyDescent="0.25">
      <c r="A220" s="9"/>
      <c r="B220" s="8"/>
      <c r="C220" s="10"/>
      <c r="D220" s="11"/>
      <c r="E220" s="8"/>
      <c r="F220" s="8"/>
      <c r="G220" s="8"/>
      <c r="H220" s="8"/>
      <c r="I220" s="8"/>
      <c r="J220" s="8"/>
      <c r="K220" s="8"/>
    </row>
    <row r="221" spans="1:11" ht="15.75" x14ac:dyDescent="0.25">
      <c r="A221" s="9"/>
      <c r="B221" s="8"/>
      <c r="C221" s="10"/>
      <c r="D221" s="11"/>
      <c r="E221" s="8"/>
      <c r="F221" s="8"/>
      <c r="G221" s="8"/>
      <c r="H221" s="8"/>
      <c r="I221" s="8"/>
      <c r="J221" s="8"/>
      <c r="K221" s="8"/>
    </row>
    <row r="222" spans="1:11" ht="15.75" x14ac:dyDescent="0.25">
      <c r="A222" s="9"/>
      <c r="B222" s="8"/>
      <c r="C222" s="10"/>
      <c r="D222" s="11"/>
      <c r="E222" s="8"/>
      <c r="F222" s="8"/>
      <c r="G222" s="8"/>
      <c r="H222" s="8"/>
      <c r="I222" s="8"/>
      <c r="J222" s="8"/>
      <c r="K222" s="8"/>
    </row>
    <row r="223" spans="1:11" ht="15.75" x14ac:dyDescent="0.25">
      <c r="A223" s="9"/>
      <c r="B223" s="8"/>
      <c r="C223" s="10"/>
      <c r="D223" s="11"/>
      <c r="E223" s="8"/>
      <c r="F223" s="8"/>
      <c r="G223" s="8"/>
      <c r="H223" s="8"/>
      <c r="I223" s="8"/>
      <c r="J223" s="8"/>
      <c r="K223" s="8"/>
    </row>
    <row r="224" spans="1:11" ht="15.75" x14ac:dyDescent="0.25">
      <c r="A224" s="9"/>
      <c r="B224" s="8"/>
      <c r="C224" s="10"/>
      <c r="D224" s="11"/>
      <c r="E224" s="8"/>
      <c r="F224" s="8"/>
      <c r="G224" s="8"/>
      <c r="H224" s="8"/>
      <c r="I224" s="8"/>
      <c r="J224" s="8"/>
      <c r="K224" s="8"/>
    </row>
    <row r="225" spans="1:11" ht="15.75" x14ac:dyDescent="0.25">
      <c r="A225" s="9"/>
      <c r="B225" s="8"/>
      <c r="C225" s="10"/>
      <c r="D225" s="11"/>
      <c r="E225" s="8"/>
      <c r="F225" s="8"/>
      <c r="G225" s="8"/>
      <c r="H225" s="8"/>
      <c r="I225" s="8"/>
      <c r="J225" s="8"/>
      <c r="K225" s="8"/>
    </row>
    <row r="226" spans="1:11" ht="15.75" x14ac:dyDescent="0.25">
      <c r="A226" s="9"/>
      <c r="B226" s="8"/>
      <c r="C226" s="10"/>
      <c r="D226" s="11"/>
      <c r="E226" s="8"/>
      <c r="F226" s="8"/>
      <c r="G226" s="8"/>
      <c r="H226" s="8"/>
      <c r="I226" s="8"/>
      <c r="J226" s="8"/>
      <c r="K226" s="8"/>
    </row>
    <row r="227" spans="1:11" ht="15.75" x14ac:dyDescent="0.25">
      <c r="A227" s="9"/>
      <c r="B227" s="8"/>
      <c r="C227" s="10"/>
      <c r="D227" s="11"/>
      <c r="E227" s="8"/>
      <c r="F227" s="8"/>
      <c r="G227" s="8"/>
      <c r="H227" s="8"/>
      <c r="I227" s="8"/>
      <c r="J227" s="8"/>
      <c r="K227" s="8"/>
    </row>
    <row r="228" spans="1:11" ht="15.75" x14ac:dyDescent="0.25">
      <c r="A228" s="9"/>
      <c r="B228" s="8"/>
      <c r="C228" s="10"/>
      <c r="D228" s="11"/>
      <c r="E228" s="8"/>
      <c r="F228" s="8"/>
      <c r="G228" s="8"/>
      <c r="H228" s="8"/>
      <c r="I228" s="8"/>
      <c r="J228" s="8"/>
      <c r="K228" s="8"/>
    </row>
    <row r="229" spans="1:11" ht="15.75" x14ac:dyDescent="0.25">
      <c r="A229" s="9"/>
      <c r="B229" s="8"/>
      <c r="C229" s="10"/>
      <c r="D229" s="11"/>
      <c r="E229" s="8"/>
      <c r="F229" s="8"/>
      <c r="G229" s="8"/>
      <c r="H229" s="8"/>
      <c r="I229" s="8"/>
      <c r="J229" s="8"/>
      <c r="K229" s="8"/>
    </row>
    <row r="230" spans="1:11" ht="15.75" x14ac:dyDescent="0.25">
      <c r="A230" s="9"/>
      <c r="B230" s="8"/>
      <c r="C230" s="10"/>
      <c r="D230" s="11"/>
      <c r="E230" s="8"/>
      <c r="F230" s="8"/>
      <c r="G230" s="8"/>
      <c r="H230" s="8"/>
      <c r="I230" s="8"/>
      <c r="J230" s="8"/>
      <c r="K230" s="8"/>
    </row>
    <row r="231" spans="1:11" ht="15.75" x14ac:dyDescent="0.25">
      <c r="A231" s="9"/>
      <c r="B231" s="8"/>
      <c r="C231" s="10"/>
      <c r="D231" s="11"/>
      <c r="E231" s="8"/>
      <c r="F231" s="8"/>
      <c r="G231" s="8"/>
      <c r="H231" s="8"/>
      <c r="I231" s="8"/>
      <c r="J231" s="8"/>
      <c r="K231" s="8"/>
    </row>
    <row r="498" spans="1:3" s="4" customFormat="1" ht="18.75" x14ac:dyDescent="0.3">
      <c r="A498" s="1"/>
      <c r="B498" s="2"/>
      <c r="C498" s="75"/>
    </row>
    <row r="499" spans="1:3" s="4" customFormat="1" ht="18.75" x14ac:dyDescent="0.3">
      <c r="A499" s="1"/>
      <c r="B499" s="2"/>
      <c r="C499" s="75"/>
    </row>
    <row r="502" spans="1:3" s="4" customFormat="1" x14ac:dyDescent="0.2">
      <c r="A502" s="1"/>
      <c r="B502" s="2"/>
      <c r="C502" s="76"/>
    </row>
  </sheetData>
  <pageMargins left="0.15748031496062992" right="0.15748031496062992" top="0.15748031496062992" bottom="0.23622047244094491" header="0.15748031496062992" footer="0.19685039370078741"/>
  <pageSetup paperSize="9" scale="75" fitToHeight="2" orientation="portrait" r:id="rId1"/>
  <rowBreaks count="2" manualBreakCount="2">
    <brk id="41" max="16383" man="1"/>
    <brk id="88" max="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242FDCCD096F445B9082DFC28622123" ma:contentTypeVersion="1" ma:contentTypeDescription="Создание документа." ma:contentTypeScope="" ma:versionID="102b1bbb90f78798e4718c00e1b973f9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e7823aa727540d6cf926e79e269075bc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Дата начала расписания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Дата окончания расписания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3653693-0CD3-4B5B-9B27-CBF278C9EDF7}"/>
</file>

<file path=customXml/itemProps2.xml><?xml version="1.0" encoding="utf-8"?>
<ds:datastoreItem xmlns:ds="http://schemas.openxmlformats.org/officeDocument/2006/customXml" ds:itemID="{EC06B223-4DB5-4990-AB52-2B580A4F5D00}"/>
</file>

<file path=customXml/itemProps3.xml><?xml version="1.0" encoding="utf-8"?>
<ds:datastoreItem xmlns:ds="http://schemas.openxmlformats.org/officeDocument/2006/customXml" ds:itemID="{9116A2E1-0223-43BA-B72F-F62F141126B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на 01.12.2021</vt:lpstr>
      <vt:lpstr>'на 01.12.2021'!Область_печати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Скок Юлия Георгиевна</dc:creator>
  <cp:lastModifiedBy>Богданов Филипп Владимирович</cp:lastModifiedBy>
  <dcterms:created xsi:type="dcterms:W3CDTF">2021-12-15T09:41:28Z</dcterms:created>
  <dcterms:modified xsi:type="dcterms:W3CDTF">2021-12-16T04:39:24Z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0x0101007242FDCCD096F445B9082DFC28622123</vt:lpwstr>
  </property>
</Properties>
</file>