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20"/>
  </bookViews>
  <sheets>
    <sheet name="на 01.11.2021" sheetId="1" r:id="rId1"/>
  </sheets>
  <externalReferences>
    <externalReference r:id="rId2"/>
  </externalReferences>
  <definedNames>
    <definedName name="Z_3A62FDFE_B33F_4285_AF26_B946B57D89E5_.wvu.Rows" localSheetId="0" hidden="1">'на 01.11.2021'!$30:$30,'на 01.11.2021'!$40:$40,'на 01.11.2021'!$82:$83,'на 01.11.2021'!$101:$104,'на 01.11.2021'!$123:$123,'на 01.11.2021'!$127:$127,'на 01.11.2021'!$136:$136</definedName>
    <definedName name="Z_5F4BDBB1_E645_4516_8FC8_7D1E2AFE448F_.wvu.Rows" localSheetId="0" hidden="1">'на 01.11.2021'!$30:$30,'на 01.11.2021'!$40:$40,'на 01.11.2021'!$66:$66,'на 01.11.2021'!$82:$83,'на 01.11.2021'!$101:$104,'на 01.11.2021'!$123:$123,'на 01.11.2021'!$127:$127</definedName>
    <definedName name="Z_791A6B44_A126_477F_8F66_87C81269CCAF_.wvu.Rows" localSheetId="0" hidden="1">'на 01.11.2021'!#REF!,'на 01.11.2021'!$121:$122,'на 01.11.2021'!$128:$128</definedName>
    <definedName name="Z_941B9BCB_D95B_4828_B060_DECC595C9511_.wvu.Rows" localSheetId="0" hidden="1">'на 01.11.2021'!$30:$30,'на 01.11.2021'!$33:$33,'на 01.11.2021'!$40:$40,'на 01.11.2021'!$48:$48,'на 01.11.2021'!$66:$66,'на 01.11.2021'!$71:$71,'на 01.11.2021'!$82:$83,'на 01.11.2021'!$101:$104,'на 01.11.2021'!$120:$128,'на 01.11.2021'!$136:$136</definedName>
    <definedName name="Z_AD8B40E3_4B89_443C_9ACF_B6D22B3A77E7_.wvu.Rows" localSheetId="0" hidden="1">'на 01.11.2021'!$30:$30,'на 01.11.2021'!$33:$33,'на 01.11.2021'!$40:$40,'на 01.11.2021'!$48:$48,'на 01.11.2021'!$66:$66,'на 01.11.2021'!$71:$71,'на 01.11.2021'!$82:$83,'на 01.11.2021'!$101:$104,'на 01.11.2021'!$120:$128,'на 01.11.2021'!$136:$136</definedName>
    <definedName name="Z_AFEF4DE1_67D6_48C6_A8C8_B9E9198BBD0E_.wvu.PrintArea" localSheetId="0" hidden="1">'на 01.11.2021'!$A$1:$D$140</definedName>
    <definedName name="Z_AFEF4DE1_67D6_48C6_A8C8_B9E9198BBD0E_.wvu.Rows" localSheetId="0" hidden="1">'на 01.11.2021'!$30:$30,'на 01.11.2021'!$40:$40,'на 01.11.2021'!$55:$55,'на 01.11.2021'!$66:$66,'на 01.11.2021'!$69:$69,'на 01.11.2021'!$71:$71,'на 01.11.2021'!$82:$83,'на 01.11.2021'!$86:$86,'на 01.11.2021'!$101:$104,'на 01.11.2021'!$121:$122,'на 01.11.2021'!$124:$128,'на 01.11.2021'!$130:$130,'на 01.11.2021'!$136:$136</definedName>
    <definedName name="Z_CAE69FAB_AFBE_4188_8F32_69E048226F14_.wvu.Rows" localSheetId="0" hidden="1">'на 01.11.2021'!$30:$30,'на 01.11.2021'!$33:$33,'на 01.11.2021'!$40:$41,'на 01.11.2021'!$66:$66,'на 01.11.2021'!$71:$71,'на 01.11.2021'!$82:$83,'на 01.11.2021'!$136:$136</definedName>
    <definedName name="Z_D2DF83CF_573E_4A86_A4BE_5A992E023C65_.wvu.Rows" localSheetId="0" hidden="1">'на 01.11.2021'!#REF!,'на 01.11.2021'!$121:$122,'на 01.11.2021'!$128:$128</definedName>
    <definedName name="Z_E2CE03E0_A708_4616_8DFD_0910D1C70A9E_.wvu.Rows" localSheetId="0" hidden="1">'на 01.11.2021'!#REF!,'на 01.11.2021'!$121:$122,'на 01.11.2021'!$128:$128</definedName>
    <definedName name="Z_E6F394BB_DB4B_47AB_A066_DC195B03AE3E_.wvu.Rows" localSheetId="0" hidden="1">'на 01.11.2021'!$30:$30,'на 01.11.2021'!$40:$40,'на 01.11.2021'!$66:$66,'на 01.11.2021'!$69:$69,'на 01.11.2021'!$71:$71,'на 01.11.2021'!$82:$83,'на 01.11.2021'!$101:$104,'на 01.11.2021'!$113:$118,'на 01.11.2021'!$124:$128,'на 01.11.2021'!$130:$130,'на 01.11.2021'!$136:$136</definedName>
    <definedName name="Z_E8991B2E_0E9F_48F3_A4D6_3B340ABE8C8E_.wvu.Rows" localSheetId="0" hidden="1">'на 01.11.2021'!$40:$41,'на 01.11.2021'!$128:$128</definedName>
    <definedName name="Z_F385514D_10E2_4F02_BC23_DB9B134ACC31_.wvu.PrintArea" localSheetId="0" hidden="1">'на 01.11.2021'!$A$1:$D$140</definedName>
    <definedName name="Z_F385514D_10E2_4F02_BC23_DB9B134ACC31_.wvu.Rows" localSheetId="0" hidden="1">'на 01.11.2021'!$30:$30,'на 01.11.2021'!$41:$41,'на 01.11.2021'!$66:$66,'на 01.11.2021'!$82:$83,'на 01.11.2021'!$86:$86,'на 01.11.2021'!$102:$105,'на 01.11.2021'!$114:$119,'на 01.11.2021'!$124:$128,'на 01.11.2021'!$130:$130,'на 01.11.2021'!$136:$136</definedName>
    <definedName name="Z_F59D258D_974D_4B2B_B7CC_86B99245EC3C_.wvu.PrintArea" localSheetId="0" hidden="1">'на 01.11.2021'!$A$1:$D$140</definedName>
    <definedName name="Z_F59D258D_974D_4B2B_B7CC_86B99245EC3C_.wvu.Rows" localSheetId="0" hidden="1">'на 01.11.2021'!$30:$30,'на 01.11.2021'!$33:$33,'на 01.11.2021'!$40:$41,'на 01.11.2021'!$48:$48,'на 01.11.2021'!$66:$66,'на 01.11.2021'!$71:$71,'на 01.11.2021'!$82:$83,'на 01.11.2021'!$101:$104,'на 01.11.2021'!$123:$123,'на 01.11.2021'!$127:$127,'на 01.11.2021'!$136:$136</definedName>
    <definedName name="Z_F8542D9D_A523_4F6F_8CFE_9BA4BA3D5B88_.wvu.Rows" localSheetId="0" hidden="1">'на 01.11.2021'!$40:$40,'на 01.11.2021'!$101:$104,'на 01.11.2021'!$121:$123,'на 01.11.2021'!$127:$127</definedName>
    <definedName name="Z_FAFBB87E_73E9_461E_A4E8_A0EB3259EED0_.wvu.PrintArea" localSheetId="0" hidden="1">'на 01.11.2021'!$A$1:$D$140</definedName>
    <definedName name="Z_FAFBB87E_73E9_461E_A4E8_A0EB3259EED0_.wvu.Rows" localSheetId="0" hidden="1">'на 01.11.2021'!$31:$31,'на 01.11.2021'!$40:$40,'на 01.11.2021'!$101:$104,'на 01.11.2021'!$121:$123,'на 01.11.2021'!$127:$127</definedName>
    <definedName name="_xlnm.Print_Area" localSheetId="0">'на 01.11.2021'!$A$1:$D$134</definedName>
  </definedNames>
  <calcPr calcId="145621" refMode="R1C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B126" i="1"/>
  <c r="B125" i="1" s="1"/>
  <c r="C123" i="1"/>
  <c r="C129" i="1" s="1"/>
  <c r="B123" i="1"/>
  <c r="C122" i="1"/>
  <c r="B122" i="1"/>
  <c r="C121" i="1"/>
  <c r="B121" i="1"/>
  <c r="B120" i="1"/>
  <c r="C116" i="1"/>
  <c r="B116" i="1"/>
  <c r="C114" i="1"/>
  <c r="C112" i="1"/>
  <c r="B112" i="1"/>
  <c r="C111" i="1"/>
  <c r="B111" i="1"/>
  <c r="C110" i="1"/>
  <c r="B110" i="1"/>
  <c r="C108" i="1"/>
  <c r="C106" i="1" s="1"/>
  <c r="B108" i="1"/>
  <c r="C107" i="1"/>
  <c r="B107" i="1"/>
  <c r="B106" i="1" s="1"/>
  <c r="C104" i="1"/>
  <c r="B104" i="1"/>
  <c r="C103" i="1"/>
  <c r="C102" i="1" s="1"/>
  <c r="B103" i="1"/>
  <c r="B102" i="1"/>
  <c r="C98" i="1"/>
  <c r="B98" i="1"/>
  <c r="C97" i="1"/>
  <c r="B97" i="1"/>
  <c r="C96" i="1"/>
  <c r="B96" i="1"/>
  <c r="C95" i="1"/>
  <c r="B95" i="1"/>
  <c r="B94" i="1" s="1"/>
  <c r="C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9" i="1" l="1"/>
  <c r="D13" i="1"/>
  <c r="D17" i="1"/>
  <c r="D23" i="1"/>
  <c r="D7" i="1"/>
  <c r="D11" i="1"/>
  <c r="D15" i="1"/>
  <c r="D19" i="1"/>
  <c r="D21" i="1"/>
  <c r="D25" i="1"/>
  <c r="D27" i="1"/>
  <c r="D29" i="1"/>
  <c r="D6" i="1"/>
  <c r="D8" i="1"/>
  <c r="D12" i="1"/>
  <c r="D14" i="1"/>
  <c r="D16" i="1"/>
  <c r="D18" i="1"/>
  <c r="D22" i="1"/>
  <c r="D24" i="1"/>
  <c r="D26" i="1"/>
  <c r="C120" i="1"/>
  <c r="D38" i="1"/>
  <c r="B100" i="1"/>
  <c r="D44" i="1"/>
  <c r="D45" i="1"/>
  <c r="D46" i="1"/>
  <c r="D47" i="1"/>
  <c r="D48" i="1"/>
  <c r="D49" i="1"/>
  <c r="D50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C130" i="1"/>
  <c r="C134" i="1"/>
  <c r="D10" i="1"/>
  <c r="D28" i="1"/>
  <c r="D30" i="1"/>
  <c r="D31" i="1"/>
  <c r="D32" i="1"/>
  <c r="D33" i="1"/>
  <c r="D34" i="1"/>
  <c r="D35" i="1"/>
  <c r="D36" i="1"/>
  <c r="D37" i="1"/>
  <c r="C100" i="1"/>
  <c r="B130" i="1"/>
  <c r="B134" i="1"/>
  <c r="D39" i="1"/>
  <c r="D98" i="1"/>
</calcChain>
</file>

<file path=xl/sharedStrings.xml><?xml version="1.0" encoding="utf-8"?>
<sst xmlns="http://schemas.openxmlformats.org/spreadsheetml/2006/main" count="126" uniqueCount="120">
  <si>
    <t xml:space="preserve">                           Сведения об исполнении бюджета г. Красноярска на 01.11.2021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</si>
  <si>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</si>
  <si>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</si>
  <si>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</si>
  <si>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01.11.2021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</si>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</sst>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X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1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21733481</v>
          </cell>
          <cell r="F7">
            <v>19004143.73133</v>
          </cell>
        </row>
        <row r="8">
          <cell r="E8">
            <v>13459280.739999998</v>
          </cell>
          <cell r="F8">
            <v>11797888.15006</v>
          </cell>
        </row>
        <row r="9">
          <cell r="E9">
            <v>3039975.3400000003</v>
          </cell>
          <cell r="F9">
            <v>3444399.9050400001</v>
          </cell>
        </row>
        <row r="13">
          <cell r="E13">
            <v>10419305.399999999</v>
          </cell>
          <cell r="F13">
            <v>8353488.2450199993</v>
          </cell>
        </row>
        <row r="32">
          <cell r="E32">
            <v>4253495.49</v>
          </cell>
          <cell r="F32">
            <v>4041792.3509800006</v>
          </cell>
        </row>
        <row r="33">
          <cell r="E33">
            <v>3656468.48</v>
          </cell>
          <cell r="F33">
            <v>3573571.1720700003</v>
          </cell>
        </row>
        <row r="41">
          <cell r="E41">
            <v>221948.25</v>
          </cell>
          <cell r="F41">
            <v>190512.65628</v>
          </cell>
        </row>
        <row r="44">
          <cell r="E44">
            <v>3121.56</v>
          </cell>
          <cell r="F44">
            <v>3069.14237</v>
          </cell>
        </row>
        <row r="48">
          <cell r="E48">
            <v>1270959.6099999999</v>
          </cell>
          <cell r="F48">
            <v>864242.03859000001</v>
          </cell>
        </row>
        <row r="50">
          <cell r="E50">
            <v>460152.02</v>
          </cell>
          <cell r="F50">
            <v>181784.40132</v>
          </cell>
        </row>
        <row r="51">
          <cell r="E51">
            <v>810807.59</v>
          </cell>
          <cell r="F51">
            <v>682457.63727000006</v>
          </cell>
        </row>
        <row r="60">
          <cell r="E60">
            <v>259941.07</v>
          </cell>
          <cell r="F60">
            <v>224880.00414999999</v>
          </cell>
        </row>
        <row r="68">
          <cell r="E68">
            <v>8.9499999999999993</v>
          </cell>
          <cell r="F68">
            <v>-75.737719999999996</v>
          </cell>
        </row>
        <row r="85">
          <cell r="E85">
            <v>1213801.1600000001</v>
          </cell>
          <cell r="F85">
            <v>977910.34134000016</v>
          </cell>
        </row>
        <row r="120">
          <cell r="E120">
            <v>89558.180000000008</v>
          </cell>
          <cell r="F120">
            <v>79358.12576000001</v>
          </cell>
        </row>
        <row r="130">
          <cell r="E130">
            <v>81122.09</v>
          </cell>
          <cell r="F130">
            <v>79991.499260000011</v>
          </cell>
        </row>
        <row r="144">
          <cell r="E144">
            <v>373466.57</v>
          </cell>
          <cell r="F144">
            <v>313485.53618</v>
          </cell>
        </row>
        <row r="167">
          <cell r="E167">
            <v>97.17</v>
          </cell>
          <cell r="F167">
            <v>64.45</v>
          </cell>
        </row>
        <row r="172">
          <cell r="E172">
            <v>126433.67</v>
          </cell>
          <cell r="F172">
            <v>125131.1145</v>
          </cell>
        </row>
        <row r="289">
          <cell r="E289">
            <v>12770</v>
          </cell>
          <cell r="F289">
            <v>5118.9170899999999</v>
          </cell>
        </row>
        <row r="295">
          <cell r="E295">
            <v>22020953.664780002</v>
          </cell>
          <cell r="F295">
            <v>15150000.257610001</v>
          </cell>
        </row>
        <row r="296">
          <cell r="E296">
            <v>22113093.658440001</v>
          </cell>
          <cell r="F296">
            <v>15242573.524620002</v>
          </cell>
        </row>
        <row r="297">
          <cell r="E297">
            <v>197690.8</v>
          </cell>
          <cell r="F297">
            <v>178150.8</v>
          </cell>
        </row>
        <row r="301">
          <cell r="E301">
            <v>9309429.9830699991</v>
          </cell>
          <cell r="F301">
            <v>4781721.0841199998</v>
          </cell>
        </row>
        <row r="376">
          <cell r="E376">
            <v>11645691.37537</v>
          </cell>
          <cell r="F376">
            <v>9568408.5681200009</v>
          </cell>
        </row>
        <row r="428">
          <cell r="E428">
            <v>960281.5</v>
          </cell>
          <cell r="F428">
            <v>714293.07238000003</v>
          </cell>
        </row>
        <row r="444">
          <cell r="E444">
            <v>1678.98209</v>
          </cell>
          <cell r="F444">
            <v>1581.7760800000001</v>
          </cell>
        </row>
        <row r="447">
          <cell r="E447">
            <v>535.83586000000003</v>
          </cell>
          <cell r="F447">
            <v>445.76486</v>
          </cell>
        </row>
        <row r="449">
          <cell r="E449">
            <v>14814.924999999999</v>
          </cell>
          <cell r="F449">
            <v>15716.903759999999</v>
          </cell>
        </row>
        <row r="455">
          <cell r="E455">
            <v>-109169.73660999999</v>
          </cell>
          <cell r="F455">
            <v>-110317.71171</v>
          </cell>
        </row>
        <row r="484">
          <cell r="E484">
            <v>43754434.664780006</v>
          </cell>
          <cell r="F484">
            <v>34154143.988940001</v>
          </cell>
        </row>
        <row r="487">
          <cell r="E487">
            <v>2818511.3644300005</v>
          </cell>
          <cell r="F487">
            <v>2060600.7997499998</v>
          </cell>
        </row>
        <row r="528">
          <cell r="E528">
            <v>4486.4077400000006</v>
          </cell>
          <cell r="F528">
            <v>3327.85061</v>
          </cell>
        </row>
        <row r="532">
          <cell r="E532">
            <v>99131.695120000004</v>
          </cell>
          <cell r="F532">
            <v>69411.016990000004</v>
          </cell>
        </row>
        <row r="543">
          <cell r="E543">
            <v>1212492.7706099998</v>
          </cell>
          <cell r="F543">
            <v>957577.47829000012</v>
          </cell>
        </row>
        <row r="556">
          <cell r="E556">
            <v>175.6</v>
          </cell>
          <cell r="F556">
            <v>10.406599999999999</v>
          </cell>
        </row>
        <row r="559">
          <cell r="E559">
            <v>257635.00937000004</v>
          </cell>
          <cell r="F559">
            <v>187517.83101000002</v>
          </cell>
        </row>
        <row r="570">
          <cell r="E570">
            <v>57365.519899999999</v>
          </cell>
          <cell r="F570">
            <v>18072.00807</v>
          </cell>
        </row>
        <row r="578">
          <cell r="E578">
            <v>65416.661849999997</v>
          </cell>
          <cell r="F578">
            <v>0</v>
          </cell>
        </row>
        <row r="580">
          <cell r="E580">
            <v>2429.15</v>
          </cell>
          <cell r="F580">
            <v>1992.9</v>
          </cell>
        </row>
        <row r="583">
          <cell r="E583">
            <v>1119378.54984</v>
          </cell>
          <cell r="F583">
            <v>822691.30817999993</v>
          </cell>
        </row>
        <row r="612">
          <cell r="E612">
            <v>120170.72</v>
          </cell>
          <cell r="F612">
            <v>79848.211930000005</v>
          </cell>
        </row>
        <row r="626">
          <cell r="E626">
            <v>0</v>
          </cell>
          <cell r="F626">
            <v>0</v>
          </cell>
        </row>
        <row r="629">
          <cell r="E629">
            <v>20130.419999999998</v>
          </cell>
          <cell r="F629">
            <v>300.60000000000002</v>
          </cell>
        </row>
        <row r="637">
          <cell r="E637">
            <v>100040.3</v>
          </cell>
          <cell r="F637">
            <v>79547.611929999999</v>
          </cell>
        </row>
        <row r="646">
          <cell r="E646">
            <v>8596276.3695199993</v>
          </cell>
          <cell r="F646">
            <v>3952290.62402</v>
          </cell>
        </row>
        <row r="711">
          <cell r="E711">
            <v>3570521.7423</v>
          </cell>
          <cell r="F711">
            <v>790913.41698999994</v>
          </cell>
        </row>
        <row r="724">
          <cell r="E724">
            <v>4876941.4487399999</v>
          </cell>
          <cell r="F724">
            <v>3087465.1471799999</v>
          </cell>
        </row>
        <row r="736">
          <cell r="E736">
            <v>148813.17848</v>
          </cell>
          <cell r="F736">
            <v>73912.059850000005</v>
          </cell>
        </row>
        <row r="759">
          <cell r="E759">
            <v>4464103.2136399997</v>
          </cell>
          <cell r="F759">
            <v>3104617.28516</v>
          </cell>
        </row>
        <row r="808">
          <cell r="E808">
            <v>2147474.09515</v>
          </cell>
          <cell r="F808">
            <v>1636558.1105300002</v>
          </cell>
        </row>
        <row r="822">
          <cell r="E822">
            <v>128286.33997</v>
          </cell>
          <cell r="F822">
            <v>32157.837039999999</v>
          </cell>
        </row>
        <row r="830">
          <cell r="E830">
            <v>1571893.5459599998</v>
          </cell>
          <cell r="F830">
            <v>976707.15830000013</v>
          </cell>
        </row>
        <row r="843">
          <cell r="E843">
            <v>0</v>
          </cell>
          <cell r="F843">
            <v>0</v>
          </cell>
        </row>
        <row r="846">
          <cell r="E846">
            <v>616449.23256000015</v>
          </cell>
          <cell r="F846">
            <v>459194.17929</v>
          </cell>
        </row>
        <row r="870">
          <cell r="E870">
            <v>16069.896569999999</v>
          </cell>
          <cell r="F870">
            <v>4846.4792899999993</v>
          </cell>
        </row>
        <row r="878">
          <cell r="E878">
            <v>598.06302000000005</v>
          </cell>
          <cell r="F878">
            <v>598.06302000000005</v>
          </cell>
        </row>
        <row r="879">
          <cell r="E879">
            <v>3770</v>
          </cell>
          <cell r="F879">
            <v>3363.1721499999999</v>
          </cell>
        </row>
        <row r="882">
          <cell r="E882">
            <v>11701.833549999999</v>
          </cell>
          <cell r="F882">
            <v>885.24411999999995</v>
          </cell>
        </row>
        <row r="884">
          <cell r="E884">
            <v>20636186.783609997</v>
          </cell>
          <cell r="F884">
            <v>16120607.98208</v>
          </cell>
        </row>
        <row r="930">
          <cell r="E930">
            <v>8564130.04562</v>
          </cell>
          <cell r="F930">
            <v>6372831.0262899986</v>
          </cell>
        </row>
        <row r="944">
          <cell r="E944">
            <v>9149642.5121599995</v>
          </cell>
          <cell r="F944">
            <v>7455306.3827300007</v>
          </cell>
        </row>
        <row r="957">
          <cell r="E957">
            <v>1393679.3873999997</v>
          </cell>
          <cell r="F957">
            <v>1125823.2114400002</v>
          </cell>
        </row>
        <row r="968">
          <cell r="E968">
            <v>728320.48886000004</v>
          </cell>
          <cell r="F968">
            <v>540519.72814999998</v>
          </cell>
        </row>
        <row r="991">
          <cell r="E991">
            <v>800414.34956999996</v>
          </cell>
          <cell r="F991">
            <v>626127.63347</v>
          </cell>
        </row>
        <row r="1013">
          <cell r="E1013">
            <v>1480586.3223600001</v>
          </cell>
          <cell r="F1013">
            <v>1115478.1256599999</v>
          </cell>
        </row>
        <row r="1054">
          <cell r="E1054">
            <v>1364817.6488899998</v>
          </cell>
          <cell r="F1054">
            <v>1022900.7964299999</v>
          </cell>
        </row>
        <row r="1063">
          <cell r="E1063">
            <v>26024.22493</v>
          </cell>
          <cell r="F1063">
            <v>20845.9159</v>
          </cell>
        </row>
        <row r="1067">
          <cell r="E1067">
            <v>89744.448539999998</v>
          </cell>
          <cell r="F1067">
            <v>71731.413329999996</v>
          </cell>
        </row>
        <row r="1202">
          <cell r="E1202">
            <v>2574128.9127000002</v>
          </cell>
          <cell r="F1202">
            <v>1584798.5816699998</v>
          </cell>
        </row>
        <row r="1250">
          <cell r="E1250">
            <v>59248.73</v>
          </cell>
          <cell r="F1250">
            <v>44253.105190000002</v>
          </cell>
        </row>
        <row r="1254">
          <cell r="E1254">
            <v>0</v>
          </cell>
          <cell r="F1254">
            <v>0</v>
          </cell>
        </row>
        <row r="1259">
          <cell r="E1259">
            <v>1556277.46826</v>
          </cell>
          <cell r="F1259">
            <v>1029275.66846</v>
          </cell>
        </row>
        <row r="1274">
          <cell r="E1274">
            <v>889038.43937000004</v>
          </cell>
          <cell r="F1274">
            <v>458267.47090999997</v>
          </cell>
        </row>
        <row r="1282">
          <cell r="E1282">
            <v>69564.275070000003</v>
          </cell>
          <cell r="F1282">
            <v>53002.33711</v>
          </cell>
        </row>
        <row r="1300">
          <cell r="E1300">
            <v>2070591.1040500002</v>
          </cell>
          <cell r="F1300">
            <v>1365393.3272200001</v>
          </cell>
        </row>
        <row r="1351">
          <cell r="E1351">
            <v>1278886.12842</v>
          </cell>
          <cell r="F1351">
            <v>901700.01928000001</v>
          </cell>
        </row>
        <row r="1357">
          <cell r="E1357">
            <v>594409.55275000003</v>
          </cell>
          <cell r="F1357">
            <v>312141.55134000001</v>
          </cell>
        </row>
        <row r="1366">
          <cell r="E1366">
            <v>197295.42288</v>
          </cell>
          <cell r="F1366">
            <v>151551.75659999999</v>
          </cell>
        </row>
        <row r="1386">
          <cell r="E1386">
            <v>50640</v>
          </cell>
          <cell r="F1386">
            <v>40896.092570000001</v>
          </cell>
        </row>
        <row r="1387">
          <cell r="E1387">
            <v>713843.34693</v>
          </cell>
          <cell r="F1387">
            <v>525833.47571999999</v>
          </cell>
        </row>
        <row r="1390">
          <cell r="E1390">
            <v>713843.34693</v>
          </cell>
          <cell r="F1390">
            <v>525833.47571999999</v>
          </cell>
        </row>
        <row r="1394">
          <cell r="E1394">
            <v>43541108.03380999</v>
          </cell>
          <cell r="F1394">
            <v>29955210.985069998</v>
          </cell>
        </row>
        <row r="1404">
          <cell r="E1404">
            <v>1696644</v>
          </cell>
        </row>
        <row r="1405">
          <cell r="E1405">
            <v>-1696644</v>
          </cell>
        </row>
        <row r="1407">
          <cell r="F1407">
            <v>-2500000</v>
          </cell>
        </row>
        <row r="1408">
          <cell r="E1408">
            <v>10346645</v>
          </cell>
          <cell r="F1408">
            <v>900000</v>
          </cell>
        </row>
        <row r="1409">
          <cell r="E1409">
            <v>-11062445</v>
          </cell>
          <cell r="F1409">
            <v>-3400000</v>
          </cell>
        </row>
        <row r="1410">
          <cell r="E1410">
            <v>16929.5</v>
          </cell>
        </row>
        <row r="1412">
          <cell r="E1412">
            <v>16929.5</v>
          </cell>
          <cell r="F1412">
            <v>13560</v>
          </cell>
        </row>
        <row r="1415">
          <cell r="E1415">
            <v>0</v>
          </cell>
          <cell r="F1415">
            <v>1480192.71866</v>
          </cell>
        </row>
        <row r="1418">
          <cell r="E1418">
            <v>485543.86902999878</v>
          </cell>
          <cell r="F1418">
            <v>-3192685.7225299999</v>
          </cell>
        </row>
        <row r="1419">
          <cell r="E1419">
            <v>-55814653.164779998</v>
          </cell>
          <cell r="F1419">
            <v>-45509634.973530002</v>
          </cell>
        </row>
        <row r="1420">
          <cell r="E1420">
            <v>56300197.033809997</v>
          </cell>
          <cell r="F1420">
            <v>42316949.251000002</v>
          </cell>
        </row>
      </sheetData>
      <sheetData sheetId="1"/>
      <sheetData sheetId="2">
        <row r="22">
          <cell r="D22">
            <v>592546.29999999993</v>
          </cell>
          <cell r="E22">
            <v>494356.94113999995</v>
          </cell>
        </row>
        <row r="34">
          <cell r="D34">
            <v>371957.2</v>
          </cell>
          <cell r="E34">
            <v>274639.38026000001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.28515625" style="2" bestFit="1" customWidth="1"/>
    <col min="6" max="16384" width="9.140625" style="2"/>
  </cols>
  <sheetData>
    <row r="1" spans="1:12" ht="12.6" customHeight="1" x14ac:dyDescent="0.2"/>
    <row r="2" spans="1:12" ht="16.149999999999999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  <c r="L2" s="8"/>
    </row>
    <row r="3" spans="1:12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  <c r="L3" s="8"/>
    </row>
    <row r="4" spans="1:12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  <c r="L4" s="8"/>
    </row>
    <row r="5" spans="1:12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  <c r="L5" s="16"/>
    </row>
    <row r="6" spans="1:12" ht="22.5" customHeight="1" x14ac:dyDescent="0.25">
      <c r="A6" s="17" t="s">
        <v>6</v>
      </c>
      <c r="B6" s="18">
        <f>'[1]Расшир на 01.11.21'!E7</f>
        <v>21733481</v>
      </c>
      <c r="C6" s="18">
        <f>'[1]Расшир на 01.11.21'!F7</f>
        <v>19004143.73133</v>
      </c>
      <c r="D6" s="19">
        <f>C6/B6</f>
        <v>0.87441785010555828</v>
      </c>
      <c r="E6" s="8"/>
      <c r="F6" s="8"/>
      <c r="G6" s="8"/>
      <c r="H6" s="8"/>
      <c r="I6" s="8"/>
      <c r="J6" s="8"/>
      <c r="K6" s="8"/>
      <c r="L6" s="8"/>
    </row>
    <row r="7" spans="1:12" ht="22.5" customHeight="1" x14ac:dyDescent="0.25">
      <c r="A7" s="20" t="s">
        <v>7</v>
      </c>
      <c r="B7" s="18">
        <f>'[1]Расшир на 01.11.21'!E8</f>
        <v>13459280.739999998</v>
      </c>
      <c r="C7" s="18">
        <f>'[1]Расшир на 01.11.21'!F8</f>
        <v>11797888.15006</v>
      </c>
      <c r="D7" s="19">
        <f t="shared" ref="D7:D70" si="0">C7/B7</f>
        <v>0.87656156208983282</v>
      </c>
      <c r="E7" s="8"/>
      <c r="F7" s="8"/>
      <c r="G7" s="8"/>
      <c r="H7" s="8"/>
      <c r="I7" s="8"/>
      <c r="J7" s="8"/>
      <c r="K7" s="8"/>
      <c r="L7" s="8"/>
    </row>
    <row r="8" spans="1:12" ht="22.5" customHeight="1" x14ac:dyDescent="0.25">
      <c r="A8" s="21" t="s">
        <v>8</v>
      </c>
      <c r="B8" s="22">
        <f>'[1]Расшир на 01.11.21'!E9</f>
        <v>3039975.3400000003</v>
      </c>
      <c r="C8" s="23">
        <f>'[1]Расшир на 01.11.21'!F9-0.01</f>
        <v>3444399.8950400003</v>
      </c>
      <c r="D8" s="19">
        <f t="shared" si="0"/>
        <v>1.1330354722680085</v>
      </c>
      <c r="E8" s="8"/>
      <c r="F8" s="8"/>
      <c r="G8" s="8"/>
      <c r="H8" s="8"/>
      <c r="I8" s="8"/>
      <c r="J8" s="8"/>
      <c r="K8" s="8"/>
      <c r="L8" s="8"/>
    </row>
    <row r="9" spans="1:12" ht="22.5" customHeight="1" x14ac:dyDescent="0.25">
      <c r="A9" s="21" t="s">
        <v>9</v>
      </c>
      <c r="B9" s="22">
        <f>'[1]Расшир на 01.11.21'!E13</f>
        <v>10419305.399999999</v>
      </c>
      <c r="C9" s="23">
        <f>'[1]Расшир на 01.11.21'!F13</f>
        <v>8353488.2450199993</v>
      </c>
      <c r="D9" s="19">
        <f t="shared" si="0"/>
        <v>0.80173177811065988</v>
      </c>
      <c r="E9" s="8"/>
      <c r="F9" s="8"/>
      <c r="G9" s="8"/>
      <c r="H9" s="8"/>
      <c r="I9" s="8"/>
      <c r="J9" s="8"/>
      <c r="K9" s="8"/>
      <c r="L9" s="8"/>
    </row>
    <row r="10" spans="1:12" ht="22.5" customHeight="1" x14ac:dyDescent="0.25">
      <c r="A10" s="24" t="s">
        <v>10</v>
      </c>
      <c r="B10" s="18">
        <f>[1]экономика!D22</f>
        <v>592546.29999999993</v>
      </c>
      <c r="C10" s="25">
        <f>[1]экономика!E22</f>
        <v>494356.94113999995</v>
      </c>
      <c r="D10" s="19">
        <f t="shared" si="0"/>
        <v>0.83429251206192667</v>
      </c>
      <c r="E10" s="8"/>
      <c r="F10" s="8"/>
      <c r="G10" s="8"/>
      <c r="H10" s="8"/>
      <c r="I10" s="8"/>
      <c r="J10" s="8"/>
      <c r="K10" s="8"/>
      <c r="L10" s="8"/>
    </row>
    <row r="11" spans="1:12" ht="22.5" customHeight="1" x14ac:dyDescent="0.25">
      <c r="A11" s="20" t="s">
        <v>11</v>
      </c>
      <c r="B11" s="18">
        <f>'[1]Расшир на 01.11.21'!E32</f>
        <v>4253495.49</v>
      </c>
      <c r="C11" s="18">
        <f>'[1]Расшир на 01.11.21'!F32</f>
        <v>4041792.3509800006</v>
      </c>
      <c r="D11" s="19">
        <f t="shared" si="0"/>
        <v>0.95022843223468434</v>
      </c>
      <c r="E11" s="8"/>
      <c r="F11" s="8"/>
      <c r="G11" s="8"/>
      <c r="H11" s="8"/>
      <c r="I11" s="8"/>
      <c r="J11" s="8"/>
      <c r="K11" s="8"/>
      <c r="L11" s="8"/>
    </row>
    <row r="12" spans="1:12" ht="22.5" customHeight="1" x14ac:dyDescent="0.25">
      <c r="A12" s="21" t="s">
        <v>12</v>
      </c>
      <c r="B12" s="22">
        <f>'[1]Расшир на 01.11.21'!E33</f>
        <v>3656468.48</v>
      </c>
      <c r="C12" s="22">
        <f>'[1]Расшир на 01.11.21'!F33</f>
        <v>3573571.1720700003</v>
      </c>
      <c r="D12" s="19">
        <f t="shared" si="0"/>
        <v>0.97732858675428824</v>
      </c>
      <c r="E12" s="8"/>
      <c r="F12" s="8"/>
      <c r="G12" s="8"/>
      <c r="H12" s="8"/>
      <c r="I12" s="8"/>
      <c r="J12" s="8"/>
      <c r="K12" s="8"/>
      <c r="L12" s="8"/>
    </row>
    <row r="13" spans="1:12" ht="22.5" customHeight="1" x14ac:dyDescent="0.25">
      <c r="A13" s="26" t="s">
        <v>13</v>
      </c>
      <c r="B13" s="22">
        <f>'[1]Расшир на 01.11.21'!E41</f>
        <v>221948.25</v>
      </c>
      <c r="C13" s="22">
        <f>'[1]Расшир на 01.11.21'!F41</f>
        <v>190512.65628</v>
      </c>
      <c r="D13" s="19">
        <f t="shared" si="0"/>
        <v>0.8583652102686099</v>
      </c>
      <c r="E13" s="8"/>
      <c r="F13" s="8"/>
      <c r="G13" s="8"/>
      <c r="H13" s="8"/>
      <c r="I13" s="8"/>
      <c r="J13" s="8"/>
      <c r="K13" s="8"/>
      <c r="L13" s="8"/>
    </row>
    <row r="14" spans="1:12" ht="22.5" customHeight="1" x14ac:dyDescent="0.25">
      <c r="A14" s="21" t="s">
        <v>14</v>
      </c>
      <c r="B14" s="22">
        <f>'[1]Расшир на 01.11.21'!E44</f>
        <v>3121.56</v>
      </c>
      <c r="C14" s="23">
        <f>'[1]Расшир на 01.11.21'!F44</f>
        <v>3069.14237</v>
      </c>
      <c r="D14" s="19">
        <f t="shared" si="0"/>
        <v>0.9832078736272889</v>
      </c>
      <c r="E14" s="8"/>
      <c r="F14" s="8"/>
      <c r="G14" s="8"/>
      <c r="H14" s="8"/>
      <c r="I14" s="8"/>
      <c r="J14" s="8"/>
      <c r="K14" s="8"/>
      <c r="L14" s="8"/>
    </row>
    <row r="15" spans="1:12" ht="36.75" customHeight="1" x14ac:dyDescent="0.25">
      <c r="A15" s="27" t="s">
        <v>15</v>
      </c>
      <c r="B15" s="22">
        <f>[1]экономика!D34</f>
        <v>371957.2</v>
      </c>
      <c r="C15" s="22">
        <f>[1]экономика!E34</f>
        <v>274639.38026000001</v>
      </c>
      <c r="D15" s="19">
        <f t="shared" si="0"/>
        <v>0.73836285535002411</v>
      </c>
      <c r="E15" s="8"/>
      <c r="F15" s="8"/>
      <c r="G15" s="8"/>
      <c r="H15" s="8"/>
      <c r="I15" s="8"/>
      <c r="J15" s="8"/>
      <c r="K15" s="8"/>
      <c r="L15" s="8"/>
    </row>
    <row r="16" spans="1:12" ht="22.5" customHeight="1" x14ac:dyDescent="0.25">
      <c r="A16" s="20" t="s">
        <v>16</v>
      </c>
      <c r="B16" s="18">
        <f>'[1]Расшир на 01.11.21'!E48</f>
        <v>1270959.6099999999</v>
      </c>
      <c r="C16" s="18">
        <f>'[1]Расшир на 01.11.21'!F48</f>
        <v>864242.03859000001</v>
      </c>
      <c r="D16" s="19">
        <f t="shared" si="0"/>
        <v>0.67999174150782027</v>
      </c>
      <c r="E16" s="8"/>
      <c r="F16" s="8"/>
      <c r="G16" s="8"/>
      <c r="H16" s="8"/>
      <c r="I16" s="8"/>
      <c r="J16" s="8"/>
      <c r="K16" s="8"/>
      <c r="L16" s="8"/>
    </row>
    <row r="17" spans="1:12" ht="22.5" customHeight="1" x14ac:dyDescent="0.25">
      <c r="A17" s="21" t="s">
        <v>17</v>
      </c>
      <c r="B17" s="22">
        <f>'[1]Расшир на 01.11.21'!E50</f>
        <v>460152.02</v>
      </c>
      <c r="C17" s="22">
        <f>'[1]Расшир на 01.11.21'!F50</f>
        <v>181784.40132</v>
      </c>
      <c r="D17" s="19">
        <f t="shared" si="0"/>
        <v>0.39505292472691961</v>
      </c>
      <c r="E17" s="8"/>
      <c r="F17" s="8"/>
      <c r="G17" s="8"/>
      <c r="H17" s="8"/>
      <c r="I17" s="8"/>
      <c r="J17" s="8"/>
      <c r="K17" s="8"/>
      <c r="L17" s="8"/>
    </row>
    <row r="18" spans="1:12" ht="22.5" customHeight="1" x14ac:dyDescent="0.25">
      <c r="A18" s="21" t="s">
        <v>18</v>
      </c>
      <c r="B18" s="22">
        <f>'[1]Расшир на 01.11.21'!E51</f>
        <v>810807.59</v>
      </c>
      <c r="C18" s="22">
        <f>'[1]Расшир на 01.11.21'!F51</f>
        <v>682457.63727000006</v>
      </c>
      <c r="D18" s="19">
        <f t="shared" si="0"/>
        <v>0.84170109615032107</v>
      </c>
      <c r="E18" s="8"/>
      <c r="F18" s="8"/>
      <c r="G18" s="8"/>
      <c r="H18" s="8"/>
      <c r="I18" s="8"/>
      <c r="J18" s="8"/>
      <c r="K18" s="8"/>
      <c r="L18" s="8"/>
    </row>
    <row r="19" spans="1:12" ht="22.5" customHeight="1" x14ac:dyDescent="0.25">
      <c r="A19" s="20" t="s">
        <v>19</v>
      </c>
      <c r="B19" s="18">
        <f>'[1]Расшир на 01.11.21'!E60</f>
        <v>259941.07</v>
      </c>
      <c r="C19" s="18">
        <f>'[1]Расшир на 01.11.21'!F60</f>
        <v>224880.00414999999</v>
      </c>
      <c r="D19" s="19">
        <f t="shared" si="0"/>
        <v>0.86511917547311779</v>
      </c>
      <c r="E19" s="8"/>
      <c r="F19" s="8"/>
      <c r="G19" s="8"/>
      <c r="H19" s="8"/>
      <c r="I19" s="8"/>
      <c r="J19" s="8"/>
      <c r="K19" s="8"/>
      <c r="L19" s="8"/>
    </row>
    <row r="20" spans="1:12" ht="31.15" customHeight="1" x14ac:dyDescent="0.25">
      <c r="A20" s="28" t="s">
        <v>20</v>
      </c>
      <c r="B20" s="18">
        <f>'[1]Расшир на 01.11.21'!E68</f>
        <v>8.9499999999999993</v>
      </c>
      <c r="C20" s="18">
        <f>'[1]Расшир на 01.11.21'!F68+0.01</f>
        <v>-75.727719999999991</v>
      </c>
      <c r="D20" s="19" t="s">
        <v>21</v>
      </c>
      <c r="E20" s="8"/>
      <c r="F20" s="8"/>
      <c r="G20" s="8"/>
      <c r="H20" s="8"/>
      <c r="I20" s="8"/>
      <c r="J20" s="8"/>
      <c r="K20" s="8"/>
      <c r="L20" s="8"/>
    </row>
    <row r="21" spans="1:12" ht="34.5" customHeight="1" x14ac:dyDescent="0.25">
      <c r="A21" s="28" t="s">
        <v>22</v>
      </c>
      <c r="B21" s="18">
        <f>'[1]Расшир на 01.11.21'!E85</f>
        <v>1213801.1600000001</v>
      </c>
      <c r="C21" s="18">
        <f>'[1]Расшир на 01.11.21'!F85</f>
        <v>977910.34134000016</v>
      </c>
      <c r="D21" s="19">
        <f t="shared" si="0"/>
        <v>0.80565942228956189</v>
      </c>
      <c r="E21" s="8"/>
      <c r="F21" s="8"/>
      <c r="G21" s="8"/>
      <c r="H21" s="8"/>
      <c r="I21" s="8"/>
      <c r="J21" s="8"/>
      <c r="K21" s="8"/>
      <c r="L21" s="8"/>
    </row>
    <row r="22" spans="1:12" ht="22.5" customHeight="1" x14ac:dyDescent="0.25">
      <c r="A22" s="28" t="s">
        <v>23</v>
      </c>
      <c r="B22" s="18">
        <f>'[1]Расшир на 01.11.21'!E120</f>
        <v>89558.180000000008</v>
      </c>
      <c r="C22" s="18">
        <f>'[1]Расшир на 01.11.21'!F120</f>
        <v>79358.12576000001</v>
      </c>
      <c r="D22" s="19">
        <f t="shared" si="0"/>
        <v>0.88610695036455633</v>
      </c>
      <c r="E22" s="8"/>
      <c r="F22" s="8"/>
      <c r="G22" s="8"/>
      <c r="H22" s="8"/>
      <c r="I22" s="8"/>
      <c r="J22" s="8"/>
      <c r="K22" s="8"/>
      <c r="L22" s="8"/>
    </row>
    <row r="23" spans="1:12" ht="22.5" customHeight="1" x14ac:dyDescent="0.25">
      <c r="A23" s="28" t="s">
        <v>24</v>
      </c>
      <c r="B23" s="18">
        <f>'[1]Расшир на 01.11.21'!E130</f>
        <v>81122.09</v>
      </c>
      <c r="C23" s="18">
        <f>'[1]Расшир на 01.11.21'!F130</f>
        <v>79991.499260000011</v>
      </c>
      <c r="D23" s="19">
        <f t="shared" si="0"/>
        <v>0.98606309650059576</v>
      </c>
      <c r="E23" s="8"/>
      <c r="F23" s="8"/>
      <c r="G23" s="8"/>
      <c r="H23" s="8"/>
      <c r="I23" s="8"/>
      <c r="J23" s="8"/>
      <c r="K23" s="8"/>
      <c r="L23" s="8"/>
    </row>
    <row r="24" spans="1:12" ht="22.5" customHeight="1" x14ac:dyDescent="0.25">
      <c r="A24" s="28" t="s">
        <v>25</v>
      </c>
      <c r="B24" s="18">
        <f>'[1]Расшир на 01.11.21'!E144</f>
        <v>373466.57</v>
      </c>
      <c r="C24" s="18">
        <f>'[1]Расшир на 01.11.21'!F144-0.01</f>
        <v>313485.52617999999</v>
      </c>
      <c r="D24" s="19">
        <f t="shared" si="0"/>
        <v>0.83939380753677628</v>
      </c>
      <c r="E24" s="8"/>
      <c r="F24" s="8"/>
      <c r="G24" s="8"/>
      <c r="H24" s="8"/>
      <c r="I24" s="8"/>
      <c r="J24" s="8"/>
      <c r="K24" s="8"/>
      <c r="L24" s="8"/>
    </row>
    <row r="25" spans="1:12" ht="22.5" customHeight="1" x14ac:dyDescent="0.25">
      <c r="A25" s="20" t="s">
        <v>26</v>
      </c>
      <c r="B25" s="18">
        <f>'[1]Расшир на 01.11.21'!E167</f>
        <v>97.17</v>
      </c>
      <c r="C25" s="18">
        <f>'[1]Расшир на 01.11.21'!F167</f>
        <v>64.45</v>
      </c>
      <c r="D25" s="19">
        <f t="shared" si="0"/>
        <v>0.6632705567562005</v>
      </c>
      <c r="E25" s="8"/>
      <c r="F25" s="8"/>
      <c r="G25" s="8"/>
      <c r="H25" s="8"/>
      <c r="I25" s="8"/>
      <c r="J25" s="8"/>
      <c r="K25" s="8"/>
      <c r="L25" s="8"/>
    </row>
    <row r="26" spans="1:12" ht="22.5" customHeight="1" x14ac:dyDescent="0.25">
      <c r="A26" s="20" t="s">
        <v>27</v>
      </c>
      <c r="B26" s="18">
        <f>'[1]Расшир на 01.11.21'!E172</f>
        <v>126433.67</v>
      </c>
      <c r="C26" s="18">
        <f>'[1]Расшир на 01.11.21'!F172</f>
        <v>125131.1145</v>
      </c>
      <c r="D26" s="19">
        <f t="shared" si="0"/>
        <v>0.9896977165971691</v>
      </c>
      <c r="E26" s="8"/>
      <c r="F26" s="8"/>
      <c r="G26" s="8"/>
      <c r="H26" s="8"/>
      <c r="I26" s="8"/>
      <c r="J26" s="8"/>
      <c r="K26" s="8"/>
      <c r="L26" s="8"/>
    </row>
    <row r="27" spans="1:12" ht="22.5" customHeight="1" x14ac:dyDescent="0.25">
      <c r="A27" s="28" t="s">
        <v>28</v>
      </c>
      <c r="B27" s="18">
        <f>'[1]Расшир на 01.11.21'!E289</f>
        <v>12770</v>
      </c>
      <c r="C27" s="18">
        <f>'[1]Расшир на 01.11.21'!F289</f>
        <v>5118.9170899999999</v>
      </c>
      <c r="D27" s="19">
        <f t="shared" si="0"/>
        <v>0.40085490133124507</v>
      </c>
      <c r="E27" s="8"/>
      <c r="F27" s="8"/>
      <c r="G27" s="8"/>
      <c r="H27" s="8"/>
      <c r="I27" s="8"/>
      <c r="J27" s="8"/>
      <c r="K27" s="8"/>
      <c r="L27" s="8"/>
    </row>
    <row r="28" spans="1:12" s="31" customFormat="1" ht="22.5" customHeight="1" x14ac:dyDescent="0.25">
      <c r="A28" s="29" t="s">
        <v>29</v>
      </c>
      <c r="B28" s="18">
        <f>'[1]Расшир на 01.11.21'!E295</f>
        <v>22020953.664780002</v>
      </c>
      <c r="C28" s="18">
        <f>'[1]Расшир на 01.11.21'!F295</f>
        <v>15150000.257610001</v>
      </c>
      <c r="D28" s="19">
        <f t="shared" si="0"/>
        <v>0.68798111508861193</v>
      </c>
      <c r="E28" s="30"/>
      <c r="F28" s="30"/>
      <c r="G28" s="30"/>
      <c r="H28" s="30"/>
      <c r="I28" s="30"/>
      <c r="J28" s="30"/>
      <c r="K28" s="30"/>
      <c r="L28" s="30"/>
    </row>
    <row r="29" spans="1:12" ht="31.9" customHeight="1" x14ac:dyDescent="0.25">
      <c r="A29" s="28" t="s">
        <v>30</v>
      </c>
      <c r="B29" s="18">
        <f>'[1]Расшир на 01.11.21'!E296</f>
        <v>22113093.658440001</v>
      </c>
      <c r="C29" s="18">
        <f>'[1]Расшир на 01.11.21'!F296</f>
        <v>15242573.524620002</v>
      </c>
      <c r="D29" s="19">
        <f t="shared" si="0"/>
        <v>0.68930081697557055</v>
      </c>
      <c r="E29" s="8"/>
      <c r="F29" s="8"/>
      <c r="G29" s="8"/>
      <c r="H29" s="8"/>
      <c r="I29" s="8"/>
      <c r="J29" s="8"/>
      <c r="K29" s="8"/>
      <c r="L29" s="8"/>
    </row>
    <row r="30" spans="1:12" ht="44.25" hidden="1" customHeight="1" x14ac:dyDescent="0.25">
      <c r="A30" s="28" t="s">
        <v>31</v>
      </c>
      <c r="B30" s="18">
        <f>'[1]Расшир на 01.11.21'!E444</f>
        <v>1678.98209</v>
      </c>
      <c r="C30" s="18">
        <f>'[1]Расшир на 01.11.21'!F444</f>
        <v>1581.7760800000001</v>
      </c>
      <c r="D30" s="19">
        <f t="shared" si="0"/>
        <v>0.9421042007660726</v>
      </c>
      <c r="E30" s="8"/>
      <c r="F30" s="8"/>
      <c r="G30" s="8"/>
      <c r="H30" s="8"/>
      <c r="I30" s="8"/>
      <c r="J30" s="8"/>
      <c r="K30" s="8"/>
      <c r="L30" s="8"/>
    </row>
    <row r="31" spans="1:12" ht="22.5" customHeight="1" x14ac:dyDescent="0.25">
      <c r="A31" s="32" t="s">
        <v>32</v>
      </c>
      <c r="B31" s="22">
        <f>'[1]Расшир на 01.11.21'!E297</f>
        <v>197690.8</v>
      </c>
      <c r="C31" s="22">
        <f>'[1]Расшир на 01.11.21'!F297</f>
        <v>178150.8</v>
      </c>
      <c r="D31" s="19">
        <f t="shared" si="0"/>
        <v>0.90115877926539834</v>
      </c>
      <c r="E31" s="8"/>
      <c r="F31" s="8"/>
      <c r="G31" s="8"/>
      <c r="H31" s="8"/>
      <c r="I31" s="8"/>
      <c r="J31" s="8"/>
      <c r="K31" s="8"/>
      <c r="L31" s="8"/>
    </row>
    <row r="32" spans="1:12" ht="22.5" customHeight="1" x14ac:dyDescent="0.25">
      <c r="A32" s="32" t="s">
        <v>33</v>
      </c>
      <c r="B32" s="22">
        <f>'[1]Расшир на 01.11.21'!E376</f>
        <v>11645691.37537</v>
      </c>
      <c r="C32" s="22">
        <f>'[1]Расшир на 01.11.21'!F376</f>
        <v>9568408.5681200009</v>
      </c>
      <c r="D32" s="19">
        <f t="shared" si="0"/>
        <v>0.82162649341340621</v>
      </c>
      <c r="E32" s="8"/>
      <c r="F32" s="8"/>
      <c r="G32" s="8"/>
      <c r="H32" s="8"/>
      <c r="I32" s="8"/>
      <c r="J32" s="8"/>
      <c r="K32" s="8"/>
      <c r="L32" s="8"/>
    </row>
    <row r="33" spans="1:12" ht="22.5" customHeight="1" x14ac:dyDescent="0.25">
      <c r="A33" s="32" t="s">
        <v>34</v>
      </c>
      <c r="B33" s="22">
        <f>'[1]Расшир на 01.11.21'!E428</f>
        <v>960281.5</v>
      </c>
      <c r="C33" s="22">
        <f>'[1]Расшир на 01.11.21'!F428</f>
        <v>714293.07238000003</v>
      </c>
      <c r="D33" s="19">
        <f t="shared" si="0"/>
        <v>0.74383716897597218</v>
      </c>
      <c r="E33" s="8"/>
      <c r="F33" s="8"/>
      <c r="G33" s="8"/>
      <c r="H33" s="8"/>
      <c r="I33" s="8"/>
      <c r="J33" s="8"/>
      <c r="K33" s="8"/>
      <c r="L33" s="8"/>
    </row>
    <row r="34" spans="1:12" ht="33" customHeight="1" x14ac:dyDescent="0.25">
      <c r="A34" s="32" t="s">
        <v>35</v>
      </c>
      <c r="B34" s="22">
        <f>'[1]Расшир на 01.11.21'!E301</f>
        <v>9309429.9830699991</v>
      </c>
      <c r="C34" s="22">
        <f>'[1]Расшир на 01.11.21'!F301</f>
        <v>4781721.0841199998</v>
      </c>
      <c r="D34" s="19">
        <f t="shared" si="0"/>
        <v>0.51364273567941021</v>
      </c>
      <c r="E34" s="8"/>
      <c r="F34" s="8"/>
      <c r="G34" s="8"/>
      <c r="H34" s="8"/>
      <c r="I34" s="8"/>
      <c r="J34" s="8"/>
      <c r="K34" s="8"/>
      <c r="L34" s="8"/>
    </row>
    <row r="35" spans="1:12" ht="33" customHeight="1" x14ac:dyDescent="0.25">
      <c r="A35" s="28" t="s">
        <v>36</v>
      </c>
      <c r="B35" s="18">
        <f>'[1]Расшир на 01.11.21'!E444</f>
        <v>1678.98209</v>
      </c>
      <c r="C35" s="18">
        <f>'[1]Расшир на 01.11.21'!F444</f>
        <v>1581.7760800000001</v>
      </c>
      <c r="D35" s="19">
        <f t="shared" si="0"/>
        <v>0.9421042007660726</v>
      </c>
      <c r="E35" s="8"/>
      <c r="F35" s="8"/>
      <c r="G35" s="8"/>
      <c r="H35" s="8"/>
      <c r="I35" s="8"/>
      <c r="J35" s="8"/>
      <c r="K35" s="8"/>
      <c r="L35" s="8"/>
    </row>
    <row r="36" spans="1:12" ht="34.5" customHeight="1" x14ac:dyDescent="0.25">
      <c r="A36" s="28" t="s">
        <v>37</v>
      </c>
      <c r="B36" s="18">
        <f>'[1]Расшир на 01.11.21'!E455</f>
        <v>-109169.73660999999</v>
      </c>
      <c r="C36" s="18">
        <f>'[1]Расшир на 01.11.21'!F455</f>
        <v>-110317.71171</v>
      </c>
      <c r="D36" s="19">
        <f t="shared" si="0"/>
        <v>1.0105155067296814</v>
      </c>
      <c r="E36" s="8"/>
      <c r="F36" s="8"/>
      <c r="G36" s="8"/>
      <c r="H36" s="8"/>
      <c r="I36" s="8"/>
      <c r="J36" s="8"/>
      <c r="K36" s="8"/>
      <c r="L36" s="8"/>
    </row>
    <row r="37" spans="1:12" ht="22.5" customHeight="1" x14ac:dyDescent="0.25">
      <c r="A37" s="28" t="s">
        <v>38</v>
      </c>
      <c r="B37" s="18">
        <f>'[1]Расшир на 01.11.21'!E447</f>
        <v>535.83586000000003</v>
      </c>
      <c r="C37" s="18">
        <f>'[1]Расшир на 01.11.21'!F447+0.01</f>
        <v>445.77485999999999</v>
      </c>
      <c r="D37" s="19">
        <f t="shared" si="0"/>
        <v>0.83192427621398835</v>
      </c>
      <c r="E37" s="8"/>
      <c r="F37" s="8"/>
      <c r="G37" s="8"/>
      <c r="H37" s="8"/>
      <c r="I37" s="8"/>
      <c r="J37" s="8"/>
      <c r="K37" s="8"/>
      <c r="L37" s="8"/>
    </row>
    <row r="38" spans="1:12" ht="36" customHeight="1" x14ac:dyDescent="0.25">
      <c r="A38" s="33" t="s">
        <v>39</v>
      </c>
      <c r="B38" s="18">
        <f>'[1]Расшир на 01.11.21'!E449-0.01</f>
        <v>14814.914999999999</v>
      </c>
      <c r="C38" s="18">
        <f>'[1]Расшир на 01.11.21'!F449</f>
        <v>15716.903759999999</v>
      </c>
      <c r="D38" s="19">
        <f t="shared" si="0"/>
        <v>1.0608838295731025</v>
      </c>
      <c r="E38" s="8"/>
      <c r="F38" s="8"/>
      <c r="G38" s="8"/>
      <c r="H38" s="8"/>
      <c r="I38" s="8"/>
      <c r="J38" s="8"/>
      <c r="K38" s="8"/>
      <c r="L38" s="8"/>
    </row>
    <row r="39" spans="1:12" s="36" customFormat="1" ht="18.75" x14ac:dyDescent="0.3">
      <c r="A39" s="34" t="s">
        <v>40</v>
      </c>
      <c r="B39" s="18">
        <f>'[1]Расшир на 01.11.21'!E484</f>
        <v>43754434.664780006</v>
      </c>
      <c r="C39" s="18">
        <f>'[1]Расшир на 01.11.21'!F484</f>
        <v>34154143.988940001</v>
      </c>
      <c r="D39" s="19">
        <f t="shared" si="0"/>
        <v>0.78058702507776367</v>
      </c>
      <c r="E39" s="35"/>
      <c r="F39" s="35"/>
      <c r="G39" s="35"/>
      <c r="H39" s="35"/>
      <c r="I39" s="35"/>
      <c r="J39" s="35"/>
      <c r="K39" s="35"/>
      <c r="L39" s="35"/>
    </row>
    <row r="40" spans="1:12" ht="15.75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  <c r="L40" s="8"/>
    </row>
    <row r="41" spans="1:12" ht="15" hidden="1" customHeight="1" x14ac:dyDescent="0.2">
      <c r="A41" s="39"/>
      <c r="B41" s="40"/>
      <c r="C41" s="40"/>
      <c r="D41" s="41" t="e">
        <f t="shared" si="0"/>
        <v>#DIV/0!</v>
      </c>
    </row>
    <row r="42" spans="1:12" ht="22.5" customHeight="1" x14ac:dyDescent="0.25">
      <c r="A42" s="34" t="s">
        <v>41</v>
      </c>
      <c r="B42" s="37"/>
      <c r="C42" s="37"/>
      <c r="D42" s="38"/>
      <c r="E42" s="8"/>
      <c r="F42" s="8"/>
      <c r="G42" s="8"/>
      <c r="H42" s="8"/>
      <c r="I42" s="8"/>
      <c r="J42" s="8"/>
      <c r="K42" s="8"/>
      <c r="L42" s="8"/>
    </row>
    <row r="43" spans="1:12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  <c r="L43" s="8"/>
    </row>
    <row r="44" spans="1:12" ht="22.5" customHeight="1" x14ac:dyDescent="0.25">
      <c r="A44" s="42" t="s">
        <v>42</v>
      </c>
      <c r="B44" s="43">
        <f>'[1]Расшир на 01.11.21'!E487</f>
        <v>2818511.3644300005</v>
      </c>
      <c r="C44" s="43">
        <f>'[1]Расшир на 01.11.21'!F487+0.01</f>
        <v>2060600.8097499998</v>
      </c>
      <c r="D44" s="44">
        <f t="shared" si="0"/>
        <v>0.73109544128686665</v>
      </c>
      <c r="E44" s="8"/>
      <c r="F44" s="8"/>
      <c r="G44" s="8"/>
      <c r="H44" s="8"/>
      <c r="I44" s="8"/>
      <c r="J44" s="8"/>
      <c r="K44" s="8"/>
      <c r="L44" s="8"/>
    </row>
    <row r="45" spans="1:12" ht="31.5" x14ac:dyDescent="0.25">
      <c r="A45" s="27" t="s">
        <v>43</v>
      </c>
      <c r="B45" s="45">
        <f>'[1]Расшир на 01.11.21'!E528</f>
        <v>4486.4077400000006</v>
      </c>
      <c r="C45" s="45">
        <f>'[1]Расшир на 01.11.21'!F528</f>
        <v>3327.85061</v>
      </c>
      <c r="D45" s="46">
        <f>C45/B45</f>
        <v>0.74176285412703025</v>
      </c>
      <c r="E45" s="8"/>
      <c r="F45" s="8"/>
      <c r="G45" s="8"/>
      <c r="H45" s="8"/>
      <c r="I45" s="8"/>
      <c r="J45" s="8"/>
      <c r="K45" s="8"/>
      <c r="L45" s="8"/>
    </row>
    <row r="46" spans="1:12" ht="39.75" customHeight="1" x14ac:dyDescent="0.25">
      <c r="A46" s="27" t="s">
        <v>44</v>
      </c>
      <c r="B46" s="45">
        <f>'[1]Расшир на 01.11.21'!E532-0.01</f>
        <v>99131.685120000009</v>
      </c>
      <c r="C46" s="45">
        <f>'[1]Расшир на 01.11.21'!F532</f>
        <v>69411.016990000004</v>
      </c>
      <c r="D46" s="46">
        <f t="shared" ref="D46:D53" si="1">C46/B46</f>
        <v>0.7001900240672515</v>
      </c>
      <c r="E46" s="8"/>
      <c r="F46" s="8"/>
      <c r="G46" s="8"/>
      <c r="H46" s="8"/>
      <c r="I46" s="8"/>
      <c r="J46" s="8"/>
      <c r="K46" s="8"/>
      <c r="L46" s="8"/>
    </row>
    <row r="47" spans="1:12" ht="31.5" x14ac:dyDescent="0.25">
      <c r="A47" s="27" t="s">
        <v>45</v>
      </c>
      <c r="B47" s="45">
        <f>'[1]Расшир на 01.11.21'!E543</f>
        <v>1212492.7706099998</v>
      </c>
      <c r="C47" s="45">
        <f>'[1]Расшир на 01.11.21'!F543</f>
        <v>957577.47829000012</v>
      </c>
      <c r="D47" s="46">
        <f t="shared" si="1"/>
        <v>0.78975933011810628</v>
      </c>
      <c r="E47" s="8"/>
      <c r="F47" s="8"/>
      <c r="G47" s="8"/>
      <c r="H47" s="8"/>
      <c r="I47" s="8"/>
      <c r="J47" s="8"/>
      <c r="K47" s="8"/>
      <c r="L47" s="8"/>
    </row>
    <row r="48" spans="1:12" ht="15.75" x14ac:dyDescent="0.25">
      <c r="A48" s="27" t="s">
        <v>46</v>
      </c>
      <c r="B48" s="45">
        <f>'[1]Расшир на 01.11.21'!E556</f>
        <v>175.6</v>
      </c>
      <c r="C48" s="45">
        <f>'[1]Расшир на 01.11.21'!F556</f>
        <v>10.406599999999999</v>
      </c>
      <c r="D48" s="46">
        <f t="shared" si="1"/>
        <v>5.9263097949886101E-2</v>
      </c>
      <c r="E48" s="8"/>
      <c r="F48" s="8"/>
      <c r="G48" s="8"/>
      <c r="H48" s="8"/>
      <c r="I48" s="8"/>
      <c r="J48" s="8"/>
      <c r="K48" s="8"/>
      <c r="L48" s="8"/>
    </row>
    <row r="49" spans="1:12" ht="31.5" x14ac:dyDescent="0.25">
      <c r="A49" s="27" t="s">
        <v>47</v>
      </c>
      <c r="B49" s="45">
        <f>'[1]Расшир на 01.11.21'!E559</f>
        <v>257635.00937000004</v>
      </c>
      <c r="C49" s="45">
        <f>'[1]Расшир на 01.11.21'!F559</f>
        <v>187517.83101000002</v>
      </c>
      <c r="D49" s="46">
        <f t="shared" si="1"/>
        <v>0.72784297238384277</v>
      </c>
      <c r="E49" s="7"/>
      <c r="F49" s="8"/>
      <c r="G49" s="8"/>
      <c r="H49" s="8"/>
      <c r="I49" s="8"/>
      <c r="J49" s="8"/>
      <c r="K49" s="8"/>
      <c r="L49" s="8"/>
    </row>
    <row r="50" spans="1:12" ht="22.5" customHeight="1" x14ac:dyDescent="0.25">
      <c r="A50" s="27" t="s">
        <v>48</v>
      </c>
      <c r="B50" s="45">
        <f>'[1]Расшир на 01.11.21'!E570</f>
        <v>57365.519899999999</v>
      </c>
      <c r="C50" s="45">
        <f>'[1]Расшир на 01.11.21'!F570</f>
        <v>18072.00807</v>
      </c>
      <c r="D50" s="46">
        <f t="shared" si="1"/>
        <v>0.31503258580246912</v>
      </c>
      <c r="E50" s="8"/>
      <c r="F50" s="8"/>
      <c r="G50" s="8"/>
      <c r="H50" s="8"/>
      <c r="I50" s="8"/>
      <c r="J50" s="8"/>
      <c r="K50" s="8"/>
      <c r="L50" s="8"/>
    </row>
    <row r="51" spans="1:12" ht="22.5" customHeight="1" x14ac:dyDescent="0.25">
      <c r="A51" s="27" t="s">
        <v>49</v>
      </c>
      <c r="B51" s="45">
        <f>'[1]Расшир на 01.11.21'!E578</f>
        <v>65416.661849999997</v>
      </c>
      <c r="C51" s="45">
        <f>'[1]Расшир на 01.11.21'!F578</f>
        <v>0</v>
      </c>
      <c r="D51" s="46" t="s">
        <v>21</v>
      </c>
      <c r="E51" s="8"/>
      <c r="F51" s="8"/>
      <c r="G51" s="8"/>
      <c r="H51" s="8"/>
      <c r="I51" s="8"/>
      <c r="J51" s="8"/>
      <c r="K51" s="8"/>
      <c r="L51" s="8"/>
    </row>
    <row r="52" spans="1:12" ht="22.5" customHeight="1" x14ac:dyDescent="0.25">
      <c r="A52" s="27" t="s">
        <v>50</v>
      </c>
      <c r="B52" s="45">
        <f>'[1]Расшир на 01.11.21'!E580</f>
        <v>2429.15</v>
      </c>
      <c r="C52" s="45">
        <f>'[1]Расшир на 01.11.21'!F580</f>
        <v>1992.9</v>
      </c>
      <c r="D52" s="46">
        <f t="shared" si="1"/>
        <v>0.82041043163246408</v>
      </c>
      <c r="E52" s="8"/>
      <c r="F52" s="8"/>
      <c r="G52" s="8"/>
      <c r="H52" s="8"/>
      <c r="I52" s="8"/>
      <c r="J52" s="8"/>
      <c r="K52" s="8"/>
      <c r="L52" s="8"/>
    </row>
    <row r="53" spans="1:12" ht="22.5" customHeight="1" x14ac:dyDescent="0.25">
      <c r="A53" s="27" t="s">
        <v>51</v>
      </c>
      <c r="B53" s="45">
        <f>'[1]Расшир на 01.11.21'!E583</f>
        <v>1119378.54984</v>
      </c>
      <c r="C53" s="45">
        <f>'[1]Расшир на 01.11.21'!F583</f>
        <v>822691.30817999993</v>
      </c>
      <c r="D53" s="46">
        <f t="shared" si="1"/>
        <v>0.7349536118032568</v>
      </c>
      <c r="E53" s="8"/>
      <c r="F53" s="8"/>
      <c r="G53" s="8"/>
      <c r="H53" s="8"/>
      <c r="I53" s="8"/>
      <c r="J53" s="8"/>
      <c r="K53" s="8"/>
      <c r="L53" s="8"/>
    </row>
    <row r="54" spans="1:12" ht="35.25" customHeight="1" x14ac:dyDescent="0.25">
      <c r="A54" s="47" t="s">
        <v>52</v>
      </c>
      <c r="B54" s="43">
        <f>'[1]Расшир на 01.11.21'!E612</f>
        <v>120170.72</v>
      </c>
      <c r="C54" s="43">
        <f>'[1]Расшир на 01.11.21'!F612</f>
        <v>79848.211930000005</v>
      </c>
      <c r="D54" s="44">
        <f t="shared" si="0"/>
        <v>0.66445646601767894</v>
      </c>
      <c r="E54" s="8"/>
      <c r="F54" s="8"/>
      <c r="G54" s="8"/>
      <c r="H54" s="8"/>
      <c r="I54" s="8"/>
      <c r="J54" s="8"/>
      <c r="K54" s="8"/>
      <c r="L54" s="8"/>
    </row>
    <row r="55" spans="1:12" ht="22.5" customHeight="1" x14ac:dyDescent="0.25">
      <c r="A55" s="48" t="s">
        <v>53</v>
      </c>
      <c r="B55" s="45">
        <f>'[1]Расшир на 01.11.21'!E626</f>
        <v>0</v>
      </c>
      <c r="C55" s="45">
        <f>'[1]Расшир на 01.11.21'!F626</f>
        <v>0</v>
      </c>
      <c r="D55" s="46" t="s">
        <v>21</v>
      </c>
      <c r="E55" s="8"/>
      <c r="F55" s="8"/>
      <c r="G55" s="8"/>
      <c r="H55" s="8"/>
      <c r="I55" s="8"/>
      <c r="J55" s="8"/>
      <c r="K55" s="8"/>
      <c r="L55" s="8"/>
    </row>
    <row r="56" spans="1:12" ht="37.5" customHeight="1" x14ac:dyDescent="0.25">
      <c r="A56" s="49" t="s">
        <v>54</v>
      </c>
      <c r="B56" s="45">
        <f>'[1]Расшир на 01.11.21'!E629</f>
        <v>20130.419999999998</v>
      </c>
      <c r="C56" s="45">
        <f>'[1]Расшир на 01.11.21'!F629</f>
        <v>300.60000000000002</v>
      </c>
      <c r="D56" s="46">
        <f>C56/B56</f>
        <v>1.4932624356570804E-2</v>
      </c>
      <c r="E56" s="8"/>
      <c r="F56" s="8"/>
      <c r="G56" s="8"/>
      <c r="H56" s="8"/>
      <c r="I56" s="8"/>
      <c r="J56" s="8"/>
      <c r="K56" s="8"/>
      <c r="L56" s="8"/>
    </row>
    <row r="57" spans="1:12" ht="37.5" customHeight="1" x14ac:dyDescent="0.25">
      <c r="A57" s="49" t="s">
        <v>55</v>
      </c>
      <c r="B57" s="45">
        <f>'[1]Расшир на 01.11.21'!E637</f>
        <v>100040.3</v>
      </c>
      <c r="C57" s="45">
        <f>'[1]Расшир на 01.11.21'!F637</f>
        <v>79547.611929999999</v>
      </c>
      <c r="D57" s="46">
        <f>C57/B57</f>
        <v>0.79515567156435951</v>
      </c>
      <c r="E57" s="8"/>
      <c r="F57" s="8"/>
      <c r="G57" s="8"/>
      <c r="H57" s="8"/>
      <c r="I57" s="8"/>
      <c r="J57" s="8"/>
      <c r="K57" s="8"/>
      <c r="L57" s="8"/>
    </row>
    <row r="58" spans="1:12" ht="22.5" customHeight="1" x14ac:dyDescent="0.25">
      <c r="A58" s="42" t="s">
        <v>56</v>
      </c>
      <c r="B58" s="43">
        <f>'[1]Расшир на 01.11.21'!E646</f>
        <v>8596276.3695199993</v>
      </c>
      <c r="C58" s="43">
        <f>'[1]Расшир на 01.11.21'!F646+0.01</f>
        <v>3952290.6340199998</v>
      </c>
      <c r="D58" s="44">
        <f t="shared" si="0"/>
        <v>0.45976774874685522</v>
      </c>
      <c r="E58" s="8"/>
      <c r="F58" s="8"/>
      <c r="G58" s="8"/>
      <c r="H58" s="8"/>
      <c r="I58" s="8"/>
      <c r="J58" s="8"/>
      <c r="K58" s="8"/>
      <c r="L58" s="8"/>
    </row>
    <row r="59" spans="1:12" ht="22.5" customHeight="1" x14ac:dyDescent="0.25">
      <c r="A59" s="27" t="s">
        <v>57</v>
      </c>
      <c r="B59" s="45">
        <f>'[1]Расшир на 01.11.21'!E711</f>
        <v>3570521.7423</v>
      </c>
      <c r="C59" s="45">
        <f>'[1]Расшир на 01.11.21'!F711</f>
        <v>790913.41698999994</v>
      </c>
      <c r="D59" s="46">
        <f t="shared" si="0"/>
        <v>0.22151200134704188</v>
      </c>
      <c r="E59" s="8"/>
      <c r="F59" s="8"/>
      <c r="G59" s="8"/>
      <c r="H59" s="8"/>
      <c r="I59" s="8"/>
      <c r="J59" s="8"/>
      <c r="K59" s="8"/>
      <c r="L59" s="8"/>
    </row>
    <row r="60" spans="1:12" ht="22.5" customHeight="1" x14ac:dyDescent="0.25">
      <c r="A60" s="27" t="s">
        <v>58</v>
      </c>
      <c r="B60" s="45">
        <f>'[1]Расшир на 01.11.21'!E724</f>
        <v>4876941.4487399999</v>
      </c>
      <c r="C60" s="45">
        <f>'[1]Расшир на 01.11.21'!F724</f>
        <v>3087465.1471799999</v>
      </c>
      <c r="D60" s="46">
        <f t="shared" si="0"/>
        <v>0.63307406488910656</v>
      </c>
      <c r="E60" s="8"/>
      <c r="F60" s="8"/>
      <c r="G60" s="8"/>
      <c r="H60" s="8"/>
      <c r="I60" s="8"/>
      <c r="J60" s="8"/>
      <c r="K60" s="8"/>
      <c r="L60" s="8"/>
    </row>
    <row r="61" spans="1:12" ht="22.5" customHeight="1" x14ac:dyDescent="0.25">
      <c r="A61" s="27" t="s">
        <v>59</v>
      </c>
      <c r="B61" s="50">
        <f>'[1]Расшир на 01.11.21'!E736</f>
        <v>148813.17848</v>
      </c>
      <c r="C61" s="51">
        <f>'[1]Расшир на 01.11.21'!F736</f>
        <v>73912.059850000005</v>
      </c>
      <c r="D61" s="46">
        <f t="shared" si="0"/>
        <v>0.49667684411386687</v>
      </c>
      <c r="E61" s="8"/>
      <c r="F61" s="8"/>
      <c r="G61" s="8"/>
      <c r="H61" s="8"/>
      <c r="I61" s="8"/>
      <c r="J61" s="8"/>
      <c r="K61" s="8"/>
      <c r="L61" s="8"/>
    </row>
    <row r="62" spans="1:12" ht="22.5" customHeight="1" x14ac:dyDescent="0.25">
      <c r="A62" s="42" t="s">
        <v>60</v>
      </c>
      <c r="B62" s="43">
        <f>'[1]Расшир на 01.11.21'!E759</f>
        <v>4464103.2136399997</v>
      </c>
      <c r="C62" s="43">
        <f>'[1]Расшир на 01.11.21'!F759</f>
        <v>3104617.28516</v>
      </c>
      <c r="D62" s="44">
        <f t="shared" si="0"/>
        <v>0.69546270249170961</v>
      </c>
      <c r="E62" s="8"/>
      <c r="F62" s="8"/>
      <c r="G62" s="8"/>
      <c r="H62" s="8"/>
      <c r="I62" s="8"/>
      <c r="J62" s="8"/>
      <c r="K62" s="8"/>
      <c r="L62" s="8"/>
    </row>
    <row r="63" spans="1:12" ht="22.5" customHeight="1" x14ac:dyDescent="0.25">
      <c r="A63" s="27" t="s">
        <v>61</v>
      </c>
      <c r="B63" s="45">
        <f>'[1]Расшир на 01.11.21'!E808-0.01</f>
        <v>2147474.0851500002</v>
      </c>
      <c r="C63" s="45">
        <f>'[1]Расшир на 01.11.21'!F808</f>
        <v>1636558.1105300002</v>
      </c>
      <c r="D63" s="46">
        <f t="shared" si="0"/>
        <v>0.7620851501058683</v>
      </c>
      <c r="E63" s="8"/>
      <c r="F63" s="8"/>
      <c r="G63" s="8"/>
      <c r="H63" s="8"/>
      <c r="I63" s="8"/>
      <c r="J63" s="8"/>
      <c r="K63" s="8"/>
      <c r="L63" s="8"/>
    </row>
    <row r="64" spans="1:12" ht="22.5" customHeight="1" x14ac:dyDescent="0.25">
      <c r="A64" s="27" t="s">
        <v>62</v>
      </c>
      <c r="B64" s="45">
        <f>'[1]Расшир на 01.11.21'!E822</f>
        <v>128286.33997</v>
      </c>
      <c r="C64" s="45">
        <f>'[1]Расшир на 01.11.21'!F822</f>
        <v>32157.837039999999</v>
      </c>
      <c r="D64" s="46">
        <f t="shared" si="0"/>
        <v>0.25067234007549183</v>
      </c>
      <c r="E64" s="8"/>
      <c r="F64" s="8"/>
      <c r="G64" s="8"/>
      <c r="H64" s="8"/>
      <c r="I64" s="8"/>
      <c r="J64" s="8"/>
      <c r="K64" s="8"/>
      <c r="L64" s="8"/>
    </row>
    <row r="65" spans="1:12" ht="22.5" customHeight="1" x14ac:dyDescent="0.25">
      <c r="A65" s="27" t="s">
        <v>63</v>
      </c>
      <c r="B65" s="45">
        <f>'[1]Расшир на 01.11.21'!E830</f>
        <v>1571893.5459599998</v>
      </c>
      <c r="C65" s="45">
        <f>'[1]Расшир на 01.11.21'!F830</f>
        <v>976707.15830000013</v>
      </c>
      <c r="D65" s="46">
        <f t="shared" si="0"/>
        <v>0.62135706378481093</v>
      </c>
      <c r="E65" s="8"/>
      <c r="F65" s="8"/>
      <c r="G65" s="8"/>
      <c r="H65" s="8"/>
      <c r="I65" s="8"/>
      <c r="J65" s="8"/>
      <c r="K65" s="8"/>
      <c r="L65" s="8"/>
    </row>
    <row r="66" spans="1:12" ht="22.5" hidden="1" customHeight="1" x14ac:dyDescent="0.25">
      <c r="A66" s="27" t="s">
        <v>64</v>
      </c>
      <c r="B66" s="45">
        <f>'[1]Расшир на 01.11.21'!E843</f>
        <v>0</v>
      </c>
      <c r="C66" s="45">
        <f>'[1]Расшир на 01.11.21'!F843</f>
        <v>0</v>
      </c>
      <c r="D66" s="46" t="e">
        <f t="shared" si="0"/>
        <v>#DIV/0!</v>
      </c>
      <c r="E66" s="8"/>
      <c r="F66" s="8"/>
      <c r="G66" s="8"/>
      <c r="H66" s="8"/>
      <c r="I66" s="8"/>
      <c r="J66" s="8"/>
      <c r="K66" s="8"/>
      <c r="L66" s="8"/>
    </row>
    <row r="67" spans="1:12" ht="22.5" customHeight="1" x14ac:dyDescent="0.25">
      <c r="A67" s="27" t="s">
        <v>65</v>
      </c>
      <c r="B67" s="45">
        <f>'[1]Расшир на 01.11.21'!E846</f>
        <v>616449.23256000015</v>
      </c>
      <c r="C67" s="45">
        <f>'[1]Расшир на 01.11.21'!F846</f>
        <v>459194.17929</v>
      </c>
      <c r="D67" s="46">
        <f t="shared" si="0"/>
        <v>0.7449018589625801</v>
      </c>
      <c r="E67" s="8"/>
      <c r="F67" s="8"/>
      <c r="G67" s="8"/>
      <c r="H67" s="8"/>
      <c r="I67" s="8"/>
      <c r="J67" s="8"/>
      <c r="K67" s="8"/>
      <c r="L67" s="8"/>
    </row>
    <row r="68" spans="1:12" ht="22.5" customHeight="1" x14ac:dyDescent="0.25">
      <c r="A68" s="42" t="s">
        <v>66</v>
      </c>
      <c r="B68" s="43">
        <f>'[1]Расшир на 01.11.21'!E870-0.01</f>
        <v>16069.886569999999</v>
      </c>
      <c r="C68" s="43">
        <f>'[1]Расшир на 01.11.21'!F870-0.01</f>
        <v>4846.4692899999991</v>
      </c>
      <c r="D68" s="52">
        <f t="shared" si="0"/>
        <v>0.30158702545216531</v>
      </c>
      <c r="E68" s="8"/>
      <c r="F68" s="8"/>
      <c r="G68" s="8"/>
      <c r="H68" s="8"/>
      <c r="I68" s="8"/>
      <c r="J68" s="8"/>
      <c r="K68" s="8"/>
      <c r="L68" s="8"/>
    </row>
    <row r="69" spans="1:12" ht="22.5" customHeight="1" x14ac:dyDescent="0.25">
      <c r="A69" s="53" t="s">
        <v>67</v>
      </c>
      <c r="B69" s="45">
        <f>'[1]Расшир на 01.11.21'!E878</f>
        <v>598.06302000000005</v>
      </c>
      <c r="C69" s="45">
        <f>'[1]Расшир на 01.11.21'!F878</f>
        <v>598.06302000000005</v>
      </c>
      <c r="D69" s="46">
        <f t="shared" si="0"/>
        <v>1</v>
      </c>
      <c r="E69" s="8"/>
      <c r="F69" s="8"/>
      <c r="G69" s="8"/>
      <c r="H69" s="8"/>
      <c r="I69" s="8"/>
      <c r="J69" s="8"/>
      <c r="K69" s="8"/>
      <c r="L69" s="8"/>
    </row>
    <row r="70" spans="1:12" ht="22.5" customHeight="1" x14ac:dyDescent="0.25">
      <c r="A70" s="49" t="s">
        <v>68</v>
      </c>
      <c r="B70" s="45">
        <f>'[1]Расшир на 01.11.21'!E879</f>
        <v>3770</v>
      </c>
      <c r="C70" s="45">
        <f>'[1]Расшир на 01.11.21'!F879</f>
        <v>3363.1721499999999</v>
      </c>
      <c r="D70" s="46">
        <f t="shared" si="0"/>
        <v>0.89208810344827583</v>
      </c>
      <c r="E70" s="8"/>
      <c r="F70" s="8"/>
      <c r="G70" s="8"/>
      <c r="H70" s="8"/>
      <c r="I70" s="8"/>
      <c r="J70" s="8"/>
      <c r="K70" s="8"/>
      <c r="L70" s="8"/>
    </row>
    <row r="71" spans="1:12" ht="22.5" customHeight="1" x14ac:dyDescent="0.25">
      <c r="A71" s="49" t="s">
        <v>69</v>
      </c>
      <c r="B71" s="45">
        <f>'[1]Расшир на 01.11.21'!$E$882</f>
        <v>11701.833549999999</v>
      </c>
      <c r="C71" s="45">
        <f>'[1]Расшир на 01.11.21'!$F$882</f>
        <v>885.24411999999995</v>
      </c>
      <c r="D71" s="46">
        <f t="shared" ref="D71:D98" si="2">C71/B71</f>
        <v>7.5650035203243857E-2</v>
      </c>
      <c r="E71" s="8"/>
      <c r="F71" s="8"/>
      <c r="G71" s="8"/>
      <c r="H71" s="8"/>
      <c r="I71" s="8"/>
      <c r="J71" s="8"/>
      <c r="K71" s="8"/>
      <c r="L71" s="8"/>
    </row>
    <row r="72" spans="1:12" ht="22.5" customHeight="1" x14ac:dyDescent="0.25">
      <c r="A72" s="42" t="s">
        <v>70</v>
      </c>
      <c r="B72" s="43">
        <f>'[1]Расшир на 01.11.21'!E884+0.01</f>
        <v>20636186.793609999</v>
      </c>
      <c r="C72" s="43">
        <f>'[1]Расшир на 01.11.21'!F884</f>
        <v>16120607.98208</v>
      </c>
      <c r="D72" s="44">
        <f t="shared" si="2"/>
        <v>0.78118153044978977</v>
      </c>
      <c r="E72" s="8"/>
      <c r="F72" s="8"/>
      <c r="G72" s="8"/>
      <c r="H72" s="8"/>
      <c r="I72" s="8"/>
      <c r="J72" s="8"/>
      <c r="K72" s="8"/>
      <c r="L72" s="8"/>
    </row>
    <row r="73" spans="1:12" ht="22.5" customHeight="1" x14ac:dyDescent="0.25">
      <c r="A73" s="27" t="s">
        <v>71</v>
      </c>
      <c r="B73" s="45">
        <f>'[1]Расшир на 01.11.21'!E930</f>
        <v>8564130.04562</v>
      </c>
      <c r="C73" s="45">
        <f>'[1]Расшир на 01.11.21'!F930</f>
        <v>6372831.0262899986</v>
      </c>
      <c r="D73" s="46">
        <f t="shared" si="2"/>
        <v>0.74413057629236845</v>
      </c>
      <c r="E73" s="8"/>
      <c r="F73" s="8"/>
      <c r="G73" s="8"/>
      <c r="H73" s="8"/>
      <c r="I73" s="8"/>
      <c r="J73" s="8"/>
      <c r="K73" s="8"/>
      <c r="L73" s="8"/>
    </row>
    <row r="74" spans="1:12" ht="22.5" customHeight="1" x14ac:dyDescent="0.25">
      <c r="A74" s="27" t="s">
        <v>72</v>
      </c>
      <c r="B74" s="45">
        <f>'[1]Расшир на 01.11.21'!E944</f>
        <v>9149642.5121599995</v>
      </c>
      <c r="C74" s="45">
        <f>'[1]Расшир на 01.11.21'!F944</f>
        <v>7455306.3827300007</v>
      </c>
      <c r="D74" s="46">
        <f t="shared" si="2"/>
        <v>0.81481941756978993</v>
      </c>
      <c r="E74" s="8"/>
      <c r="F74" s="8"/>
      <c r="G74" s="8"/>
      <c r="H74" s="8"/>
      <c r="I74" s="8"/>
      <c r="J74" s="8"/>
      <c r="K74" s="8"/>
      <c r="L74" s="8"/>
    </row>
    <row r="75" spans="1:12" ht="22.5" customHeight="1" x14ac:dyDescent="0.25">
      <c r="A75" s="27" t="s">
        <v>73</v>
      </c>
      <c r="B75" s="45">
        <f>'[1]Расшир на 01.11.21'!E957</f>
        <v>1393679.3873999997</v>
      </c>
      <c r="C75" s="45">
        <f>'[1]Расшир на 01.11.21'!F957</f>
        <v>1125823.2114400002</v>
      </c>
      <c r="D75" s="46">
        <f t="shared" si="2"/>
        <v>0.80780645937534978</v>
      </c>
      <c r="E75" s="8"/>
      <c r="F75" s="8"/>
      <c r="G75" s="8"/>
      <c r="H75" s="8"/>
      <c r="I75" s="8"/>
      <c r="J75" s="8"/>
      <c r="K75" s="8"/>
      <c r="L75" s="8"/>
    </row>
    <row r="76" spans="1:12" ht="22.5" customHeight="1" x14ac:dyDescent="0.25">
      <c r="A76" s="27" t="s">
        <v>74</v>
      </c>
      <c r="B76" s="45">
        <f>'[1]Расшир на 01.11.21'!E968</f>
        <v>728320.48886000004</v>
      </c>
      <c r="C76" s="45">
        <f>'[1]Расшир на 01.11.21'!F968</f>
        <v>540519.72814999998</v>
      </c>
      <c r="D76" s="46">
        <f t="shared" si="2"/>
        <v>0.74214543791847154</v>
      </c>
      <c r="E76" s="8"/>
      <c r="F76" s="8"/>
      <c r="G76" s="8"/>
      <c r="H76" s="8"/>
      <c r="I76" s="8"/>
      <c r="J76" s="8"/>
      <c r="K76" s="8"/>
      <c r="L76" s="8"/>
    </row>
    <row r="77" spans="1:12" ht="22.5" customHeight="1" x14ac:dyDescent="0.25">
      <c r="A77" s="27" t="s">
        <v>75</v>
      </c>
      <c r="B77" s="45">
        <f>'[1]Расшир на 01.11.21'!E991</f>
        <v>800414.34956999996</v>
      </c>
      <c r="C77" s="45">
        <f>'[1]Расшир на 01.11.21'!F991</f>
        <v>626127.63347</v>
      </c>
      <c r="D77" s="46">
        <f t="shared" si="2"/>
        <v>0.7822543833782708</v>
      </c>
      <c r="E77" s="8"/>
      <c r="F77" s="8"/>
      <c r="G77" s="8"/>
      <c r="H77" s="8"/>
      <c r="I77" s="8"/>
      <c r="J77" s="8"/>
      <c r="K77" s="8"/>
      <c r="L77" s="8"/>
    </row>
    <row r="78" spans="1:12" ht="22.5" customHeight="1" x14ac:dyDescent="0.25">
      <c r="A78" s="47" t="s">
        <v>76</v>
      </c>
      <c r="B78" s="43">
        <f>'[1]Расшир на 01.11.21'!E1013</f>
        <v>1480586.3223600001</v>
      </c>
      <c r="C78" s="43">
        <f>'[1]Расшир на 01.11.21'!F1013-0.01</f>
        <v>1115478.1156599999</v>
      </c>
      <c r="D78" s="44">
        <f t="shared" si="2"/>
        <v>0.75340295855358763</v>
      </c>
      <c r="E78" s="8"/>
      <c r="F78" s="8"/>
      <c r="G78" s="8"/>
      <c r="H78" s="8"/>
      <c r="I78" s="8"/>
      <c r="J78" s="8"/>
      <c r="K78" s="8"/>
      <c r="L78" s="8"/>
    </row>
    <row r="79" spans="1:12" ht="22.5" customHeight="1" x14ac:dyDescent="0.25">
      <c r="A79" s="27" t="s">
        <v>77</v>
      </c>
      <c r="B79" s="45">
        <f>'[1]Расшир на 01.11.21'!E1054</f>
        <v>1364817.6488899998</v>
      </c>
      <c r="C79" s="45">
        <f>'[1]Расшир на 01.11.21'!F1054</f>
        <v>1022900.7964299999</v>
      </c>
      <c r="D79" s="46">
        <f t="shared" si="2"/>
        <v>0.74947799602527165</v>
      </c>
      <c r="E79" s="8"/>
      <c r="F79" s="8"/>
      <c r="G79" s="8"/>
      <c r="H79" s="8"/>
      <c r="I79" s="8"/>
      <c r="J79" s="8"/>
      <c r="K79" s="8"/>
      <c r="L79" s="8"/>
    </row>
    <row r="80" spans="1:12" ht="22.5" customHeight="1" x14ac:dyDescent="0.25">
      <c r="A80" s="27" t="s">
        <v>78</v>
      </c>
      <c r="B80" s="45">
        <f>'[1]Расшир на 01.11.21'!E1063</f>
        <v>26024.22493</v>
      </c>
      <c r="C80" s="45">
        <f>'[1]Расшир на 01.11.21'!F1063-0.01</f>
        <v>20845.905900000002</v>
      </c>
      <c r="D80" s="46">
        <f t="shared" si="2"/>
        <v>0.80101927938570128</v>
      </c>
      <c r="E80" s="8"/>
      <c r="F80" s="8"/>
      <c r="G80" s="8"/>
      <c r="H80" s="8"/>
      <c r="I80" s="8"/>
      <c r="J80" s="8"/>
      <c r="K80" s="8"/>
      <c r="L80" s="8"/>
    </row>
    <row r="81" spans="1:12" ht="32.25" customHeight="1" x14ac:dyDescent="0.25">
      <c r="A81" s="27" t="s">
        <v>79</v>
      </c>
      <c r="B81" s="45">
        <f>'[1]Расшир на 01.11.21'!E1067</f>
        <v>89744.448539999998</v>
      </c>
      <c r="C81" s="45">
        <f>'[1]Расшир на 01.11.21'!F1067</f>
        <v>71731.413329999996</v>
      </c>
      <c r="D81" s="46">
        <f t="shared" si="2"/>
        <v>0.79928524267468859</v>
      </c>
      <c r="E81" s="8"/>
      <c r="F81" s="8"/>
      <c r="G81" s="8"/>
      <c r="H81" s="8"/>
      <c r="I81" s="8"/>
      <c r="J81" s="8"/>
      <c r="K81" s="8"/>
      <c r="L81" s="8"/>
    </row>
    <row r="82" spans="1:12" ht="26.25" hidden="1" customHeight="1" x14ac:dyDescent="0.25">
      <c r="A82" s="47" t="s">
        <v>80</v>
      </c>
      <c r="B82" s="43">
        <f>'[1]Расшир на 01.11.21'!E1081</f>
        <v>0</v>
      </c>
      <c r="C82" s="43">
        <f>'[1]Расшир на 01.11.21'!F1081</f>
        <v>0</v>
      </c>
      <c r="D82" s="52" t="e">
        <f t="shared" si="2"/>
        <v>#DIV/0!</v>
      </c>
      <c r="E82" s="8"/>
      <c r="F82" s="8"/>
      <c r="G82" s="8"/>
      <c r="H82" s="8"/>
      <c r="I82" s="8"/>
      <c r="J82" s="8"/>
      <c r="K82" s="8"/>
      <c r="L82" s="8"/>
    </row>
    <row r="83" spans="1:12" ht="18" hidden="1" customHeight="1" x14ac:dyDescent="0.25">
      <c r="A83" s="49" t="s">
        <v>81</v>
      </c>
      <c r="B83" s="45">
        <f>'[1]Расшир на 01.11.21'!E1102</f>
        <v>0</v>
      </c>
      <c r="C83" s="45">
        <f>'[1]Расшир на 01.11.21'!F1102</f>
        <v>0</v>
      </c>
      <c r="D83" s="46" t="e">
        <f t="shared" si="2"/>
        <v>#DIV/0!</v>
      </c>
      <c r="E83" s="8"/>
      <c r="F83" s="8"/>
      <c r="G83" s="8"/>
      <c r="H83" s="8"/>
      <c r="I83" s="8"/>
      <c r="J83" s="8"/>
      <c r="K83" s="8"/>
      <c r="L83" s="8"/>
    </row>
    <row r="84" spans="1:12" ht="22.5" customHeight="1" x14ac:dyDescent="0.25">
      <c r="A84" s="42" t="s">
        <v>82</v>
      </c>
      <c r="B84" s="43">
        <f>'[1]Расшир на 01.11.21'!E1202+0.01</f>
        <v>2574128.9227</v>
      </c>
      <c r="C84" s="43">
        <f>'[1]Расшир на 01.11.21'!F1202</f>
        <v>1584798.5816699998</v>
      </c>
      <c r="D84" s="44">
        <f t="shared" si="2"/>
        <v>0.61566402820559074</v>
      </c>
      <c r="E84" s="8"/>
      <c r="F84" s="8"/>
      <c r="G84" s="8"/>
      <c r="H84" s="8"/>
      <c r="I84" s="8"/>
      <c r="J84" s="8"/>
      <c r="K84" s="8"/>
      <c r="L84" s="8"/>
    </row>
    <row r="85" spans="1:12" ht="22.5" customHeight="1" x14ac:dyDescent="0.25">
      <c r="A85" s="27" t="s">
        <v>83</v>
      </c>
      <c r="B85" s="45">
        <f>'[1]Расшир на 01.11.21'!E1250</f>
        <v>59248.73</v>
      </c>
      <c r="C85" s="45">
        <f>'[1]Расшир на 01.11.21'!F1250-0.01</f>
        <v>44253.09519</v>
      </c>
      <c r="D85" s="46">
        <f t="shared" si="2"/>
        <v>0.7469036921128942</v>
      </c>
      <c r="E85" s="8"/>
      <c r="F85" s="8"/>
      <c r="G85" s="8"/>
      <c r="H85" s="8"/>
      <c r="I85" s="8"/>
      <c r="J85" s="8"/>
      <c r="K85" s="8"/>
      <c r="L85" s="8"/>
    </row>
    <row r="86" spans="1:12" ht="22.5" hidden="1" customHeight="1" x14ac:dyDescent="0.25">
      <c r="A86" s="27" t="s">
        <v>84</v>
      </c>
      <c r="B86" s="45">
        <f>'[1]Расшир на 01.11.21'!E1254</f>
        <v>0</v>
      </c>
      <c r="C86" s="45">
        <f>'[1]Расшир на 01.11.21'!F1254</f>
        <v>0</v>
      </c>
      <c r="D86" s="46" t="e">
        <f t="shared" si="2"/>
        <v>#DIV/0!</v>
      </c>
      <c r="E86" s="8"/>
      <c r="F86" s="8"/>
      <c r="G86" s="8"/>
      <c r="H86" s="8"/>
      <c r="I86" s="8"/>
      <c r="J86" s="8"/>
      <c r="K86" s="8"/>
      <c r="L86" s="8"/>
    </row>
    <row r="87" spans="1:12" ht="22.5" customHeight="1" x14ac:dyDescent="0.25">
      <c r="A87" s="27" t="s">
        <v>85</v>
      </c>
      <c r="B87" s="45">
        <f>'[1]Расшир на 01.11.21'!E1259</f>
        <v>1556277.46826</v>
      </c>
      <c r="C87" s="45">
        <f>'[1]Расшир на 01.11.21'!F1259</f>
        <v>1029275.66846</v>
      </c>
      <c r="D87" s="46">
        <f t="shared" si="2"/>
        <v>0.66137028226128869</v>
      </c>
      <c r="E87" s="8"/>
      <c r="F87" s="8"/>
      <c r="G87" s="8"/>
      <c r="H87" s="8"/>
      <c r="I87" s="8"/>
      <c r="J87" s="8"/>
      <c r="K87" s="8"/>
      <c r="L87" s="8"/>
    </row>
    <row r="88" spans="1:12" ht="22.5" customHeight="1" x14ac:dyDescent="0.25">
      <c r="A88" s="27" t="s">
        <v>86</v>
      </c>
      <c r="B88" s="45">
        <f>'[1]Расшир на 01.11.21'!E1274</f>
        <v>889038.43937000004</v>
      </c>
      <c r="C88" s="45">
        <f>'[1]Расшир на 01.11.21'!F1274</f>
        <v>458267.47090999997</v>
      </c>
      <c r="D88" s="46">
        <f t="shared" si="2"/>
        <v>0.51546418086797507</v>
      </c>
      <c r="E88" s="8"/>
      <c r="F88" s="8"/>
      <c r="G88" s="8"/>
      <c r="H88" s="8"/>
      <c r="I88" s="8"/>
      <c r="J88" s="8"/>
      <c r="K88" s="8"/>
      <c r="L88" s="8"/>
    </row>
    <row r="89" spans="1:12" ht="22.5" customHeight="1" x14ac:dyDescent="0.25">
      <c r="A89" s="27" t="s">
        <v>87</v>
      </c>
      <c r="B89" s="45">
        <f>'[1]Расшир на 01.11.21'!E1282</f>
        <v>69564.275070000003</v>
      </c>
      <c r="C89" s="45">
        <f>'[1]Расшир на 01.11.21'!F1282</f>
        <v>53002.33711</v>
      </c>
      <c r="D89" s="46">
        <f t="shared" si="2"/>
        <v>0.76191891680989521</v>
      </c>
      <c r="E89" s="8"/>
      <c r="F89" s="8"/>
      <c r="G89" s="8"/>
      <c r="H89" s="8"/>
      <c r="I89" s="8"/>
      <c r="J89" s="8"/>
      <c r="K89" s="8"/>
      <c r="L89" s="8"/>
    </row>
    <row r="90" spans="1:12" ht="22.5" customHeight="1" x14ac:dyDescent="0.25">
      <c r="A90" s="42" t="s">
        <v>88</v>
      </c>
      <c r="B90" s="43">
        <f>'[1]Расшир на 01.11.21'!E1300</f>
        <v>2070591.1040500002</v>
      </c>
      <c r="C90" s="43">
        <f>'[1]Расшир на 01.11.21'!F1300</f>
        <v>1365393.3272200001</v>
      </c>
      <c r="D90" s="44">
        <f t="shared" si="2"/>
        <v>0.65942200009907359</v>
      </c>
      <c r="E90" s="8"/>
      <c r="F90" s="8"/>
      <c r="G90" s="8"/>
      <c r="H90" s="8"/>
      <c r="I90" s="8"/>
      <c r="J90" s="8"/>
      <c r="K90" s="8"/>
      <c r="L90" s="8"/>
    </row>
    <row r="91" spans="1:12" ht="22.5" customHeight="1" x14ac:dyDescent="0.25">
      <c r="A91" s="27" t="s">
        <v>89</v>
      </c>
      <c r="B91" s="45">
        <f>'[1]Расшир на 01.11.21'!E1351</f>
        <v>1278886.12842</v>
      </c>
      <c r="C91" s="45">
        <f>'[1]Расшир на 01.11.21'!F1351</f>
        <v>901700.01928000001</v>
      </c>
      <c r="D91" s="46">
        <f t="shared" si="2"/>
        <v>0.70506669768480901</v>
      </c>
      <c r="E91" s="8"/>
      <c r="F91" s="8"/>
      <c r="G91" s="8"/>
      <c r="H91" s="8"/>
      <c r="I91" s="8"/>
      <c r="J91" s="8"/>
      <c r="K91" s="8"/>
      <c r="L91" s="8"/>
    </row>
    <row r="92" spans="1:12" ht="22.5" customHeight="1" x14ac:dyDescent="0.25">
      <c r="A92" s="27" t="s">
        <v>90</v>
      </c>
      <c r="B92" s="45">
        <f>'[1]Расшир на 01.11.21'!E1357</f>
        <v>594409.55275000003</v>
      </c>
      <c r="C92" s="45">
        <f>'[1]Расшир на 01.11.21'!F1357</f>
        <v>312141.55134000001</v>
      </c>
      <c r="D92" s="46">
        <f t="shared" si="2"/>
        <v>0.52512875995329467</v>
      </c>
      <c r="E92" s="8"/>
      <c r="F92" s="8"/>
      <c r="G92" s="8"/>
      <c r="H92" s="8"/>
      <c r="I92" s="8"/>
      <c r="J92" s="8"/>
      <c r="K92" s="8"/>
      <c r="L92" s="8"/>
    </row>
    <row r="93" spans="1:12" ht="22.5" customHeight="1" x14ac:dyDescent="0.25">
      <c r="A93" s="27" t="s">
        <v>91</v>
      </c>
      <c r="B93" s="45">
        <f>'[1]Расшир на 01.11.21'!E1366</f>
        <v>197295.42288</v>
      </c>
      <c r="C93" s="45">
        <f>'[1]Расшир на 01.11.21'!F1366</f>
        <v>151551.75659999999</v>
      </c>
      <c r="D93" s="46">
        <f t="shared" si="2"/>
        <v>0.76814633805355714</v>
      </c>
      <c r="E93" s="8"/>
      <c r="F93" s="8"/>
      <c r="G93" s="8"/>
      <c r="H93" s="8"/>
      <c r="I93" s="8"/>
      <c r="J93" s="8"/>
      <c r="K93" s="8"/>
      <c r="L93" s="8"/>
    </row>
    <row r="94" spans="1:12" ht="22.5" customHeight="1" x14ac:dyDescent="0.25">
      <c r="A94" s="54" t="s">
        <v>92</v>
      </c>
      <c r="B94" s="43">
        <f>B95</f>
        <v>50640</v>
      </c>
      <c r="C94" s="43">
        <f>C95</f>
        <v>40896.092570000001</v>
      </c>
      <c r="D94" s="44">
        <f t="shared" si="2"/>
        <v>0.80758476639020538</v>
      </c>
      <c r="E94" s="8"/>
      <c r="F94" s="8"/>
      <c r="G94" s="8"/>
      <c r="H94" s="8"/>
      <c r="I94" s="8"/>
      <c r="J94" s="8"/>
      <c r="K94" s="8"/>
      <c r="L94" s="8"/>
    </row>
    <row r="95" spans="1:12" ht="22.5" customHeight="1" x14ac:dyDescent="0.25">
      <c r="A95" s="27" t="s">
        <v>93</v>
      </c>
      <c r="B95" s="45">
        <f>'[1]Расшир на 01.11.21'!E1386</f>
        <v>50640</v>
      </c>
      <c r="C95" s="45">
        <f>'[1]Расшир на 01.11.21'!F1386</f>
        <v>40896.092570000001</v>
      </c>
      <c r="D95" s="46">
        <f t="shared" si="2"/>
        <v>0.80758476639020538</v>
      </c>
      <c r="E95" s="8"/>
      <c r="F95" s="8"/>
      <c r="G95" s="8"/>
      <c r="H95" s="8"/>
      <c r="I95" s="8"/>
      <c r="J95" s="8"/>
      <c r="K95" s="8"/>
      <c r="L95" s="8"/>
    </row>
    <row r="96" spans="1:12" ht="22.5" customHeight="1" x14ac:dyDescent="0.25">
      <c r="A96" s="47" t="s">
        <v>94</v>
      </c>
      <c r="B96" s="43">
        <f>'[1]Расшир на 01.11.21'!E1387</f>
        <v>713843.34693</v>
      </c>
      <c r="C96" s="43">
        <f>'[1]Расшир на 01.11.21'!F1387</f>
        <v>525833.47571999999</v>
      </c>
      <c r="D96" s="44">
        <f t="shared" si="2"/>
        <v>0.7366230672057571</v>
      </c>
      <c r="E96" s="8"/>
      <c r="F96" s="8"/>
      <c r="G96" s="8"/>
      <c r="H96" s="8"/>
      <c r="I96" s="8"/>
      <c r="J96" s="8"/>
      <c r="K96" s="8"/>
      <c r="L96" s="8"/>
    </row>
    <row r="97" spans="1:12" ht="22.5" customHeight="1" x14ac:dyDescent="0.25">
      <c r="A97" s="27" t="s">
        <v>95</v>
      </c>
      <c r="B97" s="45">
        <f>'[1]Расшир на 01.11.21'!E1390</f>
        <v>713843.34693</v>
      </c>
      <c r="C97" s="45">
        <f>'[1]Расшир на 01.11.21'!F1390</f>
        <v>525833.47571999999</v>
      </c>
      <c r="D97" s="46">
        <f t="shared" si="2"/>
        <v>0.7366230672057571</v>
      </c>
      <c r="E97" s="8"/>
      <c r="F97" s="8"/>
      <c r="G97" s="8"/>
      <c r="H97" s="8"/>
      <c r="I97" s="8"/>
      <c r="J97" s="8"/>
      <c r="K97" s="8"/>
      <c r="L97" s="8"/>
    </row>
    <row r="98" spans="1:12" s="36" customFormat="1" ht="21" customHeight="1" x14ac:dyDescent="0.3">
      <c r="A98" s="34" t="s">
        <v>96</v>
      </c>
      <c r="B98" s="55">
        <f>'[1]Расшир на 01.11.21'!E1394</f>
        <v>43541108.03380999</v>
      </c>
      <c r="C98" s="55">
        <f>'[1]Расшир на 01.11.21'!F1394</f>
        <v>29955210.985069998</v>
      </c>
      <c r="D98" s="56">
        <f t="shared" si="2"/>
        <v>0.68797539469619273</v>
      </c>
      <c r="E98" s="57"/>
      <c r="F98" s="35"/>
      <c r="G98" s="35"/>
      <c r="H98" s="35"/>
      <c r="I98" s="35"/>
      <c r="J98" s="35"/>
      <c r="K98" s="35"/>
      <c r="L98" s="35"/>
    </row>
    <row r="99" spans="1:12" ht="24.75" customHeight="1" x14ac:dyDescent="0.25">
      <c r="A99" s="21"/>
      <c r="B99" s="22"/>
      <c r="C99" s="22"/>
      <c r="D99" s="58"/>
      <c r="E99" s="8"/>
      <c r="F99" s="8"/>
      <c r="G99" s="8"/>
      <c r="H99" s="8"/>
      <c r="I99" s="8"/>
      <c r="J99" s="8"/>
      <c r="K99" s="8"/>
      <c r="L99" s="8"/>
    </row>
    <row r="100" spans="1:12" s="31" customFormat="1" ht="31.5" x14ac:dyDescent="0.25">
      <c r="A100" s="59" t="s">
        <v>97</v>
      </c>
      <c r="B100" s="18">
        <f>B39-B98</f>
        <v>213326.63097001612</v>
      </c>
      <c r="C100" s="18">
        <f>C39-C98</f>
        <v>4198933.0038700029</v>
      </c>
      <c r="D100" s="19"/>
      <c r="E100" s="30"/>
      <c r="F100" s="30"/>
      <c r="G100" s="30"/>
      <c r="H100" s="30"/>
      <c r="I100" s="30"/>
      <c r="J100" s="30"/>
      <c r="K100" s="30"/>
      <c r="L100" s="30"/>
    </row>
    <row r="101" spans="1:12" s="31" customFormat="1" ht="15.75" x14ac:dyDescent="0.25">
      <c r="A101" s="60"/>
      <c r="B101" s="22"/>
      <c r="C101" s="22"/>
      <c r="D101" s="19"/>
      <c r="E101" s="30"/>
      <c r="F101" s="30"/>
      <c r="G101" s="30"/>
      <c r="H101" s="30"/>
      <c r="I101" s="30"/>
      <c r="J101" s="30"/>
      <c r="K101" s="30"/>
      <c r="L101" s="30"/>
    </row>
    <row r="102" spans="1:12" s="31" customFormat="1" ht="15.75" hidden="1" x14ac:dyDescent="0.25">
      <c r="A102" s="59" t="s">
        <v>98</v>
      </c>
      <c r="B102" s="18">
        <f>B103+B104</f>
        <v>0</v>
      </c>
      <c r="C102" s="18">
        <f>C103+C104</f>
        <v>0</v>
      </c>
      <c r="D102" s="19"/>
      <c r="E102" s="30"/>
      <c r="F102" s="30"/>
      <c r="G102" s="30"/>
      <c r="H102" s="30"/>
      <c r="I102" s="30"/>
      <c r="J102" s="30"/>
      <c r="K102" s="30"/>
      <c r="L102" s="30"/>
    </row>
    <row r="103" spans="1:12" s="31" customFormat="1" ht="15.75" hidden="1" x14ac:dyDescent="0.25">
      <c r="A103" s="60" t="s">
        <v>99</v>
      </c>
      <c r="B103" s="22">
        <f>'[1]Расшир на 01.11.21'!E1400</f>
        <v>0</v>
      </c>
      <c r="C103" s="22">
        <f>'[1]Расшир на 01.11.21'!F1400</f>
        <v>0</v>
      </c>
      <c r="D103" s="19"/>
      <c r="E103" s="30"/>
      <c r="F103" s="30"/>
      <c r="G103" s="30"/>
      <c r="H103" s="30"/>
      <c r="I103" s="30"/>
      <c r="J103" s="30"/>
      <c r="K103" s="30"/>
      <c r="L103" s="30"/>
    </row>
    <row r="104" spans="1:12" s="31" customFormat="1" ht="15.75" hidden="1" x14ac:dyDescent="0.25">
      <c r="A104" s="60" t="s">
        <v>100</v>
      </c>
      <c r="B104" s="22">
        <f>'[1]Расшир на 01.11.21'!E1401</f>
        <v>0</v>
      </c>
      <c r="C104" s="22">
        <f>'[1]Расшир на 01.11.21'!F1401</f>
        <v>0</v>
      </c>
      <c r="D104" s="19"/>
      <c r="E104" s="30"/>
      <c r="F104" s="30"/>
      <c r="G104" s="30"/>
      <c r="H104" s="30"/>
      <c r="I104" s="30"/>
      <c r="J104" s="30"/>
      <c r="K104" s="30"/>
      <c r="L104" s="30"/>
    </row>
    <row r="105" spans="1:12" s="31" customFormat="1" ht="13.5" hidden="1" customHeight="1" x14ac:dyDescent="0.25">
      <c r="A105" s="60"/>
      <c r="B105" s="22"/>
      <c r="C105" s="22"/>
      <c r="D105" s="19"/>
      <c r="E105" s="30"/>
      <c r="F105" s="30"/>
      <c r="G105" s="30"/>
      <c r="H105" s="30"/>
      <c r="I105" s="30"/>
      <c r="J105" s="30"/>
      <c r="K105" s="30"/>
      <c r="L105" s="30"/>
    </row>
    <row r="106" spans="1:12" s="31" customFormat="1" ht="31.5" x14ac:dyDescent="0.25">
      <c r="A106" s="59" t="s">
        <v>101</v>
      </c>
      <c r="B106" s="18">
        <f>B107+B108</f>
        <v>0</v>
      </c>
      <c r="C106" s="18">
        <f>C107+C108</f>
        <v>0</v>
      </c>
      <c r="D106" s="19"/>
      <c r="E106" s="30"/>
      <c r="F106" s="30"/>
      <c r="G106" s="30"/>
      <c r="H106" s="30"/>
      <c r="I106" s="30"/>
      <c r="J106" s="30"/>
      <c r="K106" s="30"/>
      <c r="L106" s="30"/>
    </row>
    <row r="107" spans="1:12" s="31" customFormat="1" ht="22.5" customHeight="1" x14ac:dyDescent="0.25">
      <c r="A107" s="61" t="s">
        <v>102</v>
      </c>
      <c r="B107" s="22">
        <f>'[1]Расшир на 01.11.21'!E1404</f>
        <v>1696644</v>
      </c>
      <c r="C107" s="22">
        <f>'[1]Расшир на 01.11.21'!F1404</f>
        <v>0</v>
      </c>
      <c r="D107" s="19"/>
      <c r="E107" s="30"/>
      <c r="F107" s="30"/>
      <c r="G107" s="30"/>
      <c r="H107" s="30"/>
      <c r="I107" s="30"/>
      <c r="J107" s="30"/>
      <c r="K107" s="30"/>
      <c r="L107" s="30"/>
    </row>
    <row r="108" spans="1:12" s="31" customFormat="1" ht="31.5" x14ac:dyDescent="0.25">
      <c r="A108" s="61" t="s">
        <v>103</v>
      </c>
      <c r="B108" s="22">
        <f>'[1]Расшир на 01.11.21'!E1405</f>
        <v>-1696644</v>
      </c>
      <c r="C108" s="22">
        <f>'[1]Расшир на 01.11.21'!F1405</f>
        <v>0</v>
      </c>
      <c r="D108" s="19"/>
      <c r="E108" s="30"/>
      <c r="F108" s="30"/>
      <c r="G108" s="30"/>
      <c r="H108" s="30"/>
      <c r="I108" s="30"/>
      <c r="J108" s="30"/>
      <c r="K108" s="30"/>
      <c r="L108" s="30"/>
    </row>
    <row r="109" spans="1:12" s="31" customFormat="1" ht="14.25" customHeight="1" x14ac:dyDescent="0.25">
      <c r="A109" s="60"/>
      <c r="B109" s="22"/>
      <c r="C109" s="22"/>
      <c r="D109" s="19"/>
      <c r="E109" s="30"/>
      <c r="F109" s="30"/>
      <c r="G109" s="30"/>
      <c r="H109" s="30"/>
      <c r="I109" s="30"/>
      <c r="J109" s="30"/>
      <c r="K109" s="30"/>
      <c r="L109" s="30"/>
    </row>
    <row r="110" spans="1:12" s="31" customFormat="1" ht="22.5" customHeight="1" x14ac:dyDescent="0.25">
      <c r="A110" s="59" t="s">
        <v>104</v>
      </c>
      <c r="B110" s="18">
        <f>B111+B112</f>
        <v>-715800</v>
      </c>
      <c r="C110" s="18">
        <f>'[1]Расшир на 01.11.21'!F1407</f>
        <v>-2500000</v>
      </c>
      <c r="D110" s="19"/>
      <c r="E110" s="30"/>
      <c r="F110" s="30"/>
      <c r="G110" s="30"/>
      <c r="H110" s="30"/>
      <c r="I110" s="30"/>
      <c r="J110" s="30"/>
      <c r="K110" s="30"/>
      <c r="L110" s="30"/>
    </row>
    <row r="111" spans="1:12" s="31" customFormat="1" ht="22.5" customHeight="1" x14ac:dyDescent="0.25">
      <c r="A111" s="60" t="s">
        <v>105</v>
      </c>
      <c r="B111" s="22">
        <f>'[1]Расшир на 01.11.21'!E1408</f>
        <v>10346645</v>
      </c>
      <c r="C111" s="22">
        <f>'[1]Расшир на 01.11.21'!F1408</f>
        <v>900000</v>
      </c>
      <c r="D111" s="19"/>
      <c r="E111" s="30"/>
      <c r="F111" s="30"/>
      <c r="G111" s="30"/>
      <c r="H111" s="30"/>
      <c r="I111" s="30"/>
      <c r="J111" s="30"/>
      <c r="K111" s="30"/>
      <c r="L111" s="30"/>
    </row>
    <row r="112" spans="1:12" s="31" customFormat="1" ht="22.5" customHeight="1" x14ac:dyDescent="0.25">
      <c r="A112" s="61" t="s">
        <v>106</v>
      </c>
      <c r="B112" s="22">
        <f>'[1]Расшир на 01.11.21'!E1409</f>
        <v>-11062445</v>
      </c>
      <c r="C112" s="22">
        <f>'[1]Расшир на 01.11.21'!F1409</f>
        <v>-3400000</v>
      </c>
      <c r="D112" s="19"/>
      <c r="E112" s="30"/>
      <c r="F112" s="30"/>
      <c r="G112" s="30"/>
      <c r="H112" s="30"/>
      <c r="I112" s="30"/>
      <c r="J112" s="30"/>
      <c r="K112" s="30"/>
      <c r="L112" s="30"/>
    </row>
    <row r="113" spans="1:12" s="31" customFormat="1" ht="15.75" customHeight="1" x14ac:dyDescent="0.25">
      <c r="A113" s="61"/>
      <c r="B113" s="22"/>
      <c r="C113" s="22"/>
      <c r="D113" s="19"/>
      <c r="E113" s="30"/>
      <c r="F113" s="30"/>
      <c r="G113" s="30"/>
      <c r="H113" s="30"/>
      <c r="I113" s="30"/>
      <c r="J113" s="30"/>
      <c r="K113" s="30"/>
      <c r="L113" s="30"/>
    </row>
    <row r="114" spans="1:12" s="31" customFormat="1" ht="34.5" hidden="1" customHeight="1" x14ac:dyDescent="0.25">
      <c r="A114" s="62" t="s">
        <v>107</v>
      </c>
      <c r="B114" s="63">
        <v>0</v>
      </c>
      <c r="C114" s="64">
        <f>C115</f>
        <v>0</v>
      </c>
      <c r="D114" s="19"/>
      <c r="E114" s="30"/>
      <c r="F114" s="30"/>
      <c r="G114" s="30"/>
      <c r="H114" s="30"/>
      <c r="I114" s="30"/>
      <c r="J114" s="30"/>
      <c r="K114" s="30"/>
      <c r="L114" s="30"/>
    </row>
    <row r="115" spans="1:12" s="31" customFormat="1" ht="50.25" hidden="1" customHeight="1" x14ac:dyDescent="0.25">
      <c r="A115" s="65" t="s">
        <v>108</v>
      </c>
      <c r="B115" s="66">
        <v>0</v>
      </c>
      <c r="C115" s="67"/>
      <c r="D115" s="19"/>
      <c r="E115" s="30"/>
      <c r="F115" s="30"/>
      <c r="G115" s="30"/>
      <c r="H115" s="30"/>
      <c r="I115" s="30"/>
      <c r="J115" s="30"/>
      <c r="K115" s="30"/>
      <c r="L115" s="30"/>
    </row>
    <row r="116" spans="1:12" s="31" customFormat="1" ht="33" hidden="1" customHeight="1" x14ac:dyDescent="0.25">
      <c r="A116" s="59" t="s">
        <v>109</v>
      </c>
      <c r="B116" s="18">
        <f>B117+B118</f>
        <v>0</v>
      </c>
      <c r="C116" s="18">
        <f>C117+C118</f>
        <v>0</v>
      </c>
      <c r="D116" s="19"/>
      <c r="E116" s="30"/>
      <c r="F116" s="30"/>
      <c r="G116" s="30"/>
      <c r="H116" s="30"/>
      <c r="I116" s="30"/>
      <c r="J116" s="30"/>
      <c r="K116" s="30"/>
      <c r="L116" s="30"/>
    </row>
    <row r="117" spans="1:12" s="31" customFormat="1" ht="22.5" hidden="1" customHeight="1" x14ac:dyDescent="0.25">
      <c r="A117" s="60" t="s">
        <v>110</v>
      </c>
      <c r="B117" s="22"/>
      <c r="C117" s="22"/>
      <c r="D117" s="19"/>
      <c r="E117" s="30"/>
      <c r="F117" s="30"/>
      <c r="G117" s="30"/>
      <c r="H117" s="30"/>
      <c r="I117" s="30"/>
      <c r="J117" s="30"/>
      <c r="K117" s="30"/>
      <c r="L117" s="30"/>
    </row>
    <row r="118" spans="1:12" s="31" customFormat="1" ht="22.5" hidden="1" customHeight="1" x14ac:dyDescent="0.25">
      <c r="A118" s="60" t="s">
        <v>111</v>
      </c>
      <c r="B118" s="22"/>
      <c r="C118" s="22"/>
      <c r="D118" s="19"/>
      <c r="E118" s="30"/>
      <c r="F118" s="30"/>
      <c r="G118" s="30"/>
      <c r="H118" s="30"/>
      <c r="I118" s="30"/>
      <c r="J118" s="30"/>
      <c r="K118" s="30"/>
      <c r="L118" s="30"/>
    </row>
    <row r="119" spans="1:12" s="31" customFormat="1" ht="13.5" hidden="1" customHeight="1" x14ac:dyDescent="0.25">
      <c r="A119" s="61"/>
      <c r="B119" s="22"/>
      <c r="C119" s="22"/>
      <c r="D119" s="19"/>
      <c r="E119" s="30"/>
      <c r="F119" s="30"/>
      <c r="G119" s="30"/>
      <c r="H119" s="30"/>
      <c r="I119" s="30"/>
      <c r="J119" s="30"/>
      <c r="K119" s="30"/>
      <c r="L119" s="30"/>
    </row>
    <row r="120" spans="1:12" s="31" customFormat="1" ht="31.5" x14ac:dyDescent="0.25">
      <c r="A120" s="59" t="s">
        <v>112</v>
      </c>
      <c r="B120" s="18">
        <f>'[1]Расшир на 01.11.21'!E1410</f>
        <v>16929.5</v>
      </c>
      <c r="C120" s="18">
        <f>C123+C125+C121</f>
        <v>1493752.71866</v>
      </c>
      <c r="D120" s="19"/>
      <c r="E120" s="30"/>
      <c r="F120" s="30"/>
      <c r="G120" s="30"/>
      <c r="H120" s="30"/>
      <c r="I120" s="30"/>
      <c r="J120" s="30"/>
      <c r="K120" s="30"/>
      <c r="L120" s="30"/>
    </row>
    <row r="121" spans="1:12" s="31" customFormat="1" ht="37.5" customHeight="1" x14ac:dyDescent="0.25">
      <c r="A121" s="68" t="s">
        <v>113</v>
      </c>
      <c r="B121" s="69">
        <f>B122</f>
        <v>16929.5</v>
      </c>
      <c r="C121" s="69">
        <f>C122</f>
        <v>13560</v>
      </c>
      <c r="D121" s="19"/>
      <c r="E121" s="30"/>
      <c r="F121" s="30"/>
      <c r="G121" s="30"/>
      <c r="H121" s="30"/>
      <c r="I121" s="30"/>
      <c r="J121" s="30"/>
      <c r="K121" s="30"/>
      <c r="L121" s="30"/>
    </row>
    <row r="122" spans="1:12" s="31" customFormat="1" ht="31.5" x14ac:dyDescent="0.25">
      <c r="A122" s="70" t="s">
        <v>114</v>
      </c>
      <c r="B122" s="22">
        <f>'[1]Расшир на 01.11.21'!E1412</f>
        <v>16929.5</v>
      </c>
      <c r="C122" s="22">
        <f>'[1]Расшир на 01.11.21'!F1412</f>
        <v>13560</v>
      </c>
      <c r="D122" s="19"/>
      <c r="E122" s="30"/>
      <c r="F122" s="30"/>
      <c r="G122" s="30"/>
      <c r="H122" s="30"/>
      <c r="I122" s="30"/>
      <c r="J122" s="30"/>
      <c r="K122" s="30"/>
      <c r="L122" s="30"/>
    </row>
    <row r="123" spans="1:12" s="31" customFormat="1" ht="31.5" x14ac:dyDescent="0.25">
      <c r="A123" s="62" t="s">
        <v>115</v>
      </c>
      <c r="B123" s="67">
        <f>'[1]Расшир на 01.11.21'!E1415</f>
        <v>0</v>
      </c>
      <c r="C123" s="67">
        <f>'[1]Расшир на 01.11.21'!F1415</f>
        <v>1480192.71866</v>
      </c>
      <c r="D123" s="19"/>
      <c r="E123" s="30"/>
      <c r="F123" s="30"/>
      <c r="G123" s="30"/>
      <c r="H123" s="30"/>
      <c r="I123" s="30"/>
      <c r="J123" s="30"/>
      <c r="K123" s="30"/>
      <c r="L123" s="30"/>
    </row>
    <row r="124" spans="1:12" ht="15.75" hidden="1" x14ac:dyDescent="0.25">
      <c r="A124" s="71"/>
      <c r="B124" s="22"/>
      <c r="C124" s="22"/>
      <c r="D124" s="19"/>
      <c r="E124" s="8"/>
      <c r="F124" s="8"/>
      <c r="G124" s="8"/>
      <c r="H124" s="8"/>
      <c r="I124" s="8"/>
      <c r="J124" s="8"/>
      <c r="K124" s="8"/>
      <c r="L124" s="8"/>
    </row>
    <row r="125" spans="1:12" ht="29.45" hidden="1" customHeight="1" x14ac:dyDescent="0.25">
      <c r="A125" s="72" t="s">
        <v>116</v>
      </c>
      <c r="B125" s="69">
        <f>B126</f>
        <v>0</v>
      </c>
      <c r="C125" s="69">
        <f>C126</f>
        <v>0</v>
      </c>
      <c r="D125" s="19"/>
      <c r="E125" s="8"/>
      <c r="F125" s="8"/>
      <c r="G125" s="8"/>
      <c r="H125" s="8"/>
      <c r="I125" s="8"/>
      <c r="J125" s="8"/>
      <c r="K125" s="8"/>
      <c r="L125" s="8"/>
    </row>
    <row r="126" spans="1:12" ht="15.75" hidden="1" x14ac:dyDescent="0.25">
      <c r="A126" s="73" t="s">
        <v>117</v>
      </c>
      <c r="B126" s="74">
        <f>'[1]Расшир на 01.11.21'!E1414</f>
        <v>0</v>
      </c>
      <c r="C126" s="74">
        <f>'[1]Расшир на 01.11.21'!F1414</f>
        <v>0</v>
      </c>
      <c r="D126" s="19"/>
      <c r="E126" s="8"/>
      <c r="F126" s="8"/>
      <c r="G126" s="8"/>
      <c r="H126" s="8"/>
      <c r="I126" s="8"/>
      <c r="J126" s="8"/>
      <c r="K126" s="8"/>
      <c r="L126" s="8"/>
    </row>
    <row r="127" spans="1:12" ht="15.75" hidden="1" x14ac:dyDescent="0.25">
      <c r="A127" s="21"/>
      <c r="B127" s="22"/>
      <c r="C127" s="22"/>
      <c r="D127" s="19"/>
      <c r="E127" s="8"/>
      <c r="F127" s="8"/>
      <c r="G127" s="8"/>
      <c r="H127" s="8"/>
      <c r="I127" s="8"/>
      <c r="J127" s="8"/>
      <c r="K127" s="8"/>
      <c r="L127" s="8"/>
    </row>
    <row r="128" spans="1:12" ht="15.75" hidden="1" x14ac:dyDescent="0.25">
      <c r="A128" s="21"/>
      <c r="B128" s="22"/>
      <c r="C128" s="22"/>
      <c r="D128" s="19"/>
      <c r="E128" s="8"/>
      <c r="F128" s="8"/>
      <c r="G128" s="8"/>
      <c r="H128" s="8"/>
      <c r="I128" s="8"/>
      <c r="J128" s="8"/>
      <c r="K128" s="8"/>
      <c r="L128" s="8"/>
    </row>
    <row r="129" spans="1:12" ht="63" x14ac:dyDescent="0.25">
      <c r="A129" s="75" t="s">
        <v>118</v>
      </c>
      <c r="B129" s="22">
        <v>0</v>
      </c>
      <c r="C129" s="22">
        <f>C123</f>
        <v>1480192.71866</v>
      </c>
      <c r="D129" s="19"/>
      <c r="E129" s="8"/>
      <c r="F129" s="8"/>
      <c r="G129" s="8"/>
      <c r="H129" s="8"/>
      <c r="I129" s="8"/>
      <c r="J129" s="8"/>
      <c r="K129" s="8"/>
      <c r="L129" s="8"/>
    </row>
    <row r="130" spans="1:12" s="31" customFormat="1" ht="32.25" hidden="1" customHeight="1" x14ac:dyDescent="0.25">
      <c r="A130" s="59" t="s">
        <v>119</v>
      </c>
      <c r="B130" s="18">
        <f>B102+B106+B110+B116+B120</f>
        <v>-698870.5</v>
      </c>
      <c r="C130" s="18">
        <f>C102+C106+C110+C116+C120</f>
        <v>-1006247.28134</v>
      </c>
      <c r="D130" s="19"/>
      <c r="E130" s="30"/>
      <c r="F130" s="30"/>
      <c r="G130" s="30"/>
      <c r="H130" s="30"/>
      <c r="I130" s="30"/>
      <c r="J130" s="30"/>
      <c r="K130" s="30"/>
      <c r="L130" s="30"/>
    </row>
    <row r="131" spans="1:12" ht="32.25" customHeight="1" x14ac:dyDescent="0.25">
      <c r="A131" s="28" t="s">
        <v>109</v>
      </c>
      <c r="B131" s="18">
        <f>'[1]Расшир на 01.11.21'!E1418</f>
        <v>485543.86902999878</v>
      </c>
      <c r="C131" s="18">
        <f>'[1]Расшир на 01.11.21'!F1418</f>
        <v>-3192685.7225299999</v>
      </c>
      <c r="D131" s="19"/>
      <c r="E131" s="8"/>
      <c r="F131" s="8"/>
      <c r="G131" s="8"/>
      <c r="H131" s="8"/>
      <c r="I131" s="8"/>
      <c r="J131" s="8"/>
      <c r="K131" s="8"/>
      <c r="L131" s="8"/>
    </row>
    <row r="132" spans="1:12" ht="22.5" customHeight="1" x14ac:dyDescent="0.25">
      <c r="A132" s="21" t="s">
        <v>110</v>
      </c>
      <c r="B132" s="22">
        <f>'[1]Расшир на 01.11.21'!E1419</f>
        <v>-55814653.164779998</v>
      </c>
      <c r="C132" s="22">
        <f>'[1]Расшир на 01.11.21'!F1419</f>
        <v>-45509634.973530002</v>
      </c>
      <c r="D132" s="19"/>
      <c r="E132" s="8"/>
      <c r="F132" s="8"/>
      <c r="G132" s="8"/>
      <c r="H132" s="8"/>
      <c r="I132" s="8"/>
      <c r="J132" s="8"/>
      <c r="K132" s="8"/>
      <c r="L132" s="8"/>
    </row>
    <row r="133" spans="1:12" ht="22.5" customHeight="1" x14ac:dyDescent="0.25">
      <c r="A133" s="21" t="s">
        <v>111</v>
      </c>
      <c r="B133" s="22">
        <f>'[1]Расшир на 01.11.21'!E1420</f>
        <v>56300197.033809997</v>
      </c>
      <c r="C133" s="22">
        <f>'[1]Расшир на 01.11.21'!F1420</f>
        <v>42316949.251000002</v>
      </c>
      <c r="D133" s="19"/>
      <c r="E133" s="8"/>
      <c r="F133" s="8"/>
      <c r="G133" s="8"/>
      <c r="H133" s="8"/>
      <c r="I133" s="8"/>
      <c r="J133" s="8"/>
      <c r="K133" s="8"/>
      <c r="L133" s="8"/>
    </row>
    <row r="134" spans="1:12" ht="30" customHeight="1" x14ac:dyDescent="0.25">
      <c r="A134" s="28" t="s">
        <v>119</v>
      </c>
      <c r="B134" s="18">
        <f>B106+B110+B120+B131+B102</f>
        <v>-213326.63097000122</v>
      </c>
      <c r="C134" s="18">
        <f>C106+C110+C120+C131+C102</f>
        <v>-4198933.0038700001</v>
      </c>
      <c r="D134" s="19"/>
      <c r="E134" s="8"/>
      <c r="F134" s="8"/>
      <c r="G134" s="8"/>
      <c r="H134" s="8"/>
      <c r="I134" s="8"/>
      <c r="J134" s="8"/>
      <c r="K134" s="8"/>
      <c r="L134" s="8"/>
    </row>
    <row r="135" spans="1:12" ht="60" customHeight="1" x14ac:dyDescent="0.25">
      <c r="A135" s="76"/>
      <c r="B135" s="77"/>
      <c r="C135" s="78"/>
      <c r="D135" s="11"/>
      <c r="E135" s="8"/>
      <c r="F135" s="8"/>
      <c r="G135" s="8"/>
      <c r="H135" s="8"/>
      <c r="I135" s="8"/>
      <c r="J135" s="8"/>
      <c r="K135" s="8"/>
      <c r="L135" s="8"/>
    </row>
    <row r="136" spans="1:12" ht="10.5" hidden="1" customHeight="1" x14ac:dyDescent="0.25">
      <c r="A136" s="76"/>
      <c r="B136" s="79"/>
      <c r="C136" s="80"/>
      <c r="D136" s="11"/>
      <c r="E136" s="8"/>
      <c r="F136" s="8"/>
      <c r="G136" s="8"/>
      <c r="H136" s="8"/>
      <c r="I136" s="8"/>
      <c r="J136" s="8"/>
      <c r="K136" s="8"/>
      <c r="L136" s="8"/>
    </row>
    <row r="137" spans="1:12" ht="171" customHeight="1" x14ac:dyDescent="0.25">
      <c r="A137" s="76"/>
      <c r="B137" s="79"/>
      <c r="C137" s="80"/>
      <c r="D137" s="11"/>
      <c r="E137" s="8"/>
      <c r="F137" s="8"/>
      <c r="G137" s="8"/>
      <c r="H137" s="8"/>
      <c r="I137" s="8"/>
      <c r="J137" s="8"/>
      <c r="K137" s="8"/>
      <c r="L137" s="8"/>
    </row>
    <row r="138" spans="1:12" ht="10.5" customHeight="1" x14ac:dyDescent="0.25">
      <c r="A138" s="81"/>
      <c r="B138" s="79"/>
      <c r="C138" s="80"/>
      <c r="D138" s="11"/>
      <c r="E138" s="8"/>
      <c r="F138" s="8"/>
      <c r="G138" s="8"/>
      <c r="H138" s="8"/>
      <c r="I138" s="8"/>
      <c r="J138" s="8"/>
      <c r="K138" s="8"/>
      <c r="L138" s="8"/>
    </row>
    <row r="139" spans="1:12" ht="12" customHeight="1" x14ac:dyDescent="0.25">
      <c r="A139" s="81"/>
      <c r="B139" s="79"/>
      <c r="C139" s="80"/>
      <c r="D139" s="11"/>
      <c r="E139" s="8"/>
      <c r="F139" s="8"/>
      <c r="G139" s="8"/>
      <c r="H139" s="8"/>
      <c r="I139" s="8"/>
      <c r="J139" s="8"/>
      <c r="K139" s="8"/>
      <c r="L139" s="8"/>
    </row>
    <row r="140" spans="1:12" ht="12.75" customHeight="1" x14ac:dyDescent="0.25">
      <c r="A140" s="81"/>
      <c r="B140" s="79"/>
      <c r="C140" s="80"/>
      <c r="D140" s="11"/>
      <c r="E140" s="8"/>
      <c r="F140" s="8"/>
      <c r="G140" s="8"/>
      <c r="H140" s="8"/>
      <c r="I140" s="8"/>
      <c r="J140" s="8"/>
      <c r="K140" s="8"/>
      <c r="L140" s="8"/>
    </row>
    <row r="141" spans="1:12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  <c r="L141" s="8"/>
    </row>
    <row r="142" spans="1:12" ht="15.75" x14ac:dyDescent="0.25">
      <c r="A142" s="9"/>
      <c r="B142" s="7"/>
      <c r="C142" s="10"/>
      <c r="D142" s="11"/>
      <c r="E142" s="8"/>
      <c r="F142" s="8"/>
      <c r="G142" s="8"/>
      <c r="H142" s="8"/>
      <c r="I142" s="8"/>
      <c r="J142" s="8"/>
      <c r="K142" s="8"/>
      <c r="L142" s="8"/>
    </row>
    <row r="143" spans="1:12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  <c r="L143" s="8"/>
    </row>
    <row r="144" spans="1:12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  <c r="L144" s="8"/>
    </row>
    <row r="145" spans="1:12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  <c r="L145" s="8"/>
    </row>
    <row r="146" spans="1:12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  <c r="L146" s="8"/>
    </row>
    <row r="147" spans="1:12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  <c r="L147" s="8"/>
    </row>
    <row r="148" spans="1:12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  <c r="L148" s="8"/>
    </row>
    <row r="149" spans="1:12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  <c r="L149" s="8"/>
    </row>
    <row r="150" spans="1:12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  <c r="L150" s="8"/>
    </row>
    <row r="151" spans="1:12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  <c r="L151" s="8"/>
    </row>
    <row r="152" spans="1:12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  <c r="L152" s="8"/>
    </row>
    <row r="153" spans="1:12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  <c r="L153" s="8"/>
    </row>
    <row r="154" spans="1:12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  <c r="L154" s="8"/>
    </row>
    <row r="155" spans="1:12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  <c r="L155" s="8"/>
    </row>
    <row r="156" spans="1:12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  <c r="L156" s="8"/>
    </row>
    <row r="157" spans="1:12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  <c r="L157" s="8"/>
    </row>
    <row r="158" spans="1:12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  <c r="L158" s="8"/>
    </row>
    <row r="159" spans="1:12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  <c r="L159" s="8"/>
    </row>
    <row r="160" spans="1:12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  <c r="L160" s="8"/>
    </row>
    <row r="161" spans="1:12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  <c r="L161" s="8"/>
    </row>
    <row r="162" spans="1:12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  <c r="L162" s="8"/>
    </row>
    <row r="163" spans="1:12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  <c r="L163" s="8"/>
    </row>
    <row r="164" spans="1:12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  <c r="L164" s="8"/>
    </row>
    <row r="165" spans="1:12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  <c r="L165" s="8"/>
    </row>
    <row r="166" spans="1:12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  <c r="L166" s="8"/>
    </row>
    <row r="167" spans="1:12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  <c r="L167" s="8"/>
    </row>
    <row r="168" spans="1:12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  <c r="L168" s="8"/>
    </row>
    <row r="169" spans="1:12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  <c r="L169" s="8"/>
    </row>
    <row r="170" spans="1:12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  <c r="L170" s="8"/>
    </row>
    <row r="171" spans="1:12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  <c r="L171" s="8"/>
    </row>
    <row r="172" spans="1:12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  <c r="L172" s="8"/>
    </row>
    <row r="173" spans="1:12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  <c r="L173" s="8"/>
    </row>
    <row r="174" spans="1:12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  <c r="L174" s="8"/>
    </row>
    <row r="175" spans="1:12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  <c r="L175" s="8"/>
    </row>
    <row r="176" spans="1:12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  <c r="L176" s="8"/>
    </row>
    <row r="177" spans="1:12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  <c r="L177" s="8"/>
    </row>
    <row r="178" spans="1:12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  <c r="L178" s="8"/>
    </row>
    <row r="179" spans="1:12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  <c r="L179" s="8"/>
    </row>
    <row r="180" spans="1:12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  <c r="L180" s="8"/>
    </row>
    <row r="181" spans="1:12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  <c r="L181" s="8"/>
    </row>
    <row r="182" spans="1:12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  <c r="L182" s="8"/>
    </row>
    <row r="183" spans="1:12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  <c r="L183" s="8"/>
    </row>
    <row r="184" spans="1:12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  <c r="L184" s="8"/>
    </row>
    <row r="185" spans="1:12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  <c r="L185" s="8"/>
    </row>
    <row r="186" spans="1:12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  <c r="L186" s="8"/>
    </row>
    <row r="187" spans="1:12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  <c r="L187" s="8"/>
    </row>
    <row r="188" spans="1:12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  <c r="L188" s="8"/>
    </row>
    <row r="189" spans="1:12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  <c r="L189" s="8"/>
    </row>
    <row r="190" spans="1:12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  <c r="L190" s="8"/>
    </row>
    <row r="191" spans="1:12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  <c r="L191" s="8"/>
    </row>
    <row r="192" spans="1:12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  <c r="L192" s="8"/>
    </row>
    <row r="193" spans="1:12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  <c r="L193" s="8"/>
    </row>
    <row r="194" spans="1:12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  <c r="L194" s="8"/>
    </row>
    <row r="195" spans="1:12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  <c r="L195" s="8"/>
    </row>
    <row r="196" spans="1:12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  <c r="L196" s="8"/>
    </row>
    <row r="197" spans="1:12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  <c r="L197" s="8"/>
    </row>
    <row r="198" spans="1:12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  <c r="L198" s="8"/>
    </row>
    <row r="199" spans="1:12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  <c r="L199" s="8"/>
    </row>
    <row r="200" spans="1:12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  <c r="L200" s="8"/>
    </row>
    <row r="201" spans="1:12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  <c r="L201" s="8"/>
    </row>
    <row r="202" spans="1:12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  <c r="L202" s="8"/>
    </row>
    <row r="203" spans="1:12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  <c r="L203" s="8"/>
    </row>
    <row r="204" spans="1:12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  <c r="L204" s="8"/>
    </row>
    <row r="205" spans="1:12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  <c r="L205" s="8"/>
    </row>
    <row r="206" spans="1:12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  <c r="L206" s="8"/>
    </row>
    <row r="207" spans="1:12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  <c r="L207" s="8"/>
    </row>
    <row r="208" spans="1:12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  <c r="L208" s="8"/>
    </row>
    <row r="209" spans="1:12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  <c r="L209" s="8"/>
    </row>
    <row r="210" spans="1:12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  <c r="L210" s="8"/>
    </row>
    <row r="211" spans="1:12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  <c r="L211" s="8"/>
    </row>
    <row r="212" spans="1:12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  <c r="L212" s="8"/>
    </row>
    <row r="213" spans="1:12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  <c r="L213" s="8"/>
    </row>
    <row r="214" spans="1:12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  <c r="L214" s="8"/>
    </row>
    <row r="215" spans="1:12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  <c r="L215" s="8"/>
    </row>
    <row r="216" spans="1:12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  <c r="L216" s="8"/>
    </row>
    <row r="217" spans="1:12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  <c r="L217" s="8"/>
    </row>
    <row r="218" spans="1:12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  <c r="L218" s="8"/>
    </row>
    <row r="219" spans="1:12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  <c r="L219" s="8"/>
    </row>
    <row r="220" spans="1:12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  <c r="L220" s="8"/>
    </row>
    <row r="221" spans="1:12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  <c r="L221" s="8"/>
    </row>
    <row r="222" spans="1:12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  <c r="L222" s="8"/>
    </row>
    <row r="223" spans="1:12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  <c r="L223" s="8"/>
    </row>
    <row r="224" spans="1:12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  <c r="L224" s="8"/>
    </row>
    <row r="225" spans="1:12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  <c r="L225" s="8"/>
    </row>
    <row r="226" spans="1:12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  <c r="L226" s="8"/>
    </row>
    <row r="227" spans="1:12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  <c r="L227" s="8"/>
    </row>
    <row r="228" spans="1:12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  <c r="L228" s="8"/>
    </row>
    <row r="229" spans="1:12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  <c r="L229" s="8"/>
    </row>
    <row r="230" spans="1:12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  <c r="L230" s="8"/>
    </row>
    <row r="231" spans="1:12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  <c r="L231" s="8"/>
    </row>
    <row r="232" spans="1:12" ht="15.75" x14ac:dyDescent="0.25">
      <c r="A232" s="9"/>
      <c r="B232" s="8"/>
      <c r="C232" s="10"/>
      <c r="D232" s="11"/>
      <c r="E232" s="8"/>
      <c r="F232" s="8"/>
      <c r="G232" s="8"/>
      <c r="H232" s="8"/>
      <c r="I232" s="8"/>
      <c r="J232" s="8"/>
      <c r="K232" s="8"/>
      <c r="L232" s="8"/>
    </row>
    <row r="233" spans="1:12" ht="15.75" x14ac:dyDescent="0.25">
      <c r="A233" s="9"/>
      <c r="B233" s="8"/>
      <c r="C233" s="10"/>
      <c r="D233" s="11"/>
      <c r="E233" s="8"/>
      <c r="F233" s="8"/>
      <c r="G233" s="8"/>
      <c r="H233" s="8"/>
      <c r="I233" s="8"/>
      <c r="J233" s="8"/>
      <c r="K233" s="8"/>
      <c r="L233" s="8"/>
    </row>
    <row r="234" spans="1:12" ht="15.75" x14ac:dyDescent="0.25">
      <c r="A234" s="9"/>
      <c r="B234" s="8"/>
      <c r="C234" s="10"/>
      <c r="D234" s="11"/>
      <c r="E234" s="8"/>
      <c r="F234" s="8"/>
      <c r="G234" s="8"/>
      <c r="H234" s="8"/>
      <c r="I234" s="8"/>
      <c r="J234" s="8"/>
      <c r="K234" s="8"/>
      <c r="L234" s="8"/>
    </row>
    <row r="235" spans="1:12" ht="15.75" x14ac:dyDescent="0.25">
      <c r="A235" s="9"/>
      <c r="B235" s="8"/>
      <c r="C235" s="10"/>
      <c r="D235" s="11"/>
      <c r="E235" s="8"/>
      <c r="F235" s="8"/>
      <c r="G235" s="8"/>
      <c r="H235" s="8"/>
      <c r="I235" s="8"/>
      <c r="J235" s="8"/>
      <c r="K235" s="8"/>
      <c r="L235" s="8"/>
    </row>
    <row r="236" spans="1:12" ht="15.75" x14ac:dyDescent="0.25">
      <c r="A236" s="9"/>
      <c r="B236" s="8"/>
      <c r="C236" s="10"/>
      <c r="D236" s="11"/>
      <c r="E236" s="8"/>
      <c r="F236" s="8"/>
      <c r="G236" s="8"/>
      <c r="H236" s="8"/>
      <c r="I236" s="8"/>
      <c r="J236" s="8"/>
      <c r="K236" s="8"/>
      <c r="L236" s="8"/>
    </row>
    <row r="237" spans="1:12" ht="15.75" x14ac:dyDescent="0.25">
      <c r="A237" s="9"/>
      <c r="B237" s="8"/>
      <c r="C237" s="10"/>
      <c r="D237" s="11"/>
      <c r="E237" s="8"/>
      <c r="F237" s="8"/>
      <c r="G237" s="8"/>
      <c r="H237" s="8"/>
      <c r="I237" s="8"/>
      <c r="J237" s="8"/>
      <c r="K237" s="8"/>
      <c r="L237" s="8"/>
    </row>
    <row r="238" spans="1:12" ht="15.75" x14ac:dyDescent="0.25">
      <c r="A238" s="9"/>
      <c r="B238" s="8"/>
      <c r="C238" s="10"/>
      <c r="D238" s="11"/>
      <c r="E238" s="8"/>
      <c r="F238" s="8"/>
      <c r="G238" s="8"/>
      <c r="H238" s="8"/>
      <c r="I238" s="8"/>
      <c r="J238" s="8"/>
      <c r="K238" s="8"/>
      <c r="L238" s="8"/>
    </row>
    <row r="505" spans="3:3" ht="18.75" x14ac:dyDescent="0.3">
      <c r="C505" s="82"/>
    </row>
    <row r="506" spans="3:3" ht="18.75" x14ac:dyDescent="0.3">
      <c r="C506" s="82"/>
    </row>
    <row r="509" spans="3:3" x14ac:dyDescent="0.2">
      <c r="C509" s="83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881D33-D991-41E6-8B3F-2F4B040C87D3}"/>
</file>

<file path=customXml/itemProps2.xml><?xml version="1.0" encoding="utf-8"?>
<ds:datastoreItem xmlns:ds="http://schemas.openxmlformats.org/officeDocument/2006/customXml" ds:itemID="{602A4EC1-7110-4616-A367-573BA696F1CD}"/>
</file>

<file path=customXml/itemProps3.xml><?xml version="1.0" encoding="utf-8"?>
<ds:datastoreItem xmlns:ds="http://schemas.openxmlformats.org/officeDocument/2006/customXml" ds:itemID="{4D86CA3B-AA47-4228-813E-2B8C4C5C1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01.11.2021</vt:lpstr>
      <vt:lpstr>'на 01.11.2021'!Область_печати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2021-11-10T10:28:46Z</dcterms:created>
  <dcterms:modified xsi:type="dcterms:W3CDTF">2021-11-11T10:08:25Z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