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280"/>
  </bookViews>
  <sheets>
    <sheet name="01.05.2021" sheetId="1" r:id="rId1"/>
  </sheets>
  <externalReferences>
    <externalReference r:id="rId2"/>
  </externalReferences>
  <definedNames>
    <definedName name="Z_3A62FDFE_B33F_4285_AF26_B946B57D89E5_.wvu.Rows" localSheetId="0" hidden="1">'01.05.2021'!$30:$30,'01.05.2021'!$40:$40,'01.05.2021'!$82:$83,'01.05.2021'!$101:$104,'01.05.2021'!$123:$123,'01.05.2021'!$127:$127,'01.05.2021'!$136:$136</definedName>
    <definedName name="Z_5F4BDBB1_E645_4516_8FC8_7D1E2AFE448F_.wvu.Rows" localSheetId="0" hidden="1">'01.05.2021'!$30:$30,'01.05.2021'!$40:$40,'01.05.2021'!$66:$66,'01.05.2021'!$82:$83,'01.05.2021'!$101:$104,'01.05.2021'!$123:$123,'01.05.2021'!$127:$127</definedName>
    <definedName name="Z_791A6B44_A126_477F_8F66_87C81269CCAF_.wvu.Rows" localSheetId="0" hidden="1">'01.05.2021'!#REF!,'01.05.2021'!$121:$122,'01.05.2021'!$128:$128</definedName>
    <definedName name="Z_941B9BCB_D95B_4828_B060_DECC595C9511_.wvu.Rows" localSheetId="0" hidden="1">'01.05.2021'!$30:$30,'01.05.2021'!$33:$33,'01.05.2021'!$40:$40,'01.05.2021'!$48:$48,'01.05.2021'!$66:$66,'01.05.2021'!$71:$71,'01.05.2021'!$82:$83,'01.05.2021'!$101:$104,'01.05.2021'!$120:$128,'01.05.2021'!$136:$136</definedName>
    <definedName name="Z_AD8B40E3_4B89_443C_9ACF_B6D22B3A77E7_.wvu.Rows" localSheetId="0" hidden="1">'01.05.2021'!$30:$30,'01.05.2021'!$33:$33,'01.05.2021'!$40:$40,'01.05.2021'!$48:$48,'01.05.2021'!$66:$66,'01.05.2021'!$71:$71,'01.05.2021'!$82:$83,'01.05.2021'!$101:$104,'01.05.2021'!$120:$128,'01.05.2021'!$136:$136</definedName>
    <definedName name="Z_AFEF4DE1_67D6_48C6_A8C8_B9E9198BBD0E_.wvu.PrintArea" localSheetId="0" hidden="1">'01.05.2021'!$A$1:$D$140</definedName>
    <definedName name="Z_AFEF4DE1_67D6_48C6_A8C8_B9E9198BBD0E_.wvu.Rows" localSheetId="0" hidden="1">'01.05.2021'!$30:$30,'01.05.2021'!$40:$40,'01.05.2021'!$55:$55,'01.05.2021'!$66:$66,'01.05.2021'!$69:$69,'01.05.2021'!$71:$71,'01.05.2021'!$82:$83,'01.05.2021'!$86:$86,'01.05.2021'!$101:$104,'01.05.2021'!$121:$122,'01.05.2021'!$124:$128,'01.05.2021'!$130:$130,'01.05.2021'!$136:$136</definedName>
    <definedName name="Z_CAE69FAB_AFBE_4188_8F32_69E048226F14_.wvu.Rows" localSheetId="0" hidden="1">'01.05.2021'!$30:$30,'01.05.2021'!$33:$33,'01.05.2021'!$40:$41,'01.05.2021'!$66:$66,'01.05.2021'!$71:$71,'01.05.2021'!$82:$83,'01.05.2021'!$136:$136</definedName>
    <definedName name="Z_D2DF83CF_573E_4A86_A4BE_5A992E023C65_.wvu.Rows" localSheetId="0" hidden="1">'01.05.2021'!#REF!,'01.05.2021'!$121:$122,'01.05.2021'!$128:$128</definedName>
    <definedName name="Z_E2CE03E0_A708_4616_8DFD_0910D1C70A9E_.wvu.Rows" localSheetId="0" hidden="1">'01.05.2021'!#REF!,'01.05.2021'!$121:$122,'01.05.2021'!$128:$128</definedName>
    <definedName name="Z_E6F394BB_DB4B_47AB_A066_DC195B03AE3E_.wvu.Rows" localSheetId="0" hidden="1">'01.05.2021'!$30:$30,'01.05.2021'!$40:$40,'01.05.2021'!$66:$66,'01.05.2021'!$69:$69,'01.05.2021'!$71:$71,'01.05.2021'!$82:$83,'01.05.2021'!$101:$104,'01.05.2021'!$113:$118,'01.05.2021'!$124:$128,'01.05.2021'!$130:$130,'01.05.2021'!$136:$136</definedName>
    <definedName name="Z_E8991B2E_0E9F_48F3_A4D6_3B340ABE8C8E_.wvu.Rows" localSheetId="0" hidden="1">'01.05.2021'!$40:$41,'01.05.2021'!$128:$128</definedName>
    <definedName name="Z_F385514D_10E2_4F02_BC23_DB9B134ACC31_.wvu.PrintArea" localSheetId="0" hidden="1">'01.05.2021'!$A$1:$D$140</definedName>
    <definedName name="Z_F385514D_10E2_4F02_BC23_DB9B134ACC31_.wvu.Rows" localSheetId="0" hidden="1">'01.05.2021'!$30:$30,'01.05.2021'!$41:$41,'01.05.2021'!$66:$66,'01.05.2021'!$82:$83,'01.05.2021'!$86:$86,'01.05.2021'!$104:$104,'01.05.2021'!$121:$122,'01.05.2021'!$124:$128,'01.05.2021'!$130:$130,'01.05.2021'!$136:$136</definedName>
    <definedName name="Z_F59D258D_974D_4B2B_B7CC_86B99245EC3C_.wvu.PrintArea" localSheetId="0" hidden="1">'01.05.2021'!$A$1:$D$140</definedName>
    <definedName name="Z_F59D258D_974D_4B2B_B7CC_86B99245EC3C_.wvu.Rows" localSheetId="0" hidden="1">'01.05.2021'!$30:$30,'01.05.2021'!$33:$33,'01.05.2021'!$40:$41,'01.05.2021'!$48:$48,'01.05.2021'!$66:$66,'01.05.2021'!$71:$71,'01.05.2021'!$82:$83,'01.05.2021'!$101:$104,'01.05.2021'!$123:$123,'01.05.2021'!$127:$127,'01.05.2021'!$136:$136</definedName>
    <definedName name="Z_F8542D9D_A523_4F6F_8CFE_9BA4BA3D5B88_.wvu.Rows" localSheetId="0" hidden="1">'01.05.2021'!$40:$40,'01.05.2021'!$101:$104,'01.05.2021'!$121:$123,'01.05.2021'!$127:$127</definedName>
    <definedName name="Z_FAFBB87E_73E9_461E_A4E8_A0EB3259EED0_.wvu.PrintArea" localSheetId="0" hidden="1">'01.05.2021'!$A$1:$D$140</definedName>
    <definedName name="Z_FAFBB87E_73E9_461E_A4E8_A0EB3259EED0_.wvu.Rows" localSheetId="0" hidden="1">'01.05.2021'!$31:$31,'01.05.2021'!$40:$40,'01.05.2021'!$101:$104,'01.05.2021'!$121:$123,'01.05.2021'!$127:$127</definedName>
    <definedName name="_xlnm.Print_Area" localSheetId="0">'01.05.2021'!$A$1:$D$134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C120" i="1" s="1"/>
  <c r="B126" i="1"/>
  <c r="B125" i="1" s="1"/>
  <c r="C123" i="1"/>
  <c r="C129" i="1" s="1"/>
  <c r="B123" i="1"/>
  <c r="C122" i="1"/>
  <c r="C121" i="1" s="1"/>
  <c r="B121" i="1"/>
  <c r="B120" i="1"/>
  <c r="C118" i="1"/>
  <c r="B118" i="1"/>
  <c r="C117" i="1"/>
  <c r="C116" i="1" s="1"/>
  <c r="B117" i="1"/>
  <c r="B116" i="1" s="1"/>
  <c r="C115" i="1"/>
  <c r="C114" i="1" s="1"/>
  <c r="C112" i="1"/>
  <c r="B112" i="1"/>
  <c r="C111" i="1"/>
  <c r="B111" i="1"/>
  <c r="C110" i="1"/>
  <c r="B110" i="1"/>
  <c r="C108" i="1"/>
  <c r="B108" i="1"/>
  <c r="C107" i="1"/>
  <c r="B107" i="1"/>
  <c r="B106" i="1" s="1"/>
  <c r="C104" i="1"/>
  <c r="B104" i="1"/>
  <c r="C103" i="1"/>
  <c r="B103" i="1"/>
  <c r="B102" i="1" s="1"/>
  <c r="C102" i="1"/>
  <c r="C98" i="1"/>
  <c r="B98" i="1"/>
  <c r="C97" i="1"/>
  <c r="B97" i="1"/>
  <c r="C96" i="1"/>
  <c r="B96" i="1"/>
  <c r="C95" i="1"/>
  <c r="C94" i="1" s="1"/>
  <c r="B95" i="1"/>
  <c r="B94" i="1" s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D69" i="1" s="1"/>
  <c r="C68" i="1"/>
  <c r="B68" i="1"/>
  <c r="D68" i="1" s="1"/>
  <c r="C67" i="1"/>
  <c r="B67" i="1"/>
  <c r="D67" i="1" s="1"/>
  <c r="C66" i="1"/>
  <c r="B66" i="1"/>
  <c r="D66" i="1" s="1"/>
  <c r="C65" i="1"/>
  <c r="B65" i="1"/>
  <c r="D65" i="1" s="1"/>
  <c r="C64" i="1"/>
  <c r="B64" i="1"/>
  <c r="D64" i="1" s="1"/>
  <c r="C63" i="1"/>
  <c r="B63" i="1"/>
  <c r="D63" i="1" s="1"/>
  <c r="C62" i="1"/>
  <c r="B62" i="1"/>
  <c r="D62" i="1" s="1"/>
  <c r="C61" i="1"/>
  <c r="B61" i="1"/>
  <c r="D61" i="1" s="1"/>
  <c r="C60" i="1"/>
  <c r="B60" i="1"/>
  <c r="D60" i="1" s="1"/>
  <c r="C59" i="1"/>
  <c r="B59" i="1"/>
  <c r="D59" i="1" s="1"/>
  <c r="C58" i="1"/>
  <c r="B58" i="1"/>
  <c r="D58" i="1" s="1"/>
  <c r="C57" i="1"/>
  <c r="B57" i="1"/>
  <c r="C56" i="1"/>
  <c r="B56" i="1"/>
  <c r="C55" i="1"/>
  <c r="B55" i="1"/>
  <c r="C54" i="1"/>
  <c r="B54" i="1"/>
  <c r="D54" i="1" s="1"/>
  <c r="C53" i="1"/>
  <c r="B53" i="1"/>
  <c r="D53" i="1" s="1"/>
  <c r="C52" i="1"/>
  <c r="B52" i="1"/>
  <c r="C51" i="1"/>
  <c r="B51" i="1"/>
  <c r="C50" i="1"/>
  <c r="B50" i="1"/>
  <c r="D50" i="1" s="1"/>
  <c r="C49" i="1"/>
  <c r="B49" i="1"/>
  <c r="D49" i="1" s="1"/>
  <c r="C48" i="1"/>
  <c r="B48" i="1"/>
  <c r="C47" i="1"/>
  <c r="B47" i="1"/>
  <c r="C46" i="1"/>
  <c r="B46" i="1"/>
  <c r="C45" i="1"/>
  <c r="B45" i="1"/>
  <c r="C44" i="1"/>
  <c r="B44" i="1"/>
  <c r="D41" i="1"/>
  <c r="C39" i="1"/>
  <c r="C100" i="1" s="1"/>
  <c r="B39" i="1"/>
  <c r="B100" i="1" s="1"/>
  <c r="C38" i="1"/>
  <c r="B38" i="1"/>
  <c r="C37" i="1"/>
  <c r="B37" i="1"/>
  <c r="C36" i="1"/>
  <c r="B36" i="1"/>
  <c r="C35" i="1"/>
  <c r="D35" i="1" s="1"/>
  <c r="B35" i="1"/>
  <c r="C34" i="1"/>
  <c r="B34" i="1"/>
  <c r="C33" i="1"/>
  <c r="D33" i="1" s="1"/>
  <c r="B33" i="1"/>
  <c r="C32" i="1"/>
  <c r="B32" i="1"/>
  <c r="C31" i="1"/>
  <c r="D31" i="1" s="1"/>
  <c r="B31" i="1"/>
  <c r="C30" i="1"/>
  <c r="B30" i="1"/>
  <c r="C29" i="1"/>
  <c r="D29" i="1" s="1"/>
  <c r="B29" i="1"/>
  <c r="C28" i="1"/>
  <c r="B28" i="1"/>
  <c r="C27" i="1"/>
  <c r="B27" i="1"/>
  <c r="C26" i="1"/>
  <c r="D26" i="1" s="1"/>
  <c r="B26" i="1"/>
  <c r="C25" i="1"/>
  <c r="B25" i="1"/>
  <c r="C24" i="1"/>
  <c r="D24" i="1" s="1"/>
  <c r="B24" i="1"/>
  <c r="C23" i="1"/>
  <c r="D23" i="1" s="1"/>
  <c r="B23" i="1"/>
  <c r="C22" i="1"/>
  <c r="D22" i="1" s="1"/>
  <c r="B22" i="1"/>
  <c r="C21" i="1"/>
  <c r="D21" i="1" s="1"/>
  <c r="B21" i="1"/>
  <c r="C20" i="1"/>
  <c r="B20" i="1"/>
  <c r="C19" i="1"/>
  <c r="D19" i="1" s="1"/>
  <c r="B19" i="1"/>
  <c r="C18" i="1"/>
  <c r="D18" i="1" s="1"/>
  <c r="B18" i="1"/>
  <c r="C17" i="1"/>
  <c r="D17" i="1" s="1"/>
  <c r="B17" i="1"/>
  <c r="C16" i="1"/>
  <c r="D16" i="1" s="1"/>
  <c r="B16" i="1"/>
  <c r="C15" i="1"/>
  <c r="D15" i="1" s="1"/>
  <c r="B15" i="1"/>
  <c r="C14" i="1"/>
  <c r="D14" i="1" s="1"/>
  <c r="B14" i="1"/>
  <c r="C13" i="1"/>
  <c r="D13" i="1" s="1"/>
  <c r="B13" i="1"/>
  <c r="C12" i="1"/>
  <c r="D12" i="1" s="1"/>
  <c r="B12" i="1"/>
  <c r="C11" i="1"/>
  <c r="D11" i="1" s="1"/>
  <c r="B11" i="1"/>
  <c r="C10" i="1"/>
  <c r="D10" i="1" s="1"/>
  <c r="B10" i="1"/>
  <c r="C9" i="1"/>
  <c r="D9" i="1" s="1"/>
  <c r="B9" i="1"/>
  <c r="C8" i="1"/>
  <c r="D8" i="1" s="1"/>
  <c r="B8" i="1"/>
  <c r="C7" i="1"/>
  <c r="D7" i="1" s="1"/>
  <c r="B7" i="1"/>
  <c r="C6" i="1"/>
  <c r="D6" i="1" s="1"/>
  <c r="B6" i="1"/>
  <c r="C106" i="1" l="1"/>
  <c r="B130" i="1"/>
  <c r="C130" i="1"/>
  <c r="D25" i="1"/>
  <c r="D28" i="1"/>
  <c r="D30" i="1"/>
  <c r="D32" i="1"/>
  <c r="D34" i="1"/>
  <c r="D37" i="1"/>
  <c r="D57" i="1"/>
  <c r="C134" i="1"/>
  <c r="B134" i="1"/>
  <c r="D39" i="1"/>
  <c r="D44" i="1"/>
  <c r="D45" i="1"/>
  <c r="D46" i="1"/>
  <c r="D47" i="1"/>
  <c r="D56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</calcChain>
</file>

<file path=xl/sharedStrings.xml><?xml version="1.0" encoding="utf-8"?>
<sst xmlns="http://schemas.openxmlformats.org/spreadsheetml/2006/main" count="132" uniqueCount="119">
  <si>
    <t xml:space="preserve">                           Сведения об исполнении бюджета г. Красноярска на 01.05.2021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</si>
  <si>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</si>
  <si>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</si>
  <si>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</si>
  <si>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01.05.2021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</si>
  <si>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</si>
  <si>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</si>
  <si>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</si>
  <si>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</si>
  <si>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</si>
  <si>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</si>
  <si>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</si>
  <si>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</si>
  <si>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</si>
  <si>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</si>
  <si>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</si>
  <si>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</si>
  <si>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</si>
  <si>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</si>
  <si>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</si>
  <si>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</si>
  <si>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</si>
  <si>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</si>
  <si>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</si>
  <si>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</si>
  <si>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</si>
  <si>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</si>
  <si>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</si>
  <si>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</si>
  <si>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</si>
  <si>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</si>
  <si>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</si>
  <si>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</si>
  <si>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</si>
  <si>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</si>
  <si>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</si>
  <si>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</si>
  <si>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</si>
  <si>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</si>
  <si>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</si>
  <si>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</si>
  <si>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</si>
  <si>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</si>
  <si>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</si>
  <si>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</si>
  <si>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</si>
  <si>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</si>
  <si>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</si>
  <si>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</si>
  <si>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</si>
  <si>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</si>
  <si>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</si>
  <si>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</si>
  <si>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</si>
  <si>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 xml:space="preserve"> - 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</si>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</sst>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" fontId="5" fillId="0" borderId="0" xfId="0" applyNumberFormat="1" applyFont="1" applyFill="1"/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lV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5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20364432.619999997</v>
          </cell>
          <cell r="F7">
            <v>7431736.4604000002</v>
          </cell>
        </row>
        <row r="8">
          <cell r="E8">
            <v>12946757.639999999</v>
          </cell>
          <cell r="F8">
            <v>4395478.9295600001</v>
          </cell>
        </row>
        <row r="9">
          <cell r="E9">
            <v>2527452.2400000002</v>
          </cell>
          <cell r="F9">
            <v>1328960.12812</v>
          </cell>
        </row>
        <row r="13">
          <cell r="E13">
            <v>10419305.399999999</v>
          </cell>
          <cell r="F13">
            <v>3066518.8014399996</v>
          </cell>
        </row>
        <row r="32">
          <cell r="E32">
            <v>3528632.47</v>
          </cell>
          <cell r="F32">
            <v>1882768.5528699998</v>
          </cell>
        </row>
        <row r="33">
          <cell r="E33">
            <v>3127997.02</v>
          </cell>
          <cell r="F33">
            <v>1572670.0704299998</v>
          </cell>
        </row>
        <row r="41">
          <cell r="E41">
            <v>221948.25</v>
          </cell>
          <cell r="F41">
            <v>170614.74315000002</v>
          </cell>
        </row>
        <row r="44">
          <cell r="E44">
            <v>3012.38</v>
          </cell>
          <cell r="F44">
            <v>1735.90472</v>
          </cell>
        </row>
        <row r="48">
          <cell r="E48">
            <v>1270959.6099999999</v>
          </cell>
          <cell r="F48">
            <v>362071.92809999996</v>
          </cell>
        </row>
        <row r="50">
          <cell r="E50">
            <v>460152.02</v>
          </cell>
          <cell r="F50">
            <v>43270.051729999999</v>
          </cell>
        </row>
        <row r="51">
          <cell r="E51">
            <v>810807.59</v>
          </cell>
          <cell r="F51">
            <v>318801.87636999995</v>
          </cell>
        </row>
        <row r="60">
          <cell r="E60">
            <v>259941.07</v>
          </cell>
          <cell r="F60">
            <v>89121.136770000012</v>
          </cell>
        </row>
        <row r="68">
          <cell r="E68">
            <v>8.9499999999999993</v>
          </cell>
          <cell r="F68">
            <v>-5.1648500000000004</v>
          </cell>
        </row>
        <row r="85">
          <cell r="E85">
            <v>1205376.6500000001</v>
          </cell>
          <cell r="F85">
            <v>298275.46195000003</v>
          </cell>
        </row>
        <row r="118">
          <cell r="E118">
            <v>89558.180000000008</v>
          </cell>
          <cell r="F118">
            <v>46100.518189999995</v>
          </cell>
        </row>
        <row r="128">
          <cell r="E128">
            <v>20219.77</v>
          </cell>
          <cell r="F128">
            <v>10463.39444</v>
          </cell>
        </row>
        <row r="142">
          <cell r="E142">
            <v>351511.72000000003</v>
          </cell>
          <cell r="F142">
            <v>107071.62351999999</v>
          </cell>
        </row>
        <row r="165">
          <cell r="E165">
            <v>97.17</v>
          </cell>
          <cell r="F165">
            <v>25.5</v>
          </cell>
        </row>
        <row r="170">
          <cell r="E170">
            <v>86053.09</v>
          </cell>
          <cell r="F170">
            <v>57345.234850000001</v>
          </cell>
        </row>
        <row r="279">
          <cell r="E279">
            <v>12770</v>
          </cell>
          <cell r="F279">
            <v>290.65170000000001</v>
          </cell>
        </row>
        <row r="285">
          <cell r="E285">
            <v>18323589.545410004</v>
          </cell>
          <cell r="F285">
            <v>4982426.9760799995</v>
          </cell>
        </row>
        <row r="286">
          <cell r="E286">
            <v>18357787.60957</v>
          </cell>
          <cell r="F286">
            <v>5017480.9609599998</v>
          </cell>
        </row>
        <row r="287">
          <cell r="E287">
            <v>197690.8</v>
          </cell>
          <cell r="F287">
            <v>74835.8</v>
          </cell>
        </row>
        <row r="291">
          <cell r="E291">
            <v>5794157.6188000003</v>
          </cell>
          <cell r="F291">
            <v>1251507.5596799999</v>
          </cell>
        </row>
        <row r="362">
          <cell r="E362">
            <v>11405657.690769998</v>
          </cell>
          <cell r="F362">
            <v>3503512.0827800003</v>
          </cell>
        </row>
        <row r="414">
          <cell r="E414">
            <v>960281.5</v>
          </cell>
          <cell r="F414">
            <v>187625.51850000001</v>
          </cell>
        </row>
        <row r="430">
          <cell r="E430">
            <v>1438.89789</v>
          </cell>
          <cell r="F430">
            <v>1520.3680899999999</v>
          </cell>
        </row>
        <row r="433">
          <cell r="E433">
            <v>775.92</v>
          </cell>
          <cell r="F433">
            <v>440.83442000000002</v>
          </cell>
        </row>
        <row r="435">
          <cell r="E435">
            <v>14803.685799999999</v>
          </cell>
          <cell r="F435">
            <v>15590.522270000001</v>
          </cell>
        </row>
        <row r="441">
          <cell r="E441">
            <v>-51216.567849999999</v>
          </cell>
          <cell r="F441">
            <v>-52605.70966</v>
          </cell>
        </row>
        <row r="468">
          <cell r="E468">
            <v>38688022.165409997</v>
          </cell>
          <cell r="F468">
            <v>12414163.436480001</v>
          </cell>
        </row>
        <row r="471">
          <cell r="E471">
            <v>2792003.17392</v>
          </cell>
          <cell r="F471">
            <v>824687.32981999987</v>
          </cell>
        </row>
        <row r="512">
          <cell r="E512">
            <v>4490</v>
          </cell>
          <cell r="F512">
            <v>1430.4203600000001</v>
          </cell>
        </row>
        <row r="516">
          <cell r="E516">
            <v>100552.4</v>
          </cell>
          <cell r="F516">
            <v>26876.372960000001</v>
          </cell>
        </row>
        <row r="526">
          <cell r="E526">
            <v>1226258.06382</v>
          </cell>
          <cell r="F526">
            <v>389051.71716999996</v>
          </cell>
        </row>
        <row r="539">
          <cell r="E539">
            <v>175.6</v>
          </cell>
          <cell r="F539">
            <v>6.8780000000000001</v>
          </cell>
        </row>
        <row r="542">
          <cell r="E542">
            <v>258496.64133000001</v>
          </cell>
          <cell r="F542">
            <v>75085.643119999993</v>
          </cell>
        </row>
        <row r="553">
          <cell r="E553">
            <v>23530</v>
          </cell>
          <cell r="F553">
            <v>9397.6643000000004</v>
          </cell>
        </row>
        <row r="561">
          <cell r="E561">
            <v>121453.61324000001</v>
          </cell>
          <cell r="F561">
            <v>0</v>
          </cell>
        </row>
        <row r="563">
          <cell r="E563">
            <v>2429.15</v>
          </cell>
          <cell r="F563">
            <v>0</v>
          </cell>
        </row>
        <row r="566">
          <cell r="E566">
            <v>1054617.7055299999</v>
          </cell>
          <cell r="F566">
            <v>322838.63391000003</v>
          </cell>
        </row>
        <row r="595">
          <cell r="E595">
            <v>121331.72</v>
          </cell>
          <cell r="F595">
            <v>32825.188150000002</v>
          </cell>
        </row>
        <row r="609">
          <cell r="E609">
            <v>8190</v>
          </cell>
          <cell r="F609">
            <v>0</v>
          </cell>
        </row>
        <row r="612">
          <cell r="E612">
            <v>20130.419999999998</v>
          </cell>
          <cell r="F612">
            <v>100.2</v>
          </cell>
        </row>
        <row r="620">
          <cell r="E620">
            <v>93011.3</v>
          </cell>
          <cell r="F620">
            <v>32724.988150000001</v>
          </cell>
        </row>
        <row r="629">
          <cell r="E629">
            <v>5684625.0265099993</v>
          </cell>
          <cell r="F629">
            <v>1102474.3835300002</v>
          </cell>
        </row>
        <row r="694">
          <cell r="E694">
            <v>1017940.34215</v>
          </cell>
          <cell r="F694">
            <v>291216.27309999999</v>
          </cell>
        </row>
        <row r="706">
          <cell r="E706">
            <v>4520848.4088300001</v>
          </cell>
          <cell r="F706">
            <v>785697.09295000008</v>
          </cell>
        </row>
        <row r="718">
          <cell r="E718">
            <v>145836.27552999998</v>
          </cell>
          <cell r="F718">
            <v>25561.017479999999</v>
          </cell>
        </row>
        <row r="741">
          <cell r="E741">
            <v>3897956.5511000003</v>
          </cell>
          <cell r="F741">
            <v>431567.75954</v>
          </cell>
        </row>
        <row r="790">
          <cell r="E790">
            <v>1754412.3934300002</v>
          </cell>
          <cell r="F790">
            <v>131131.47808999999</v>
          </cell>
        </row>
        <row r="804">
          <cell r="E804">
            <v>133288.48365000001</v>
          </cell>
          <cell r="F804">
            <v>5980.3483699999997</v>
          </cell>
        </row>
        <row r="812">
          <cell r="E812">
            <v>1482369.88591</v>
          </cell>
          <cell r="F812">
            <v>131507.72983999999</v>
          </cell>
        </row>
        <row r="825">
          <cell r="E825">
            <v>0</v>
          </cell>
          <cell r="F825">
            <v>0</v>
          </cell>
        </row>
        <row r="828">
          <cell r="E828">
            <v>527885.78811000008</v>
          </cell>
          <cell r="F828">
            <v>162948.20324</v>
          </cell>
        </row>
        <row r="852">
          <cell r="E852">
            <v>4294.3117600000005</v>
          </cell>
          <cell r="F852">
            <v>1084.5197600000001</v>
          </cell>
        </row>
        <row r="860">
          <cell r="E860">
            <v>39.792000000000002</v>
          </cell>
        </row>
        <row r="861">
          <cell r="E861">
            <v>3670</v>
          </cell>
          <cell r="F861">
            <v>500</v>
          </cell>
        </row>
        <row r="864">
          <cell r="E864">
            <v>584.51976000000002</v>
          </cell>
          <cell r="F864">
            <v>584.51976000000002</v>
          </cell>
        </row>
        <row r="866">
          <cell r="E866">
            <v>20110092.210900001</v>
          </cell>
          <cell r="F866">
            <v>6064211.4766499996</v>
          </cell>
        </row>
        <row r="912">
          <cell r="E912">
            <v>8341432.2246899996</v>
          </cell>
          <cell r="F912">
            <v>2315120.3530200003</v>
          </cell>
        </row>
        <row r="926">
          <cell r="E926">
            <v>8898546.3958299998</v>
          </cell>
          <cell r="F926">
            <v>2930156.00361</v>
          </cell>
        </row>
        <row r="939">
          <cell r="E939">
            <v>1377218.3289999997</v>
          </cell>
          <cell r="F939">
            <v>454105.29776999995</v>
          </cell>
        </row>
        <row r="950">
          <cell r="E950">
            <v>693757.61199999996</v>
          </cell>
          <cell r="F950">
            <v>114997.45677999999</v>
          </cell>
        </row>
        <row r="973">
          <cell r="E973">
            <v>799137.64938000008</v>
          </cell>
          <cell r="F973">
            <v>249832.36546999996</v>
          </cell>
        </row>
        <row r="995">
          <cell r="E995">
            <v>1302535.8074700003</v>
          </cell>
          <cell r="F995">
            <v>383749.43355000002</v>
          </cell>
        </row>
        <row r="1036">
          <cell r="E1036">
            <v>1190193.52</v>
          </cell>
          <cell r="F1036">
            <v>346786.78537999996</v>
          </cell>
        </row>
        <row r="1045">
          <cell r="E1045">
            <v>26024.22493</v>
          </cell>
          <cell r="F1045">
            <v>8039.5709299999999</v>
          </cell>
        </row>
        <row r="1049">
          <cell r="E1049">
            <v>86318.062539999999</v>
          </cell>
          <cell r="F1049">
            <v>28923.077239999999</v>
          </cell>
        </row>
        <row r="1184">
          <cell r="E1184">
            <v>2490688.0757399998</v>
          </cell>
          <cell r="F1184">
            <v>615934.26980000001</v>
          </cell>
        </row>
        <row r="1231">
          <cell r="E1231">
            <v>59248.73</v>
          </cell>
          <cell r="F1231">
            <v>14903.163479999999</v>
          </cell>
        </row>
        <row r="1235">
          <cell r="E1235">
            <v>0</v>
          </cell>
          <cell r="F1235">
            <v>0</v>
          </cell>
        </row>
        <row r="1240">
          <cell r="E1240">
            <v>1593826.1999000001</v>
          </cell>
          <cell r="F1240">
            <v>560486.82551999995</v>
          </cell>
        </row>
        <row r="1254">
          <cell r="E1254">
            <v>768048.87076999992</v>
          </cell>
          <cell r="F1254">
            <v>20193.237549999998</v>
          </cell>
        </row>
        <row r="1262">
          <cell r="E1262">
            <v>69564.275070000003</v>
          </cell>
          <cell r="F1262">
            <v>20351.043249999999</v>
          </cell>
        </row>
        <row r="1280">
          <cell r="E1280">
            <v>1738004.8106200001</v>
          </cell>
          <cell r="F1280">
            <v>513096.62777999998</v>
          </cell>
        </row>
        <row r="1331">
          <cell r="E1331">
            <v>1111397.8518299998</v>
          </cell>
          <cell r="F1331">
            <v>322556.55090999999</v>
          </cell>
        </row>
        <row r="1336">
          <cell r="E1336">
            <v>459649.25738000002</v>
          </cell>
          <cell r="F1336">
            <v>104438.68195</v>
          </cell>
        </row>
        <row r="1345">
          <cell r="E1345">
            <v>166957.70141000001</v>
          </cell>
          <cell r="F1345">
            <v>86101.394920000006</v>
          </cell>
        </row>
        <row r="1365">
          <cell r="E1365">
            <v>50640</v>
          </cell>
          <cell r="F1365">
            <v>14762.886860000001</v>
          </cell>
        </row>
        <row r="1366">
          <cell r="E1366">
            <v>815594.34693</v>
          </cell>
          <cell r="F1366">
            <v>250414.55299</v>
          </cell>
        </row>
        <row r="1369">
          <cell r="E1369">
            <v>815594.34693</v>
          </cell>
          <cell r="F1369">
            <v>250414.55299</v>
          </cell>
        </row>
        <row r="1373">
          <cell r="E1373">
            <v>39007766.034950003</v>
          </cell>
          <cell r="F1373">
            <v>10234808.42843</v>
          </cell>
        </row>
        <row r="1383">
          <cell r="E1383">
            <v>1796644</v>
          </cell>
        </row>
        <row r="1384">
          <cell r="E1384">
            <v>-1696644</v>
          </cell>
        </row>
        <row r="1386">
          <cell r="F1386">
            <v>-750000</v>
          </cell>
        </row>
        <row r="1387">
          <cell r="E1387">
            <v>10546645</v>
          </cell>
          <cell r="F1387">
            <v>900000</v>
          </cell>
        </row>
        <row r="1388">
          <cell r="E1388">
            <v>-11062445</v>
          </cell>
          <cell r="F1388">
            <v>-1650000</v>
          </cell>
        </row>
        <row r="1389">
          <cell r="E1389">
            <v>0</v>
          </cell>
        </row>
        <row r="1394">
          <cell r="E1394">
            <v>0</v>
          </cell>
          <cell r="F1394">
            <v>967144.04917000001</v>
          </cell>
        </row>
        <row r="1397">
          <cell r="E1397">
            <v>735543.86954000592</v>
          </cell>
          <cell r="F1397">
            <v>-2396499.0572199989</v>
          </cell>
        </row>
        <row r="1398">
          <cell r="E1398">
            <v>-51031311.165409997</v>
          </cell>
          <cell r="F1398">
            <v>-18374597.258859999</v>
          </cell>
        </row>
        <row r="1399">
          <cell r="E1399">
            <v>51766855.034950003</v>
          </cell>
          <cell r="F1399">
            <v>15978098.201640001</v>
          </cell>
        </row>
      </sheetData>
      <sheetData sheetId="1"/>
      <sheetData sheetId="2">
        <row r="22">
          <cell r="D22">
            <v>592546.29999999993</v>
          </cell>
          <cell r="E22">
            <v>182728.69330000001</v>
          </cell>
        </row>
        <row r="34">
          <cell r="D34">
            <v>175674.82</v>
          </cell>
          <cell r="E34">
            <v>137747.83457000001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5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6" t="s">
        <v>0</v>
      </c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</row>
    <row r="3" spans="1:13" ht="17.45" customHeight="1" x14ac:dyDescent="0.25">
      <c r="A3" s="10"/>
      <c r="B3" s="9"/>
      <c r="C3" s="11"/>
      <c r="D3" s="12"/>
      <c r="E3" s="8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10"/>
      <c r="B4" s="9"/>
      <c r="C4" s="11"/>
      <c r="D4" s="13" t="s">
        <v>1</v>
      </c>
      <c r="E4" s="8"/>
      <c r="F4" s="9"/>
      <c r="G4" s="9"/>
      <c r="H4" s="9"/>
      <c r="I4" s="9"/>
      <c r="J4" s="9"/>
      <c r="K4" s="9"/>
      <c r="L4" s="9"/>
      <c r="M4" s="9"/>
    </row>
    <row r="5" spans="1:13" ht="38.25" x14ac:dyDescent="0.2">
      <c r="A5" s="14" t="s">
        <v>2</v>
      </c>
      <c r="B5" s="15" t="s">
        <v>3</v>
      </c>
      <c r="C5" s="16" t="s">
        <v>4</v>
      </c>
      <c r="D5" s="15" t="s">
        <v>5</v>
      </c>
      <c r="E5" s="17"/>
      <c r="F5" s="18"/>
      <c r="G5" s="18"/>
      <c r="H5" s="18"/>
      <c r="I5" s="18"/>
      <c r="J5" s="18"/>
      <c r="K5" s="18"/>
      <c r="L5" s="18"/>
      <c r="M5" s="18"/>
    </row>
    <row r="6" spans="1:13" ht="22.5" customHeight="1" x14ac:dyDescent="0.25">
      <c r="A6" s="19" t="s">
        <v>6</v>
      </c>
      <c r="B6" s="20">
        <f>'[1]Расшир на 01.05.21'!E7</f>
        <v>20364432.619999997</v>
      </c>
      <c r="C6" s="20">
        <f>'[1]Расшир на 01.05.21'!F7</f>
        <v>7431736.4604000002</v>
      </c>
      <c r="D6" s="21">
        <f>C6/B6</f>
        <v>0.36493707431363737</v>
      </c>
      <c r="E6" s="8"/>
      <c r="F6" s="9"/>
      <c r="G6" s="9"/>
      <c r="H6" s="9"/>
      <c r="I6" s="9"/>
      <c r="J6" s="9"/>
      <c r="K6" s="9"/>
      <c r="L6" s="9"/>
      <c r="M6" s="9"/>
    </row>
    <row r="7" spans="1:13" ht="22.5" customHeight="1" x14ac:dyDescent="0.25">
      <c r="A7" s="22" t="s">
        <v>7</v>
      </c>
      <c r="B7" s="20">
        <f>'[1]Расшир на 01.05.21'!E8</f>
        <v>12946757.639999999</v>
      </c>
      <c r="C7" s="20">
        <f>'[1]Расшир на 01.05.21'!F8</f>
        <v>4395478.9295600001</v>
      </c>
      <c r="D7" s="21">
        <f t="shared" ref="D7:D69" si="0">C7/B7</f>
        <v>0.33950422582869949</v>
      </c>
      <c r="E7" s="8"/>
      <c r="F7" s="9"/>
      <c r="G7" s="9"/>
      <c r="H7" s="9"/>
      <c r="I7" s="9"/>
      <c r="J7" s="9"/>
      <c r="K7" s="9"/>
      <c r="L7" s="9"/>
      <c r="M7" s="9"/>
    </row>
    <row r="8" spans="1:13" ht="22.5" customHeight="1" x14ac:dyDescent="0.25">
      <c r="A8" s="23" t="s">
        <v>8</v>
      </c>
      <c r="B8" s="24">
        <f>'[1]Расшир на 01.05.21'!E9</f>
        <v>2527452.2400000002</v>
      </c>
      <c r="C8" s="25">
        <f>'[1]Расшир на 01.05.21'!F9</f>
        <v>1328960.12812</v>
      </c>
      <c r="D8" s="21">
        <f t="shared" si="0"/>
        <v>0.52581018429847759</v>
      </c>
      <c r="E8" s="8"/>
      <c r="F8" s="9"/>
      <c r="G8" s="9"/>
      <c r="H8" s="9"/>
      <c r="I8" s="9"/>
      <c r="J8" s="9"/>
      <c r="K8" s="9"/>
      <c r="L8" s="9"/>
      <c r="M8" s="9"/>
    </row>
    <row r="9" spans="1:13" ht="22.5" customHeight="1" x14ac:dyDescent="0.25">
      <c r="A9" s="23" t="s">
        <v>9</v>
      </c>
      <c r="B9" s="24">
        <f>'[1]Расшир на 01.05.21'!E13</f>
        <v>10419305.399999999</v>
      </c>
      <c r="C9" s="25">
        <f>'[1]Расшир на 01.05.21'!F13</f>
        <v>3066518.8014399996</v>
      </c>
      <c r="D9" s="21">
        <f t="shared" si="0"/>
        <v>0.29431125048316559</v>
      </c>
      <c r="E9" s="8"/>
      <c r="F9" s="9"/>
      <c r="G9" s="9"/>
      <c r="H9" s="9"/>
      <c r="I9" s="9"/>
      <c r="J9" s="9"/>
      <c r="K9" s="9"/>
      <c r="L9" s="9"/>
      <c r="M9" s="9"/>
    </row>
    <row r="10" spans="1:13" ht="22.5" customHeight="1" x14ac:dyDescent="0.25">
      <c r="A10" s="26" t="s">
        <v>10</v>
      </c>
      <c r="B10" s="20">
        <f>[1]экономика!D22</f>
        <v>592546.29999999993</v>
      </c>
      <c r="C10" s="27">
        <f>[1]экономика!E22</f>
        <v>182728.69330000001</v>
      </c>
      <c r="D10" s="21">
        <f t="shared" si="0"/>
        <v>0.30837876010701615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ht="22.5" customHeight="1" x14ac:dyDescent="0.25">
      <c r="A11" s="22" t="s">
        <v>11</v>
      </c>
      <c r="B11" s="20">
        <f>'[1]Расшир на 01.05.21'!E32</f>
        <v>3528632.47</v>
      </c>
      <c r="C11" s="20">
        <f>'[1]Расшир на 01.05.21'!F32</f>
        <v>1882768.5528699998</v>
      </c>
      <c r="D11" s="21">
        <f t="shared" si="0"/>
        <v>0.5335689020823412</v>
      </c>
      <c r="E11" s="8"/>
      <c r="F11" s="9"/>
      <c r="G11" s="9"/>
      <c r="H11" s="9"/>
      <c r="I11" s="9"/>
      <c r="J11" s="9"/>
      <c r="K11" s="9"/>
      <c r="L11" s="9"/>
      <c r="M11" s="9"/>
    </row>
    <row r="12" spans="1:13" ht="22.5" customHeight="1" x14ac:dyDescent="0.25">
      <c r="A12" s="23" t="s">
        <v>12</v>
      </c>
      <c r="B12" s="24">
        <f>'[1]Расшир на 01.05.21'!E33</f>
        <v>3127997.02</v>
      </c>
      <c r="C12" s="24">
        <f>'[1]Расшир на 01.05.21'!F33</f>
        <v>1572670.0704299998</v>
      </c>
      <c r="D12" s="21">
        <f t="shared" si="0"/>
        <v>0.50277224063020365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22.5" customHeight="1" x14ac:dyDescent="0.25">
      <c r="A13" s="28" t="s">
        <v>13</v>
      </c>
      <c r="B13" s="24">
        <f>'[1]Расшир на 01.05.21'!E41</f>
        <v>221948.25</v>
      </c>
      <c r="C13" s="25">
        <f>'[1]Расшир на 01.05.21'!F41</f>
        <v>170614.74315000002</v>
      </c>
      <c r="D13" s="21">
        <f t="shared" si="0"/>
        <v>0.76871407253717938</v>
      </c>
      <c r="E13" s="8"/>
      <c r="F13" s="9"/>
      <c r="G13" s="9"/>
      <c r="H13" s="9"/>
      <c r="I13" s="9"/>
      <c r="J13" s="9"/>
      <c r="K13" s="9"/>
      <c r="L13" s="9"/>
      <c r="M13" s="9"/>
    </row>
    <row r="14" spans="1:13" ht="22.5" customHeight="1" x14ac:dyDescent="0.25">
      <c r="A14" s="23" t="s">
        <v>14</v>
      </c>
      <c r="B14" s="24">
        <f>'[1]Расшир на 01.05.21'!E44</f>
        <v>3012.38</v>
      </c>
      <c r="C14" s="25">
        <f>'[1]Расшир на 01.05.21'!F44+0.01</f>
        <v>1735.91472</v>
      </c>
      <c r="D14" s="21">
        <f t="shared" si="0"/>
        <v>0.5762602062156833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ht="36.75" customHeight="1" x14ac:dyDescent="0.25">
      <c r="A15" s="29" t="s">
        <v>15</v>
      </c>
      <c r="B15" s="24">
        <f>[1]экономика!D34</f>
        <v>175674.82</v>
      </c>
      <c r="C15" s="24">
        <f>[1]экономика!E34</f>
        <v>137747.83457000001</v>
      </c>
      <c r="D15" s="21">
        <f t="shared" si="0"/>
        <v>0.78410687752519115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2.5" customHeight="1" x14ac:dyDescent="0.25">
      <c r="A16" s="22" t="s">
        <v>16</v>
      </c>
      <c r="B16" s="20">
        <f>'[1]Расшир на 01.05.21'!E48</f>
        <v>1270959.6099999999</v>
      </c>
      <c r="C16" s="20">
        <f>'[1]Расшир на 01.05.21'!F48</f>
        <v>362071.92809999996</v>
      </c>
      <c r="D16" s="21">
        <f t="shared" si="0"/>
        <v>0.28488075093118026</v>
      </c>
      <c r="E16" s="8"/>
      <c r="F16" s="9"/>
      <c r="G16" s="9"/>
      <c r="H16" s="9"/>
      <c r="I16" s="9"/>
      <c r="J16" s="9"/>
      <c r="K16" s="9"/>
      <c r="L16" s="9"/>
      <c r="M16" s="9"/>
    </row>
    <row r="17" spans="1:13" ht="22.5" customHeight="1" x14ac:dyDescent="0.25">
      <c r="A17" s="23" t="s">
        <v>17</v>
      </c>
      <c r="B17" s="24">
        <f>'[1]Расшир на 01.05.21'!E50</f>
        <v>460152.02</v>
      </c>
      <c r="C17" s="24">
        <f>'[1]Расшир на 01.05.21'!F50</f>
        <v>43270.051729999999</v>
      </c>
      <c r="D17" s="21">
        <f t="shared" si="0"/>
        <v>9.4034253571243689E-2</v>
      </c>
      <c r="E17" s="8"/>
      <c r="F17" s="9"/>
      <c r="G17" s="9"/>
      <c r="H17" s="9"/>
      <c r="I17" s="9"/>
      <c r="J17" s="9"/>
      <c r="K17" s="9"/>
      <c r="L17" s="9"/>
      <c r="M17" s="9"/>
    </row>
    <row r="18" spans="1:13" ht="22.5" customHeight="1" x14ac:dyDescent="0.25">
      <c r="A18" s="23" t="s">
        <v>18</v>
      </c>
      <c r="B18" s="24">
        <f>'[1]Расшир на 01.05.21'!E51</f>
        <v>810807.59</v>
      </c>
      <c r="C18" s="24">
        <f>'[1]Расшир на 01.05.21'!F51</f>
        <v>318801.87636999995</v>
      </c>
      <c r="D18" s="21">
        <f t="shared" si="0"/>
        <v>0.39319054274023257</v>
      </c>
      <c r="E18" s="8"/>
      <c r="F18" s="9"/>
      <c r="G18" s="9"/>
      <c r="H18" s="9"/>
      <c r="I18" s="9"/>
      <c r="J18" s="9"/>
      <c r="K18" s="9"/>
      <c r="L18" s="9"/>
      <c r="M18" s="9"/>
    </row>
    <row r="19" spans="1:13" ht="22.5" customHeight="1" x14ac:dyDescent="0.25">
      <c r="A19" s="22" t="s">
        <v>19</v>
      </c>
      <c r="B19" s="20">
        <f>'[1]Расшир на 01.05.21'!E60</f>
        <v>259941.07</v>
      </c>
      <c r="C19" s="20">
        <f>'[1]Расшир на 01.05.21'!F60</f>
        <v>89121.136770000012</v>
      </c>
      <c r="D19" s="21">
        <f t="shared" si="0"/>
        <v>0.34285131152995563</v>
      </c>
      <c r="E19" s="8"/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30" t="s">
        <v>20</v>
      </c>
      <c r="B20" s="20">
        <f>'[1]Расшир на 01.05.21'!E68</f>
        <v>8.9499999999999993</v>
      </c>
      <c r="C20" s="20">
        <f>'[1]Расшир на 01.05.21'!F68</f>
        <v>-5.1648500000000004</v>
      </c>
      <c r="D20" s="21" t="s">
        <v>21</v>
      </c>
      <c r="E20" s="8"/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30" t="s">
        <v>22</v>
      </c>
      <c r="B21" s="20">
        <f>'[1]Расшир на 01.05.21'!E85</f>
        <v>1205376.6500000001</v>
      </c>
      <c r="C21" s="20">
        <f>'[1]Расшир на 01.05.21'!F85</f>
        <v>298275.46195000003</v>
      </c>
      <c r="D21" s="21">
        <f t="shared" si="0"/>
        <v>0.24745415630043935</v>
      </c>
      <c r="E21" s="8"/>
      <c r="F21" s="9"/>
      <c r="G21" s="9"/>
      <c r="H21" s="9"/>
      <c r="I21" s="9"/>
      <c r="J21" s="9"/>
      <c r="K21" s="9"/>
      <c r="L21" s="9"/>
      <c r="M21" s="9"/>
    </row>
    <row r="22" spans="1:13" ht="22.5" customHeight="1" x14ac:dyDescent="0.25">
      <c r="A22" s="30" t="s">
        <v>23</v>
      </c>
      <c r="B22" s="20">
        <f>'[1]Расшир на 01.05.21'!E118</f>
        <v>89558.180000000008</v>
      </c>
      <c r="C22" s="20">
        <f>'[1]Расшир на 01.05.21'!F118</f>
        <v>46100.518189999995</v>
      </c>
      <c r="D22" s="21">
        <f t="shared" si="0"/>
        <v>0.51475496922782471</v>
      </c>
      <c r="E22" s="8"/>
      <c r="F22" s="9"/>
      <c r="G22" s="9"/>
      <c r="H22" s="9"/>
      <c r="I22" s="9"/>
      <c r="J22" s="9"/>
      <c r="K22" s="9"/>
      <c r="L22" s="9"/>
      <c r="M22" s="9"/>
    </row>
    <row r="23" spans="1:13" ht="22.5" customHeight="1" x14ac:dyDescent="0.25">
      <c r="A23" s="30" t="s">
        <v>24</v>
      </c>
      <c r="B23" s="20">
        <f>'[1]Расшир на 01.05.21'!E128</f>
        <v>20219.77</v>
      </c>
      <c r="C23" s="20">
        <f>'[1]Расшир на 01.05.21'!F128</f>
        <v>10463.39444</v>
      </c>
      <c r="D23" s="21">
        <f t="shared" si="0"/>
        <v>0.51748335614104413</v>
      </c>
      <c r="E23" s="8"/>
      <c r="F23" s="9"/>
      <c r="G23" s="9"/>
      <c r="H23" s="9"/>
      <c r="I23" s="9"/>
      <c r="J23" s="9"/>
      <c r="K23" s="9"/>
      <c r="L23" s="9"/>
      <c r="M23" s="9"/>
    </row>
    <row r="24" spans="1:13" ht="22.5" customHeight="1" x14ac:dyDescent="0.25">
      <c r="A24" s="30" t="s">
        <v>25</v>
      </c>
      <c r="B24" s="20">
        <f>'[1]Расшир на 01.05.21'!E142</f>
        <v>351511.72000000003</v>
      </c>
      <c r="C24" s="20">
        <f>'[1]Расшир на 01.05.21'!F142</f>
        <v>107071.62351999999</v>
      </c>
      <c r="D24" s="21">
        <f t="shared" si="0"/>
        <v>0.30460328184789964</v>
      </c>
      <c r="E24" s="8"/>
      <c r="F24" s="9"/>
      <c r="G24" s="9"/>
      <c r="H24" s="9"/>
      <c r="I24" s="9"/>
      <c r="J24" s="9"/>
      <c r="K24" s="9"/>
      <c r="L24" s="9"/>
      <c r="M24" s="9"/>
    </row>
    <row r="25" spans="1:13" ht="22.5" customHeight="1" x14ac:dyDescent="0.25">
      <c r="A25" s="22" t="s">
        <v>26</v>
      </c>
      <c r="B25" s="20">
        <f>'[1]Расшир на 01.05.21'!E165</f>
        <v>97.17</v>
      </c>
      <c r="C25" s="20">
        <f>'[1]Расшир на 01.05.21'!F165</f>
        <v>25.5</v>
      </c>
      <c r="D25" s="21">
        <f t="shared" si="0"/>
        <v>0.26242667489966037</v>
      </c>
      <c r="E25" s="8"/>
      <c r="F25" s="9"/>
      <c r="G25" s="9"/>
      <c r="H25" s="9"/>
      <c r="I25" s="9"/>
      <c r="J25" s="9"/>
      <c r="K25" s="9"/>
      <c r="L25" s="9"/>
      <c r="M25" s="9"/>
    </row>
    <row r="26" spans="1:13" ht="22.5" customHeight="1" x14ac:dyDescent="0.25">
      <c r="A26" s="22" t="s">
        <v>27</v>
      </c>
      <c r="B26" s="20">
        <f>'[1]Расшир на 01.05.21'!E170</f>
        <v>86053.09</v>
      </c>
      <c r="C26" s="20">
        <f>'[1]Расшир на 01.05.21'!F170+0.01</f>
        <v>57345.244850000003</v>
      </c>
      <c r="D26" s="21">
        <f t="shared" si="0"/>
        <v>0.66639379074011174</v>
      </c>
      <c r="E26" s="8"/>
      <c r="F26" s="9"/>
      <c r="G26" s="9"/>
      <c r="H26" s="9"/>
      <c r="I26" s="9"/>
      <c r="J26" s="9"/>
      <c r="K26" s="9"/>
      <c r="L26" s="9"/>
      <c r="M26" s="9"/>
    </row>
    <row r="27" spans="1:13" ht="22.5" customHeight="1" x14ac:dyDescent="0.25">
      <c r="A27" s="30" t="s">
        <v>28</v>
      </c>
      <c r="B27" s="20">
        <f>'[1]Расшир на 01.05.21'!E279</f>
        <v>12770</v>
      </c>
      <c r="C27" s="20">
        <f>'[1]Расшир на 01.05.21'!F279</f>
        <v>290.65170000000001</v>
      </c>
      <c r="D27" s="21" t="s">
        <v>21</v>
      </c>
      <c r="E27" s="8"/>
      <c r="F27" s="9"/>
      <c r="G27" s="9"/>
      <c r="H27" s="9"/>
      <c r="I27" s="9"/>
      <c r="J27" s="9"/>
      <c r="K27" s="9"/>
      <c r="L27" s="9"/>
      <c r="M27" s="9"/>
    </row>
    <row r="28" spans="1:13" s="34" customFormat="1" ht="22.5" customHeight="1" x14ac:dyDescent="0.25">
      <c r="A28" s="31" t="s">
        <v>29</v>
      </c>
      <c r="B28" s="20">
        <f>'[1]Расшир на 01.05.21'!E285</f>
        <v>18323589.545410004</v>
      </c>
      <c r="C28" s="20">
        <f>'[1]Расшир на 01.05.21'!F285</f>
        <v>4982426.9760799995</v>
      </c>
      <c r="D28" s="21">
        <f t="shared" si="0"/>
        <v>0.27191326043035496</v>
      </c>
      <c r="E28" s="32"/>
      <c r="F28" s="33"/>
      <c r="G28" s="33"/>
      <c r="H28" s="33"/>
      <c r="I28" s="33"/>
      <c r="J28" s="33"/>
      <c r="K28" s="33"/>
      <c r="L28" s="33"/>
      <c r="M28" s="33"/>
    </row>
    <row r="29" spans="1:13" ht="31.9" customHeight="1" x14ac:dyDescent="0.25">
      <c r="A29" s="30" t="s">
        <v>30</v>
      </c>
      <c r="B29" s="20">
        <f>'[1]Расшир на 01.05.21'!E286</f>
        <v>18357787.60957</v>
      </c>
      <c r="C29" s="20">
        <f>'[1]Расшир на 01.05.21'!F286</f>
        <v>5017480.9609599998</v>
      </c>
      <c r="D29" s="21">
        <f t="shared" si="0"/>
        <v>0.27331621149949265</v>
      </c>
      <c r="E29" s="8"/>
      <c r="F29" s="9"/>
      <c r="G29" s="9"/>
      <c r="H29" s="9"/>
      <c r="I29" s="9"/>
      <c r="J29" s="9"/>
      <c r="K29" s="9"/>
      <c r="L29" s="9"/>
      <c r="M29" s="9"/>
    </row>
    <row r="30" spans="1:13" ht="44.25" hidden="1" customHeight="1" x14ac:dyDescent="0.25">
      <c r="A30" s="30" t="s">
        <v>31</v>
      </c>
      <c r="B30" s="20">
        <f>'[1]Расшир на 01.05.21'!E430</f>
        <v>1438.89789</v>
      </c>
      <c r="C30" s="20">
        <f>'[1]Расшир на 01.05.21'!F430</f>
        <v>1520.3680899999999</v>
      </c>
      <c r="D30" s="21">
        <f t="shared" si="0"/>
        <v>1.0566198620250948</v>
      </c>
      <c r="E30" s="8"/>
      <c r="F30" s="9"/>
      <c r="G30" s="9"/>
      <c r="H30" s="9"/>
      <c r="I30" s="9"/>
      <c r="J30" s="9"/>
      <c r="K30" s="9"/>
      <c r="L30" s="9"/>
      <c r="M30" s="9"/>
    </row>
    <row r="31" spans="1:13" ht="22.5" customHeight="1" x14ac:dyDescent="0.25">
      <c r="A31" s="35" t="s">
        <v>32</v>
      </c>
      <c r="B31" s="24">
        <f>'[1]Расшир на 01.05.21'!E287</f>
        <v>197690.8</v>
      </c>
      <c r="C31" s="24">
        <f>'[1]Расшир на 01.05.21'!F287</f>
        <v>74835.8</v>
      </c>
      <c r="D31" s="21">
        <f t="shared" si="0"/>
        <v>0.37854973524311708</v>
      </c>
      <c r="E31" s="8"/>
      <c r="F31" s="9"/>
      <c r="G31" s="9"/>
      <c r="H31" s="9"/>
      <c r="I31" s="9"/>
      <c r="J31" s="9"/>
      <c r="K31" s="9"/>
      <c r="L31" s="9"/>
      <c r="M31" s="9"/>
    </row>
    <row r="32" spans="1:13" ht="22.5" customHeight="1" x14ac:dyDescent="0.25">
      <c r="A32" s="35" t="s">
        <v>33</v>
      </c>
      <c r="B32" s="24">
        <f>'[1]Расшир на 01.05.21'!E362</f>
        <v>11405657.690769998</v>
      </c>
      <c r="C32" s="24">
        <f>'[1]Расшир на 01.05.21'!F362</f>
        <v>3503512.0827800003</v>
      </c>
      <c r="D32" s="21">
        <f t="shared" si="0"/>
        <v>0.30717317473197614</v>
      </c>
      <c r="E32" s="8"/>
      <c r="F32" s="9"/>
      <c r="G32" s="9"/>
      <c r="H32" s="9"/>
      <c r="I32" s="9"/>
      <c r="J32" s="9"/>
      <c r="K32" s="9"/>
      <c r="L32" s="9"/>
      <c r="M32" s="9"/>
    </row>
    <row r="33" spans="1:13" ht="22.5" customHeight="1" x14ac:dyDescent="0.25">
      <c r="A33" s="35" t="s">
        <v>34</v>
      </c>
      <c r="B33" s="24">
        <f>'[1]Расшир на 01.05.21'!E414</f>
        <v>960281.5</v>
      </c>
      <c r="C33" s="24">
        <f>'[1]Расшир на 01.05.21'!F414</f>
        <v>187625.51850000001</v>
      </c>
      <c r="D33" s="21">
        <f t="shared" si="0"/>
        <v>0.1953859555765679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ht="33" customHeight="1" x14ac:dyDescent="0.25">
      <c r="A34" s="35" t="s">
        <v>35</v>
      </c>
      <c r="B34" s="24">
        <f>'[1]Расшир на 01.05.21'!E291</f>
        <v>5794157.6188000003</v>
      </c>
      <c r="C34" s="24">
        <f>'[1]Расшир на 01.05.21'!F291</f>
        <v>1251507.5596799999</v>
      </c>
      <c r="D34" s="21">
        <f t="shared" si="0"/>
        <v>0.21599473849646389</v>
      </c>
      <c r="E34" s="8"/>
      <c r="F34" s="9"/>
      <c r="G34" s="9"/>
      <c r="H34" s="9"/>
      <c r="I34" s="9"/>
      <c r="J34" s="9"/>
      <c r="K34" s="9"/>
      <c r="L34" s="9"/>
      <c r="M34" s="9"/>
    </row>
    <row r="35" spans="1:13" ht="33" customHeight="1" x14ac:dyDescent="0.25">
      <c r="A35" s="30" t="s">
        <v>36</v>
      </c>
      <c r="B35" s="20">
        <f>'[1]Расшир на 01.05.21'!E430</f>
        <v>1438.89789</v>
      </c>
      <c r="C35" s="20">
        <f>'[1]Расшир на 01.05.21'!F430</f>
        <v>1520.3680899999999</v>
      </c>
      <c r="D35" s="21">
        <f t="shared" si="0"/>
        <v>1.0566198620250948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4.5" customHeight="1" x14ac:dyDescent="0.25">
      <c r="A36" s="30" t="s">
        <v>37</v>
      </c>
      <c r="B36" s="20">
        <f>'[1]Расшир на 01.05.21'!E441</f>
        <v>-51216.567849999999</v>
      </c>
      <c r="C36" s="20">
        <f>'[1]Расшир на 01.05.21'!F441</f>
        <v>-52605.70966</v>
      </c>
      <c r="D36" s="21" t="s">
        <v>21</v>
      </c>
      <c r="E36" s="8"/>
      <c r="F36" s="9"/>
      <c r="G36" s="9"/>
      <c r="H36" s="9"/>
      <c r="I36" s="9"/>
      <c r="J36" s="9"/>
      <c r="K36" s="9"/>
      <c r="L36" s="9"/>
      <c r="M36" s="9"/>
    </row>
    <row r="37" spans="1:13" ht="22.5" customHeight="1" x14ac:dyDescent="0.25">
      <c r="A37" s="30" t="s">
        <v>38</v>
      </c>
      <c r="B37" s="20">
        <f>'[1]Расшир на 01.05.21'!E433</f>
        <v>775.92</v>
      </c>
      <c r="C37" s="20">
        <f>'[1]Расшир на 01.05.21'!F433+0.01</f>
        <v>440.84442000000001</v>
      </c>
      <c r="D37" s="21">
        <f t="shared" si="0"/>
        <v>0.56815705227343027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ht="36" customHeight="1" x14ac:dyDescent="0.25">
      <c r="A38" s="36" t="s">
        <v>39</v>
      </c>
      <c r="B38" s="20">
        <f>'[1]Расшир на 01.05.21'!E435</f>
        <v>14803.685799999999</v>
      </c>
      <c r="C38" s="20">
        <f>'[1]Расшир на 01.05.21'!F435</f>
        <v>15590.522270000001</v>
      </c>
      <c r="D38" s="21" t="s">
        <v>21</v>
      </c>
      <c r="E38" s="8"/>
      <c r="F38" s="9"/>
      <c r="G38" s="9"/>
      <c r="H38" s="9"/>
      <c r="I38" s="9"/>
      <c r="J38" s="9"/>
      <c r="K38" s="9"/>
      <c r="L38" s="9"/>
      <c r="M38" s="9"/>
    </row>
    <row r="39" spans="1:13" s="39" customFormat="1" ht="18.75" x14ac:dyDescent="0.3">
      <c r="A39" s="37" t="s">
        <v>40</v>
      </c>
      <c r="B39" s="20">
        <f>'[1]Расшир на 01.05.21'!E468</f>
        <v>38688022.165409997</v>
      </c>
      <c r="C39" s="20">
        <f>'[1]Расшир на 01.05.21'!F468</f>
        <v>12414163.436480001</v>
      </c>
      <c r="D39" s="21">
        <f t="shared" si="0"/>
        <v>0.3208787304609021</v>
      </c>
      <c r="E39" s="8"/>
      <c r="F39" s="38"/>
      <c r="G39" s="38"/>
      <c r="H39" s="38"/>
      <c r="I39" s="38"/>
      <c r="J39" s="38"/>
      <c r="K39" s="38"/>
      <c r="L39" s="38"/>
      <c r="M39" s="38"/>
    </row>
    <row r="40" spans="1:13" ht="15.75" x14ac:dyDescent="0.25">
      <c r="A40" s="23"/>
      <c r="B40" s="40"/>
      <c r="C40" s="40"/>
      <c r="D40" s="41"/>
      <c r="E40" s="8"/>
      <c r="F40" s="9"/>
      <c r="G40" s="9"/>
      <c r="H40" s="9"/>
      <c r="I40" s="9"/>
      <c r="J40" s="9"/>
      <c r="K40" s="9"/>
      <c r="L40" s="9"/>
      <c r="M40" s="9"/>
    </row>
    <row r="41" spans="1:13" ht="15" hidden="1" customHeight="1" x14ac:dyDescent="0.25">
      <c r="A41" s="42"/>
      <c r="B41" s="43"/>
      <c r="C41" s="43"/>
      <c r="D41" s="44" t="e">
        <f t="shared" si="0"/>
        <v>#DIV/0!</v>
      </c>
      <c r="E41" s="8"/>
    </row>
    <row r="42" spans="1:13" ht="22.5" customHeight="1" x14ac:dyDescent="0.25">
      <c r="A42" s="37" t="s">
        <v>41</v>
      </c>
      <c r="B42" s="40"/>
      <c r="C42" s="40"/>
      <c r="D42" s="41"/>
      <c r="E42" s="8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23"/>
      <c r="B43" s="40"/>
      <c r="C43" s="40"/>
      <c r="D43" s="41"/>
      <c r="E43" s="8"/>
      <c r="F43" s="9"/>
      <c r="G43" s="9"/>
      <c r="H43" s="9"/>
      <c r="I43" s="9"/>
      <c r="J43" s="9"/>
      <c r="K43" s="9"/>
      <c r="L43" s="9"/>
      <c r="M43" s="9"/>
    </row>
    <row r="44" spans="1:13" ht="22.5" customHeight="1" x14ac:dyDescent="0.25">
      <c r="A44" s="45" t="s">
        <v>42</v>
      </c>
      <c r="B44" s="46">
        <f>'[1]Расшир на 01.05.21'!E471</f>
        <v>2792003.17392</v>
      </c>
      <c r="C44" s="46">
        <f>'[1]Расшир на 01.05.21'!F471-0.01</f>
        <v>824687.31981999986</v>
      </c>
      <c r="D44" s="47">
        <f t="shared" si="0"/>
        <v>0.29537477876937035</v>
      </c>
      <c r="E44" s="8"/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29" t="s">
        <v>43</v>
      </c>
      <c r="B45" s="48">
        <f>'[1]Расшир на 01.05.21'!E512</f>
        <v>4490</v>
      </c>
      <c r="C45" s="48">
        <f>'[1]Расшир на 01.05.21'!F512</f>
        <v>1430.4203600000001</v>
      </c>
      <c r="D45" s="49">
        <f t="shared" si="0"/>
        <v>0.31857914476614702</v>
      </c>
      <c r="E45" s="8"/>
      <c r="F45" s="9"/>
      <c r="G45" s="9"/>
      <c r="H45" s="9"/>
      <c r="I45" s="9"/>
      <c r="J45" s="9"/>
      <c r="K45" s="9"/>
      <c r="L45" s="9"/>
      <c r="M45" s="9"/>
    </row>
    <row r="46" spans="1:13" ht="39.75" customHeight="1" x14ac:dyDescent="0.25">
      <c r="A46" s="29" t="s">
        <v>44</v>
      </c>
      <c r="B46" s="48">
        <f>'[1]Расшир на 01.05.21'!E516</f>
        <v>100552.4</v>
      </c>
      <c r="C46" s="48">
        <f>'[1]Расшир на 01.05.21'!F516</f>
        <v>26876.372960000001</v>
      </c>
      <c r="D46" s="49">
        <f t="shared" si="0"/>
        <v>0.26728723491433326</v>
      </c>
      <c r="E46" s="8"/>
      <c r="F46" s="9"/>
      <c r="G46" s="9"/>
      <c r="H46" s="9"/>
      <c r="I46" s="9"/>
      <c r="J46" s="9"/>
      <c r="K46" s="9"/>
      <c r="L46" s="9"/>
      <c r="M46" s="9"/>
    </row>
    <row r="47" spans="1:13" ht="31.5" x14ac:dyDescent="0.25">
      <c r="A47" s="29" t="s">
        <v>45</v>
      </c>
      <c r="B47" s="48">
        <f>'[1]Расшир на 01.05.21'!E526</f>
        <v>1226258.06382</v>
      </c>
      <c r="C47" s="48">
        <f>'[1]Расшир на 01.05.21'!F526</f>
        <v>389051.71716999996</v>
      </c>
      <c r="D47" s="49">
        <f t="shared" si="0"/>
        <v>0.31726740777388934</v>
      </c>
      <c r="E47" s="8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29" t="s">
        <v>46</v>
      </c>
      <c r="B48" s="48">
        <f>'[1]Расшир на 01.05.21'!E539</f>
        <v>175.6</v>
      </c>
      <c r="C48" s="48">
        <f>'[1]Расшир на 01.05.21'!F539</f>
        <v>6.8780000000000001</v>
      </c>
      <c r="D48" s="49" t="s">
        <v>21</v>
      </c>
      <c r="E48" s="8"/>
      <c r="F48" s="9"/>
      <c r="G48" s="9"/>
      <c r="H48" s="9"/>
      <c r="I48" s="9"/>
      <c r="J48" s="9"/>
      <c r="K48" s="9"/>
      <c r="L48" s="9"/>
      <c r="M48" s="9"/>
    </row>
    <row r="49" spans="1:13" ht="31.5" x14ac:dyDescent="0.25">
      <c r="A49" s="29" t="s">
        <v>47</v>
      </c>
      <c r="B49" s="48">
        <f>'[1]Расшир на 01.05.21'!E542</f>
        <v>258496.64133000001</v>
      </c>
      <c r="C49" s="48">
        <f>'[1]Расшир на 01.05.21'!F542</f>
        <v>75085.643119999993</v>
      </c>
      <c r="D49" s="49">
        <f t="shared" si="0"/>
        <v>0.29047047858600505</v>
      </c>
      <c r="E49" s="8"/>
      <c r="F49" s="8"/>
      <c r="G49" s="9"/>
      <c r="H49" s="9"/>
      <c r="I49" s="9"/>
      <c r="J49" s="9"/>
      <c r="K49" s="9"/>
      <c r="L49" s="9"/>
      <c r="M49" s="9"/>
    </row>
    <row r="50" spans="1:13" ht="22.5" customHeight="1" x14ac:dyDescent="0.25">
      <c r="A50" s="29" t="s">
        <v>48</v>
      </c>
      <c r="B50" s="48">
        <f>'[1]Расшир на 01.05.21'!E553</f>
        <v>23530</v>
      </c>
      <c r="C50" s="48">
        <f>'[1]Расшир на 01.05.21'!F553</f>
        <v>9397.6643000000004</v>
      </c>
      <c r="D50" s="49">
        <f t="shared" si="0"/>
        <v>0.39939074798130048</v>
      </c>
      <c r="E50" s="8"/>
      <c r="F50" s="9"/>
      <c r="G50" s="9"/>
      <c r="H50" s="9"/>
      <c r="I50" s="9"/>
      <c r="J50" s="9"/>
      <c r="K50" s="9"/>
      <c r="L50" s="9"/>
      <c r="M50" s="9"/>
    </row>
    <row r="51" spans="1:13" ht="22.5" customHeight="1" x14ac:dyDescent="0.25">
      <c r="A51" s="29" t="s">
        <v>49</v>
      </c>
      <c r="B51" s="48">
        <f>'[1]Расшир на 01.05.21'!E561</f>
        <v>121453.61324000001</v>
      </c>
      <c r="C51" s="48">
        <f>'[1]Расшир на 01.05.21'!F561</f>
        <v>0</v>
      </c>
      <c r="D51" s="49" t="s">
        <v>21</v>
      </c>
      <c r="E51" s="8"/>
      <c r="F51" s="9"/>
      <c r="G51" s="9"/>
      <c r="H51" s="9"/>
      <c r="I51" s="9"/>
      <c r="J51" s="9"/>
      <c r="K51" s="9"/>
      <c r="L51" s="9"/>
      <c r="M51" s="9"/>
    </row>
    <row r="52" spans="1:13" ht="22.5" customHeight="1" x14ac:dyDescent="0.25">
      <c r="A52" s="29" t="s">
        <v>50</v>
      </c>
      <c r="B52" s="48">
        <f>'[1]Расшир на 01.05.21'!E563</f>
        <v>2429.15</v>
      </c>
      <c r="C52" s="48">
        <f>'[1]Расшир на 01.05.21'!F563</f>
        <v>0</v>
      </c>
      <c r="D52" s="49" t="s">
        <v>21</v>
      </c>
      <c r="E52" s="8"/>
      <c r="F52" s="9"/>
      <c r="G52" s="9"/>
      <c r="H52" s="9"/>
      <c r="I52" s="9"/>
      <c r="J52" s="9"/>
      <c r="K52" s="9"/>
      <c r="L52" s="9"/>
      <c r="M52" s="9"/>
    </row>
    <row r="53" spans="1:13" ht="22.5" customHeight="1" x14ac:dyDescent="0.25">
      <c r="A53" s="29" t="s">
        <v>51</v>
      </c>
      <c r="B53" s="48">
        <f>'[1]Расшир на 01.05.21'!E566</f>
        <v>1054617.7055299999</v>
      </c>
      <c r="C53" s="48">
        <f>'[1]Расшир на 01.05.21'!F566</f>
        <v>322838.63391000003</v>
      </c>
      <c r="D53" s="49">
        <f t="shared" si="0"/>
        <v>0.30611911047686891</v>
      </c>
      <c r="E53" s="8"/>
      <c r="F53" s="9"/>
      <c r="G53" s="9"/>
      <c r="H53" s="9"/>
      <c r="I53" s="9"/>
      <c r="J53" s="9"/>
      <c r="K53" s="9"/>
      <c r="L53" s="9"/>
      <c r="M53" s="9"/>
    </row>
    <row r="54" spans="1:13" ht="35.25" customHeight="1" x14ac:dyDescent="0.25">
      <c r="A54" s="50" t="s">
        <v>52</v>
      </c>
      <c r="B54" s="46">
        <f>'[1]Расшир на 01.05.21'!E595</f>
        <v>121331.72</v>
      </c>
      <c r="C54" s="46">
        <f>'[1]Расшир на 01.05.21'!F595</f>
        <v>32825.188150000002</v>
      </c>
      <c r="D54" s="47">
        <f t="shared" si="0"/>
        <v>0.27054086227410279</v>
      </c>
      <c r="E54" s="8"/>
      <c r="F54" s="9"/>
      <c r="G54" s="9"/>
      <c r="H54" s="9"/>
      <c r="I54" s="9"/>
      <c r="J54" s="9"/>
      <c r="K54" s="9"/>
      <c r="L54" s="9"/>
      <c r="M54" s="9"/>
    </row>
    <row r="55" spans="1:13" ht="22.5" customHeight="1" x14ac:dyDescent="0.25">
      <c r="A55" s="51" t="s">
        <v>53</v>
      </c>
      <c r="B55" s="48">
        <f>'[1]Расшир на 01.05.21'!E609</f>
        <v>8190</v>
      </c>
      <c r="C55" s="48">
        <f>'[1]Расшир на 01.05.21'!F609</f>
        <v>0</v>
      </c>
      <c r="D55" s="49" t="s">
        <v>54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ht="37.5" customHeight="1" x14ac:dyDescent="0.25">
      <c r="A56" s="52" t="s">
        <v>55</v>
      </c>
      <c r="B56" s="48">
        <f>'[1]Расшир на 01.05.21'!E612</f>
        <v>20130.419999999998</v>
      </c>
      <c r="C56" s="48">
        <f>'[1]Расшир на 01.05.21'!F612</f>
        <v>100.2</v>
      </c>
      <c r="D56" s="49">
        <f t="shared" si="0"/>
        <v>4.9775414521902681E-3</v>
      </c>
      <c r="E56" s="8"/>
      <c r="F56" s="9"/>
      <c r="G56" s="9"/>
      <c r="H56" s="9"/>
      <c r="I56" s="9"/>
      <c r="J56" s="9"/>
      <c r="K56" s="9"/>
      <c r="L56" s="9"/>
      <c r="M56" s="9"/>
    </row>
    <row r="57" spans="1:13" ht="37.5" customHeight="1" x14ac:dyDescent="0.25">
      <c r="A57" s="52" t="s">
        <v>56</v>
      </c>
      <c r="B57" s="48">
        <f>'[1]Расшир на 01.05.21'!E620</f>
        <v>93011.3</v>
      </c>
      <c r="C57" s="48">
        <f>'[1]Расшир на 01.05.21'!F620</f>
        <v>32724.988150000001</v>
      </c>
      <c r="D57" s="49">
        <f t="shared" si="0"/>
        <v>0.35183884269975801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5">
      <c r="A58" s="45" t="s">
        <v>57</v>
      </c>
      <c r="B58" s="46">
        <f>'[1]Расшир на 01.05.21'!E629</f>
        <v>5684625.0265099993</v>
      </c>
      <c r="C58" s="46">
        <f>'[1]Расшир на 01.05.21'!F629</f>
        <v>1102474.3835300002</v>
      </c>
      <c r="D58" s="47">
        <f t="shared" si="0"/>
        <v>0.19393968439231424</v>
      </c>
      <c r="E58" s="8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5">
      <c r="A59" s="29" t="s">
        <v>58</v>
      </c>
      <c r="B59" s="48">
        <f>'[1]Расшир на 01.05.21'!E694</f>
        <v>1017940.34215</v>
      </c>
      <c r="C59" s="48">
        <f>'[1]Расшир на 01.05.21'!F694</f>
        <v>291216.27309999999</v>
      </c>
      <c r="D59" s="49">
        <f t="shared" si="0"/>
        <v>0.28608383128319653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ht="22.5" customHeight="1" x14ac:dyDescent="0.25">
      <c r="A60" s="29" t="s">
        <v>59</v>
      </c>
      <c r="B60" s="48">
        <f>'[1]Расшир на 01.05.21'!E706</f>
        <v>4520848.4088300001</v>
      </c>
      <c r="C60" s="48">
        <f>'[1]Расшир на 01.05.21'!F706</f>
        <v>785697.09295000008</v>
      </c>
      <c r="D60" s="49">
        <f t="shared" si="0"/>
        <v>0.1737941691244054</v>
      </c>
      <c r="E60" s="8"/>
      <c r="F60" s="9"/>
      <c r="G60" s="9"/>
      <c r="H60" s="9"/>
      <c r="I60" s="9"/>
      <c r="J60" s="9"/>
      <c r="K60" s="9"/>
      <c r="L60" s="9"/>
      <c r="M60" s="9"/>
    </row>
    <row r="61" spans="1:13" ht="22.5" customHeight="1" x14ac:dyDescent="0.25">
      <c r="A61" s="29" t="s">
        <v>60</v>
      </c>
      <c r="B61" s="53">
        <f>'[1]Расшир на 01.05.21'!E718</f>
        <v>145836.27552999998</v>
      </c>
      <c r="C61" s="54">
        <f>'[1]Расшир на 01.05.21'!F718</f>
        <v>25561.017479999999</v>
      </c>
      <c r="D61" s="49">
        <f t="shared" si="0"/>
        <v>0.17527201231042025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ht="22.5" customHeight="1" x14ac:dyDescent="0.25">
      <c r="A62" s="45" t="s">
        <v>61</v>
      </c>
      <c r="B62" s="46">
        <f>'[1]Расшир на 01.05.21'!E741</f>
        <v>3897956.5511000003</v>
      </c>
      <c r="C62" s="46">
        <f>'[1]Расшир на 01.05.21'!F741</f>
        <v>431567.75954</v>
      </c>
      <c r="D62" s="47">
        <f t="shared" si="0"/>
        <v>0.1107164109918598</v>
      </c>
      <c r="E62" s="8"/>
      <c r="F62" s="9"/>
      <c r="G62" s="9"/>
      <c r="H62" s="9"/>
      <c r="I62" s="9"/>
      <c r="J62" s="9"/>
      <c r="K62" s="9"/>
      <c r="L62" s="9"/>
      <c r="M62" s="9"/>
    </row>
    <row r="63" spans="1:13" ht="22.5" customHeight="1" x14ac:dyDescent="0.25">
      <c r="A63" s="29" t="s">
        <v>62</v>
      </c>
      <c r="B63" s="48">
        <f>'[1]Расшир на 01.05.21'!E790</f>
        <v>1754412.3934300002</v>
      </c>
      <c r="C63" s="48">
        <f>'[1]Расшир на 01.05.21'!F790</f>
        <v>131131.47808999999</v>
      </c>
      <c r="D63" s="49">
        <f t="shared" si="0"/>
        <v>7.4743816551380307E-2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22.5" customHeight="1" x14ac:dyDescent="0.25">
      <c r="A64" s="29" t="s">
        <v>63</v>
      </c>
      <c r="B64" s="48">
        <f>'[1]Расшир на 01.05.21'!E804</f>
        <v>133288.48365000001</v>
      </c>
      <c r="C64" s="48">
        <f>'[1]Расшир на 01.05.21'!F804</f>
        <v>5980.3483699999997</v>
      </c>
      <c r="D64" s="49">
        <f t="shared" si="0"/>
        <v>4.4867705042722944E-2</v>
      </c>
      <c r="E64" s="8"/>
      <c r="F64" s="9"/>
      <c r="G64" s="9"/>
      <c r="H64" s="9"/>
      <c r="I64" s="9"/>
      <c r="J64" s="9"/>
      <c r="K64" s="9"/>
      <c r="L64" s="9"/>
      <c r="M64" s="9"/>
    </row>
    <row r="65" spans="1:13" ht="22.5" customHeight="1" x14ac:dyDescent="0.25">
      <c r="A65" s="29" t="s">
        <v>64</v>
      </c>
      <c r="B65" s="48">
        <f>'[1]Расшир на 01.05.21'!E812</f>
        <v>1482369.88591</v>
      </c>
      <c r="C65" s="48">
        <f>'[1]Расшир на 01.05.21'!F812</f>
        <v>131507.72983999999</v>
      </c>
      <c r="D65" s="49">
        <f t="shared" si="0"/>
        <v>8.8714517941835935E-2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ht="22.5" hidden="1" customHeight="1" x14ac:dyDescent="0.25">
      <c r="A66" s="29" t="s">
        <v>65</v>
      </c>
      <c r="B66" s="48">
        <f>'[1]Расшир на 01.05.21'!E825</f>
        <v>0</v>
      </c>
      <c r="C66" s="48">
        <f>'[1]Расшир на 01.05.21'!F825</f>
        <v>0</v>
      </c>
      <c r="D66" s="49" t="e">
        <f t="shared" si="0"/>
        <v>#DIV/0!</v>
      </c>
      <c r="E66" s="8"/>
      <c r="F66" s="9"/>
      <c r="G66" s="9"/>
      <c r="H66" s="9"/>
      <c r="I66" s="9"/>
      <c r="J66" s="9"/>
      <c r="K66" s="9"/>
      <c r="L66" s="9"/>
      <c r="M66" s="9"/>
    </row>
    <row r="67" spans="1:13" ht="22.5" customHeight="1" x14ac:dyDescent="0.25">
      <c r="A67" s="29" t="s">
        <v>66</v>
      </c>
      <c r="B67" s="48">
        <f>'[1]Расшир на 01.05.21'!E828</f>
        <v>527885.78811000008</v>
      </c>
      <c r="C67" s="48">
        <f>'[1]Расшир на 01.05.21'!F828</f>
        <v>162948.20324</v>
      </c>
      <c r="D67" s="49">
        <f t="shared" si="0"/>
        <v>0.30868079215280009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ht="22.5" customHeight="1" x14ac:dyDescent="0.25">
      <c r="A68" s="45" t="s">
        <v>67</v>
      </c>
      <c r="B68" s="46">
        <f>'[1]Расшир на 01.05.21'!E852</f>
        <v>4294.3117600000005</v>
      </c>
      <c r="C68" s="46">
        <f>'[1]Расшир на 01.05.21'!F852</f>
        <v>1084.5197600000001</v>
      </c>
      <c r="D68" s="55">
        <f t="shared" si="0"/>
        <v>0.25254797988863298</v>
      </c>
      <c r="E68" s="8"/>
      <c r="F68" s="9"/>
      <c r="G68" s="9"/>
      <c r="H68" s="9"/>
      <c r="I68" s="9"/>
      <c r="J68" s="9"/>
      <c r="K68" s="9"/>
      <c r="L68" s="9"/>
      <c r="M68" s="9"/>
    </row>
    <row r="69" spans="1:13" ht="22.5" customHeight="1" x14ac:dyDescent="0.25">
      <c r="A69" s="56" t="s">
        <v>68</v>
      </c>
      <c r="B69" s="48">
        <f>'[1]Расшир на 01.05.21'!E860</f>
        <v>39.792000000000002</v>
      </c>
      <c r="C69" s="48">
        <f>'[1]Расшир на 01.05.21'!F860</f>
        <v>0</v>
      </c>
      <c r="D69" s="49">
        <f t="shared" si="0"/>
        <v>0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22.5" customHeight="1" x14ac:dyDescent="0.25">
      <c r="A70" s="52" t="s">
        <v>69</v>
      </c>
      <c r="B70" s="48">
        <f>'[1]Расшир на 01.05.21'!E861</f>
        <v>3670</v>
      </c>
      <c r="C70" s="48">
        <f>'[1]Расшир на 01.05.21'!F861</f>
        <v>500</v>
      </c>
      <c r="D70" s="49" t="s">
        <v>21</v>
      </c>
      <c r="E70" s="8"/>
      <c r="F70" s="9"/>
      <c r="G70" s="9"/>
      <c r="H70" s="9"/>
      <c r="I70" s="9"/>
      <c r="J70" s="9"/>
      <c r="K70" s="9"/>
      <c r="L70" s="9"/>
      <c r="M70" s="9"/>
    </row>
    <row r="71" spans="1:13" ht="22.5" customHeight="1" x14ac:dyDescent="0.25">
      <c r="A71" s="52" t="s">
        <v>70</v>
      </c>
      <c r="B71" s="48">
        <f>'[1]Расшир на 01.05.21'!$E$864</f>
        <v>584.51976000000002</v>
      </c>
      <c r="C71" s="48">
        <f>'[1]Расшир на 01.05.21'!$F$864</f>
        <v>584.51976000000002</v>
      </c>
      <c r="D71" s="49">
        <f t="shared" ref="D71:D98" si="1">C71/B71</f>
        <v>1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ht="22.5" customHeight="1" x14ac:dyDescent="0.25">
      <c r="A72" s="45" t="s">
        <v>71</v>
      </c>
      <c r="B72" s="46">
        <f>'[1]Расшир на 01.05.21'!E866</f>
        <v>20110092.210900001</v>
      </c>
      <c r="C72" s="46">
        <f>'[1]Расшир на 01.05.21'!F866</f>
        <v>6064211.4766499996</v>
      </c>
      <c r="D72" s="47">
        <f t="shared" si="1"/>
        <v>0.30155065491758892</v>
      </c>
      <c r="E72" s="8"/>
      <c r="F72" s="9"/>
      <c r="G72" s="9"/>
      <c r="H72" s="9"/>
      <c r="I72" s="9"/>
      <c r="J72" s="9"/>
      <c r="K72" s="9"/>
      <c r="L72" s="9"/>
      <c r="M72" s="9"/>
    </row>
    <row r="73" spans="1:13" ht="22.5" customHeight="1" x14ac:dyDescent="0.25">
      <c r="A73" s="29" t="s">
        <v>72</v>
      </c>
      <c r="B73" s="48">
        <f>'[1]Расшир на 01.05.21'!E912</f>
        <v>8341432.2246899996</v>
      </c>
      <c r="C73" s="48">
        <f>'[1]Расшир на 01.05.21'!F912</f>
        <v>2315120.3530200003</v>
      </c>
      <c r="D73" s="49">
        <f t="shared" si="1"/>
        <v>0.27754470583210178</v>
      </c>
      <c r="E73" s="8"/>
      <c r="F73" s="9"/>
      <c r="G73" s="9"/>
      <c r="H73" s="9"/>
      <c r="I73" s="9"/>
      <c r="J73" s="9"/>
      <c r="K73" s="9"/>
      <c r="L73" s="9"/>
      <c r="M73" s="9"/>
    </row>
    <row r="74" spans="1:13" ht="22.5" customHeight="1" x14ac:dyDescent="0.25">
      <c r="A74" s="29" t="s">
        <v>73</v>
      </c>
      <c r="B74" s="48">
        <f>'[1]Расшир на 01.05.21'!E926</f>
        <v>8898546.3958299998</v>
      </c>
      <c r="C74" s="48">
        <f>'[1]Расшир на 01.05.21'!F926</f>
        <v>2930156.00361</v>
      </c>
      <c r="D74" s="49">
        <f t="shared" si="1"/>
        <v>0.32928479251208015</v>
      </c>
      <c r="E74" s="8"/>
      <c r="F74" s="9"/>
      <c r="G74" s="9"/>
      <c r="H74" s="9"/>
      <c r="I74" s="9"/>
      <c r="J74" s="9"/>
      <c r="K74" s="9"/>
      <c r="L74" s="9"/>
      <c r="M74" s="9"/>
    </row>
    <row r="75" spans="1:13" ht="22.5" customHeight="1" x14ac:dyDescent="0.25">
      <c r="A75" s="29" t="s">
        <v>74</v>
      </c>
      <c r="B75" s="48">
        <f>'[1]Расшир на 01.05.21'!E939</f>
        <v>1377218.3289999997</v>
      </c>
      <c r="C75" s="48">
        <f>'[1]Расшир на 01.05.21'!F939</f>
        <v>454105.29776999995</v>
      </c>
      <c r="D75" s="49">
        <f t="shared" si="1"/>
        <v>0.32972644075956098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ht="22.5" customHeight="1" x14ac:dyDescent="0.25">
      <c r="A76" s="29" t="s">
        <v>75</v>
      </c>
      <c r="B76" s="48">
        <f>'[1]Расшир на 01.05.21'!E950</f>
        <v>693757.61199999996</v>
      </c>
      <c r="C76" s="48">
        <f>'[1]Расшир на 01.05.21'!F950</f>
        <v>114997.45677999999</v>
      </c>
      <c r="D76" s="49">
        <f t="shared" si="1"/>
        <v>0.16576028109944543</v>
      </c>
      <c r="E76" s="8"/>
      <c r="F76" s="9"/>
      <c r="G76" s="9"/>
      <c r="H76" s="9"/>
      <c r="I76" s="9"/>
      <c r="J76" s="9"/>
      <c r="K76" s="9"/>
      <c r="L76" s="9"/>
      <c r="M76" s="9"/>
    </row>
    <row r="77" spans="1:13" ht="22.5" customHeight="1" x14ac:dyDescent="0.25">
      <c r="A77" s="29" t="s">
        <v>76</v>
      </c>
      <c r="B77" s="48">
        <f>'[1]Расшир на 01.05.21'!E973</f>
        <v>799137.64938000008</v>
      </c>
      <c r="C77" s="48">
        <f>'[1]Расшир на 01.05.21'!F973</f>
        <v>249832.36546999996</v>
      </c>
      <c r="D77" s="49">
        <f t="shared" si="1"/>
        <v>0.31262744993159686</v>
      </c>
      <c r="E77" s="8"/>
      <c r="F77" s="9"/>
      <c r="G77" s="9"/>
      <c r="H77" s="9"/>
      <c r="I77" s="9"/>
      <c r="J77" s="9"/>
      <c r="K77" s="9"/>
      <c r="L77" s="9"/>
      <c r="M77" s="9"/>
    </row>
    <row r="78" spans="1:13" ht="22.5" customHeight="1" x14ac:dyDescent="0.25">
      <c r="A78" s="50" t="s">
        <v>77</v>
      </c>
      <c r="B78" s="46">
        <f>'[1]Расшир на 01.05.21'!E995-0.01</f>
        <v>1302535.7974700003</v>
      </c>
      <c r="C78" s="46">
        <f>'[1]Расшир на 01.05.21'!F995+0.01</f>
        <v>383749.44355000003</v>
      </c>
      <c r="D78" s="47">
        <f t="shared" si="1"/>
        <v>0.29461719539331005</v>
      </c>
      <c r="E78" s="8"/>
      <c r="F78" s="9"/>
      <c r="G78" s="9"/>
      <c r="H78" s="9"/>
      <c r="I78" s="9"/>
      <c r="J78" s="9"/>
      <c r="K78" s="9"/>
      <c r="L78" s="9"/>
      <c r="M78" s="9"/>
    </row>
    <row r="79" spans="1:13" ht="22.5" customHeight="1" x14ac:dyDescent="0.25">
      <c r="A79" s="29" t="s">
        <v>78</v>
      </c>
      <c r="B79" s="48">
        <f>'[1]Расшир на 01.05.21'!E1036</f>
        <v>1190193.52</v>
      </c>
      <c r="C79" s="48">
        <f>'[1]Расшир на 01.05.21'!F1036</f>
        <v>346786.78537999996</v>
      </c>
      <c r="D79" s="49">
        <f t="shared" si="1"/>
        <v>0.29137008356422572</v>
      </c>
      <c r="E79" s="8"/>
      <c r="F79" s="9"/>
      <c r="G79" s="9"/>
      <c r="H79" s="9"/>
      <c r="I79" s="9"/>
      <c r="J79" s="9"/>
      <c r="K79" s="9"/>
      <c r="L79" s="9"/>
      <c r="M79" s="9"/>
    </row>
    <row r="80" spans="1:13" ht="22.5" customHeight="1" x14ac:dyDescent="0.25">
      <c r="A80" s="29" t="s">
        <v>79</v>
      </c>
      <c r="B80" s="48">
        <f>'[1]Расшир на 01.05.21'!E1045</f>
        <v>26024.22493</v>
      </c>
      <c r="C80" s="48">
        <f>'[1]Расшир на 01.05.21'!F1045</f>
        <v>8039.5709299999999</v>
      </c>
      <c r="D80" s="49">
        <f t="shared" si="1"/>
        <v>0.30892643110889373</v>
      </c>
      <c r="E80" s="8"/>
      <c r="F80" s="9"/>
      <c r="G80" s="9"/>
      <c r="H80" s="9"/>
      <c r="I80" s="9"/>
      <c r="J80" s="9"/>
      <c r="K80" s="9"/>
      <c r="L80" s="9"/>
      <c r="M80" s="9"/>
    </row>
    <row r="81" spans="1:13" ht="32.25" customHeight="1" x14ac:dyDescent="0.25">
      <c r="A81" s="29" t="s">
        <v>80</v>
      </c>
      <c r="B81" s="48">
        <f>'[1]Расшир на 01.05.21'!E1049</f>
        <v>86318.062539999999</v>
      </c>
      <c r="C81" s="48">
        <f>'[1]Расшир на 01.05.21'!F1049</f>
        <v>28923.077239999999</v>
      </c>
      <c r="D81" s="49">
        <f t="shared" si="1"/>
        <v>0.33507560745582043</v>
      </c>
      <c r="E81" s="8"/>
      <c r="F81" s="9"/>
      <c r="G81" s="9"/>
      <c r="H81" s="9"/>
      <c r="I81" s="9"/>
      <c r="J81" s="9"/>
      <c r="K81" s="9"/>
      <c r="L81" s="9"/>
      <c r="M81" s="9"/>
    </row>
    <row r="82" spans="1:13" ht="26.25" hidden="1" customHeight="1" x14ac:dyDescent="0.25">
      <c r="A82" s="50" t="s">
        <v>81</v>
      </c>
      <c r="B82" s="46">
        <f>'[1]Расшир на 01.05.21'!E1063</f>
        <v>0</v>
      </c>
      <c r="C82" s="46">
        <f>'[1]Расшир на 01.05.21'!F1063</f>
        <v>0</v>
      </c>
      <c r="D82" s="55" t="e">
        <f t="shared" si="1"/>
        <v>#DIV/0!</v>
      </c>
      <c r="E82" s="8"/>
      <c r="F82" s="9"/>
      <c r="G82" s="9"/>
      <c r="H82" s="9"/>
      <c r="I82" s="9"/>
      <c r="J82" s="9"/>
      <c r="K82" s="9"/>
      <c r="L82" s="9"/>
      <c r="M82" s="9"/>
    </row>
    <row r="83" spans="1:13" ht="18" hidden="1" customHeight="1" x14ac:dyDescent="0.25">
      <c r="A83" s="52" t="s">
        <v>82</v>
      </c>
      <c r="B83" s="48">
        <f>'[1]Расшир на 01.05.21'!E1084</f>
        <v>0</v>
      </c>
      <c r="C83" s="48">
        <f>'[1]Расшир на 01.05.21'!F1084</f>
        <v>0</v>
      </c>
      <c r="D83" s="49" t="e">
        <f t="shared" si="1"/>
        <v>#DIV/0!</v>
      </c>
      <c r="E83" s="8"/>
      <c r="F83" s="9"/>
      <c r="G83" s="9"/>
      <c r="H83" s="9"/>
      <c r="I83" s="9"/>
      <c r="J83" s="9"/>
      <c r="K83" s="9"/>
      <c r="L83" s="9"/>
      <c r="M83" s="9"/>
    </row>
    <row r="84" spans="1:13" ht="22.5" customHeight="1" x14ac:dyDescent="0.25">
      <c r="A84" s="45" t="s">
        <v>83</v>
      </c>
      <c r="B84" s="46">
        <f>'[1]Расшир на 01.05.21'!E1184</f>
        <v>2490688.0757399998</v>
      </c>
      <c r="C84" s="46">
        <f>'[1]Расшир на 01.05.21'!F1184</f>
        <v>615934.26980000001</v>
      </c>
      <c r="D84" s="47">
        <f t="shared" si="1"/>
        <v>0.24729482418909557</v>
      </c>
      <c r="E84" s="8"/>
      <c r="F84" s="9"/>
      <c r="G84" s="9"/>
      <c r="H84" s="9"/>
      <c r="I84" s="9"/>
      <c r="J84" s="9"/>
      <c r="K84" s="9"/>
      <c r="L84" s="9"/>
      <c r="M84" s="9"/>
    </row>
    <row r="85" spans="1:13" ht="22.5" customHeight="1" x14ac:dyDescent="0.25">
      <c r="A85" s="29" t="s">
        <v>84</v>
      </c>
      <c r="B85" s="48">
        <f>'[1]Расшир на 01.05.21'!E1231</f>
        <v>59248.73</v>
      </c>
      <c r="C85" s="48">
        <f>'[1]Расшир на 01.05.21'!F1231</f>
        <v>14903.163479999999</v>
      </c>
      <c r="D85" s="49">
        <f t="shared" si="1"/>
        <v>0.25153557688071959</v>
      </c>
      <c r="E85" s="8"/>
      <c r="F85" s="9"/>
      <c r="G85" s="9"/>
      <c r="H85" s="9"/>
      <c r="I85" s="9"/>
      <c r="J85" s="9"/>
      <c r="K85" s="9"/>
      <c r="L85" s="9"/>
      <c r="M85" s="9"/>
    </row>
    <row r="86" spans="1:13" ht="22.5" hidden="1" customHeight="1" x14ac:dyDescent="0.25">
      <c r="A86" s="29" t="s">
        <v>85</v>
      </c>
      <c r="B86" s="48">
        <f>'[1]Расшир на 01.05.21'!E1235</f>
        <v>0</v>
      </c>
      <c r="C86" s="48">
        <f>'[1]Расшир на 01.05.21'!F1235</f>
        <v>0</v>
      </c>
      <c r="D86" s="49" t="e">
        <f t="shared" si="1"/>
        <v>#DIV/0!</v>
      </c>
      <c r="E86" s="8"/>
      <c r="F86" s="9"/>
      <c r="G86" s="9"/>
      <c r="H86" s="9"/>
      <c r="I86" s="9"/>
      <c r="J86" s="9"/>
      <c r="K86" s="9"/>
      <c r="L86" s="9"/>
      <c r="M86" s="9"/>
    </row>
    <row r="87" spans="1:13" ht="22.5" customHeight="1" x14ac:dyDescent="0.25">
      <c r="A87" s="29" t="s">
        <v>86</v>
      </c>
      <c r="B87" s="48">
        <f>'[1]Расшир на 01.05.21'!E1240</f>
        <v>1593826.1999000001</v>
      </c>
      <c r="C87" s="48">
        <f>'[1]Расшир на 01.05.21'!F1240</f>
        <v>560486.82551999995</v>
      </c>
      <c r="D87" s="49">
        <f t="shared" si="1"/>
        <v>0.351661194649182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ht="22.5" customHeight="1" x14ac:dyDescent="0.25">
      <c r="A88" s="29" t="s">
        <v>87</v>
      </c>
      <c r="B88" s="48">
        <f>'[1]Расшир на 01.05.21'!E1254</f>
        <v>768048.87076999992</v>
      </c>
      <c r="C88" s="48">
        <f>'[1]Расшир на 01.05.21'!F1254</f>
        <v>20193.237549999998</v>
      </c>
      <c r="D88" s="49">
        <f t="shared" si="1"/>
        <v>2.6291605024762896E-2</v>
      </c>
      <c r="E88" s="8"/>
      <c r="F88" s="9"/>
      <c r="G88" s="9"/>
      <c r="H88" s="9"/>
      <c r="I88" s="9"/>
      <c r="J88" s="9"/>
      <c r="K88" s="9"/>
      <c r="L88" s="9"/>
      <c r="M88" s="9"/>
    </row>
    <row r="89" spans="1:13" ht="22.5" customHeight="1" x14ac:dyDescent="0.25">
      <c r="A89" s="29" t="s">
        <v>88</v>
      </c>
      <c r="B89" s="48">
        <f>'[1]Расшир на 01.05.21'!E1262</f>
        <v>69564.275070000003</v>
      </c>
      <c r="C89" s="48">
        <f>'[1]Расшир на 01.05.21'!F1262</f>
        <v>20351.043249999999</v>
      </c>
      <c r="D89" s="49">
        <f t="shared" si="1"/>
        <v>0.29255020956549155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22.5" customHeight="1" x14ac:dyDescent="0.25">
      <c r="A90" s="45" t="s">
        <v>89</v>
      </c>
      <c r="B90" s="46">
        <f>'[1]Расшир на 01.05.21'!E1280</f>
        <v>1738004.8106200001</v>
      </c>
      <c r="C90" s="46">
        <f>'[1]Расшир на 01.05.21'!F1280</f>
        <v>513096.62777999998</v>
      </c>
      <c r="D90" s="47">
        <f t="shared" si="1"/>
        <v>0.29522163842398258</v>
      </c>
      <c r="E90" s="8"/>
      <c r="F90" s="9"/>
      <c r="G90" s="9"/>
      <c r="H90" s="9"/>
      <c r="I90" s="9"/>
      <c r="J90" s="9"/>
      <c r="K90" s="9"/>
      <c r="L90" s="9"/>
      <c r="M90" s="9"/>
    </row>
    <row r="91" spans="1:13" ht="22.5" customHeight="1" x14ac:dyDescent="0.25">
      <c r="A91" s="29" t="s">
        <v>90</v>
      </c>
      <c r="B91" s="48">
        <f>'[1]Расшир на 01.05.21'!E1331</f>
        <v>1111397.8518299998</v>
      </c>
      <c r="C91" s="48">
        <f>'[1]Расшир на 01.05.21'!F1331</f>
        <v>322556.55090999999</v>
      </c>
      <c r="D91" s="49">
        <f t="shared" si="1"/>
        <v>0.29022599816878042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ht="22.5" customHeight="1" x14ac:dyDescent="0.25">
      <c r="A92" s="29" t="s">
        <v>91</v>
      </c>
      <c r="B92" s="48">
        <f>'[1]Расшир на 01.05.21'!E1336</f>
        <v>459649.25738000002</v>
      </c>
      <c r="C92" s="48">
        <f>'[1]Расшир на 01.05.21'!F1336</f>
        <v>104438.68195</v>
      </c>
      <c r="D92" s="49">
        <f t="shared" si="1"/>
        <v>0.22721385985762341</v>
      </c>
      <c r="E92" s="8"/>
      <c r="F92" s="9"/>
      <c r="G92" s="9"/>
      <c r="H92" s="9"/>
      <c r="I92" s="9"/>
      <c r="J92" s="9"/>
      <c r="K92" s="9"/>
      <c r="L92" s="9"/>
      <c r="M92" s="9"/>
    </row>
    <row r="93" spans="1:13" ht="22.5" customHeight="1" x14ac:dyDescent="0.25">
      <c r="A93" s="29" t="s">
        <v>92</v>
      </c>
      <c r="B93" s="48">
        <f>'[1]Расшир на 01.05.21'!E1345</f>
        <v>166957.70141000001</v>
      </c>
      <c r="C93" s="48">
        <f>'[1]Расшир на 01.05.21'!F1345+0.01</f>
        <v>86101.404920000001</v>
      </c>
      <c r="D93" s="49">
        <f t="shared" si="1"/>
        <v>0.51570789602906519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ht="22.5" customHeight="1" x14ac:dyDescent="0.25">
      <c r="A94" s="57" t="s">
        <v>93</v>
      </c>
      <c r="B94" s="46">
        <f>B95</f>
        <v>50640</v>
      </c>
      <c r="C94" s="46">
        <f>C95</f>
        <v>14762.886860000001</v>
      </c>
      <c r="D94" s="47">
        <f t="shared" si="1"/>
        <v>0.29152620181674566</v>
      </c>
      <c r="E94" s="8"/>
      <c r="F94" s="9"/>
      <c r="G94" s="9"/>
      <c r="H94" s="9"/>
      <c r="I94" s="9"/>
      <c r="J94" s="9"/>
      <c r="K94" s="9"/>
      <c r="L94" s="9"/>
      <c r="M94" s="9"/>
    </row>
    <row r="95" spans="1:13" ht="22.5" customHeight="1" x14ac:dyDescent="0.25">
      <c r="A95" s="29" t="s">
        <v>94</v>
      </c>
      <c r="B95" s="48">
        <f>'[1]Расшир на 01.05.21'!E1365</f>
        <v>50640</v>
      </c>
      <c r="C95" s="48">
        <f>'[1]Расшир на 01.05.21'!F1365</f>
        <v>14762.886860000001</v>
      </c>
      <c r="D95" s="49">
        <f t="shared" si="1"/>
        <v>0.29152620181674566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22.5" customHeight="1" x14ac:dyDescent="0.25">
      <c r="A96" s="50" t="s">
        <v>95</v>
      </c>
      <c r="B96" s="46">
        <f>'[1]Расшир на 01.05.21'!E1366</f>
        <v>815594.34693</v>
      </c>
      <c r="C96" s="46">
        <f>'[1]Расшир на 01.05.21'!F1366</f>
        <v>250414.55299</v>
      </c>
      <c r="D96" s="47">
        <f t="shared" si="1"/>
        <v>0.30703321318078275</v>
      </c>
      <c r="E96" s="8"/>
      <c r="F96" s="9"/>
      <c r="G96" s="9"/>
      <c r="H96" s="9"/>
      <c r="I96" s="9"/>
      <c r="J96" s="9"/>
      <c r="K96" s="9"/>
      <c r="L96" s="9"/>
      <c r="M96" s="9"/>
    </row>
    <row r="97" spans="1:13" ht="22.5" customHeight="1" x14ac:dyDescent="0.25">
      <c r="A97" s="29" t="s">
        <v>96</v>
      </c>
      <c r="B97" s="48">
        <f>'[1]Расшир на 01.05.21'!E1369</f>
        <v>815594.34693</v>
      </c>
      <c r="C97" s="48">
        <f>'[1]Расшир на 01.05.21'!F1369</f>
        <v>250414.55299</v>
      </c>
      <c r="D97" s="49">
        <f t="shared" si="1"/>
        <v>0.30703321318078275</v>
      </c>
      <c r="E97" s="8"/>
      <c r="F97" s="9"/>
      <c r="G97" s="9"/>
      <c r="H97" s="9"/>
      <c r="I97" s="9"/>
      <c r="J97" s="9"/>
      <c r="K97" s="9"/>
      <c r="L97" s="9"/>
      <c r="M97" s="9"/>
    </row>
    <row r="98" spans="1:13" s="39" customFormat="1" ht="21" customHeight="1" x14ac:dyDescent="0.3">
      <c r="A98" s="37" t="s">
        <v>97</v>
      </c>
      <c r="B98" s="58">
        <f>'[1]Расшир на 01.05.21'!E1373</f>
        <v>39007766.034950003</v>
      </c>
      <c r="C98" s="58">
        <f>'[1]Расшир на 01.05.21'!F1373</f>
        <v>10234808.42843</v>
      </c>
      <c r="D98" s="59">
        <f t="shared" si="1"/>
        <v>0.26237873810204521</v>
      </c>
      <c r="E98" s="8"/>
      <c r="F98" s="38"/>
      <c r="G98" s="38"/>
      <c r="H98" s="38"/>
      <c r="I98" s="38"/>
      <c r="J98" s="38"/>
      <c r="K98" s="38"/>
      <c r="L98" s="38"/>
      <c r="M98" s="38"/>
    </row>
    <row r="99" spans="1:13" ht="12.75" customHeight="1" x14ac:dyDescent="0.25">
      <c r="A99" s="23"/>
      <c r="B99" s="24"/>
      <c r="C99" s="24"/>
      <c r="D99" s="60"/>
      <c r="E99" s="8"/>
      <c r="F99" s="9"/>
      <c r="G99" s="9"/>
      <c r="H99" s="9"/>
      <c r="I99" s="9"/>
      <c r="J99" s="9"/>
      <c r="K99" s="9"/>
      <c r="L99" s="9"/>
      <c r="M99" s="9"/>
    </row>
    <row r="100" spans="1:13" ht="31.5" x14ac:dyDescent="0.25">
      <c r="A100" s="30" t="s">
        <v>98</v>
      </c>
      <c r="B100" s="20">
        <f>B39-B98</f>
        <v>-319743.86954000592</v>
      </c>
      <c r="C100" s="20">
        <f>C39-C98</f>
        <v>2179355.0080500003</v>
      </c>
      <c r="D100" s="21"/>
      <c r="E100" s="8"/>
      <c r="F100" s="9"/>
      <c r="G100" s="9"/>
      <c r="H100" s="9"/>
      <c r="I100" s="9"/>
      <c r="J100" s="9"/>
      <c r="K100" s="9"/>
      <c r="L100" s="9"/>
      <c r="M100" s="9"/>
    </row>
    <row r="101" spans="1:13" ht="15.75" x14ac:dyDescent="0.25">
      <c r="A101" s="23"/>
      <c r="B101" s="24"/>
      <c r="C101" s="24"/>
      <c r="D101" s="21"/>
      <c r="E101" s="8"/>
      <c r="F101" s="9"/>
      <c r="G101" s="9"/>
      <c r="H101" s="9"/>
      <c r="I101" s="9"/>
      <c r="J101" s="9"/>
      <c r="K101" s="9"/>
      <c r="L101" s="9"/>
      <c r="M101" s="9"/>
    </row>
    <row r="102" spans="1:13" ht="15.75" x14ac:dyDescent="0.25">
      <c r="A102" s="30" t="s">
        <v>99</v>
      </c>
      <c r="B102" s="20">
        <f>B103+B104</f>
        <v>0</v>
      </c>
      <c r="C102" s="20">
        <f>C103+C104</f>
        <v>0</v>
      </c>
      <c r="D102" s="21"/>
      <c r="E102" s="8"/>
      <c r="F102" s="9"/>
      <c r="G102" s="9"/>
      <c r="H102" s="9"/>
      <c r="I102" s="9"/>
      <c r="J102" s="9"/>
      <c r="K102" s="9"/>
      <c r="L102" s="9"/>
      <c r="M102" s="9"/>
    </row>
    <row r="103" spans="1:13" ht="15.75" x14ac:dyDescent="0.25">
      <c r="A103" s="23" t="s">
        <v>100</v>
      </c>
      <c r="B103" s="24">
        <f>'[1]Расшир на 01.05.21'!E1379</f>
        <v>0</v>
      </c>
      <c r="C103" s="24">
        <f>'[1]Расшир на 01.05.21'!F1379</f>
        <v>0</v>
      </c>
      <c r="D103" s="21"/>
      <c r="E103" s="8"/>
      <c r="F103" s="9"/>
      <c r="G103" s="9"/>
      <c r="H103" s="9"/>
      <c r="I103" s="9"/>
      <c r="J103" s="9"/>
      <c r="K103" s="9"/>
      <c r="L103" s="9"/>
      <c r="M103" s="9"/>
    </row>
    <row r="104" spans="1:13" ht="15.75" hidden="1" x14ac:dyDescent="0.25">
      <c r="A104" s="23" t="s">
        <v>101</v>
      </c>
      <c r="B104" s="24">
        <f>'[1]Расшир на 01.05.21'!E1380</f>
        <v>0</v>
      </c>
      <c r="C104" s="24">
        <f>'[1]Расшир на 01.05.21'!F1380</f>
        <v>0</v>
      </c>
      <c r="D104" s="21"/>
      <c r="E104" s="8"/>
      <c r="F104" s="9"/>
      <c r="G104" s="9"/>
      <c r="H104" s="9"/>
      <c r="I104" s="9"/>
      <c r="J104" s="9"/>
      <c r="K104" s="9"/>
      <c r="L104" s="9"/>
      <c r="M104" s="9"/>
    </row>
    <row r="105" spans="1:13" ht="13.5" customHeight="1" x14ac:dyDescent="0.25">
      <c r="A105" s="23"/>
      <c r="B105" s="24"/>
      <c r="C105" s="24"/>
      <c r="D105" s="21"/>
      <c r="E105" s="8"/>
      <c r="F105" s="9"/>
      <c r="G105" s="9"/>
      <c r="H105" s="9"/>
      <c r="I105" s="9"/>
      <c r="J105" s="9"/>
      <c r="K105" s="9"/>
      <c r="L105" s="9"/>
      <c r="M105" s="9"/>
    </row>
    <row r="106" spans="1:13" ht="31.5" x14ac:dyDescent="0.25">
      <c r="A106" s="30" t="s">
        <v>102</v>
      </c>
      <c r="B106" s="20">
        <f>B107+B108</f>
        <v>100000</v>
      </c>
      <c r="C106" s="20">
        <f>C107+C108</f>
        <v>0</v>
      </c>
      <c r="D106" s="21"/>
      <c r="E106" s="8"/>
      <c r="F106" s="9"/>
      <c r="G106" s="9"/>
      <c r="H106" s="9"/>
      <c r="I106" s="9"/>
      <c r="J106" s="9"/>
      <c r="K106" s="9"/>
      <c r="L106" s="9"/>
      <c r="M106" s="9"/>
    </row>
    <row r="107" spans="1:13" ht="22.5" customHeight="1" x14ac:dyDescent="0.25">
      <c r="A107" s="28" t="s">
        <v>103</v>
      </c>
      <c r="B107" s="24">
        <f>'[1]Расшир на 01.05.21'!E1383</f>
        <v>1796644</v>
      </c>
      <c r="C107" s="24">
        <f>'[1]Расшир на 01.05.21'!F1383</f>
        <v>0</v>
      </c>
      <c r="D107" s="21"/>
      <c r="E107" s="8"/>
      <c r="F107" s="9"/>
      <c r="G107" s="9"/>
      <c r="H107" s="9"/>
      <c r="I107" s="9"/>
      <c r="J107" s="9"/>
      <c r="K107" s="9"/>
      <c r="L107" s="9"/>
      <c r="M107" s="9"/>
    </row>
    <row r="108" spans="1:13" ht="31.5" x14ac:dyDescent="0.25">
      <c r="A108" s="28" t="s">
        <v>104</v>
      </c>
      <c r="B108" s="24">
        <f>'[1]Расшир на 01.05.21'!E1384</f>
        <v>-1696644</v>
      </c>
      <c r="C108" s="24">
        <f>'[1]Расшир на 01.05.21'!F1384</f>
        <v>0</v>
      </c>
      <c r="D108" s="21"/>
      <c r="E108" s="8"/>
      <c r="F108" s="9"/>
      <c r="G108" s="9"/>
      <c r="H108" s="9"/>
      <c r="I108" s="9"/>
      <c r="J108" s="9"/>
      <c r="K108" s="9"/>
      <c r="L108" s="9"/>
      <c r="M108" s="9"/>
    </row>
    <row r="109" spans="1:13" ht="14.25" customHeight="1" x14ac:dyDescent="0.25">
      <c r="A109" s="23"/>
      <c r="B109" s="24"/>
      <c r="C109" s="24"/>
      <c r="D109" s="21"/>
      <c r="E109" s="8"/>
      <c r="F109" s="9"/>
      <c r="G109" s="9"/>
      <c r="H109" s="9"/>
      <c r="I109" s="9"/>
      <c r="J109" s="9"/>
      <c r="K109" s="9"/>
      <c r="L109" s="9"/>
      <c r="M109" s="9"/>
    </row>
    <row r="110" spans="1:13" ht="22.5" customHeight="1" x14ac:dyDescent="0.25">
      <c r="A110" s="30" t="s">
        <v>105</v>
      </c>
      <c r="B110" s="20">
        <f>B111+B112</f>
        <v>-515800</v>
      </c>
      <c r="C110" s="20">
        <f>'[1]Расшир на 01.05.21'!F1386</f>
        <v>-750000</v>
      </c>
      <c r="D110" s="21"/>
      <c r="E110" s="8"/>
      <c r="F110" s="9"/>
      <c r="G110" s="9"/>
      <c r="H110" s="9"/>
      <c r="I110" s="9"/>
      <c r="J110" s="9"/>
      <c r="K110" s="9"/>
      <c r="L110" s="9"/>
      <c r="M110" s="9"/>
    </row>
    <row r="111" spans="1:13" ht="22.5" customHeight="1" x14ac:dyDescent="0.25">
      <c r="A111" s="23" t="s">
        <v>106</v>
      </c>
      <c r="B111" s="24">
        <f>'[1]Расшир на 01.05.21'!E1387</f>
        <v>10546645</v>
      </c>
      <c r="C111" s="24">
        <f>'[1]Расшир на 01.05.21'!F1387</f>
        <v>900000</v>
      </c>
      <c r="D111" s="21"/>
      <c r="E111" s="8"/>
      <c r="F111" s="9"/>
      <c r="G111" s="9"/>
      <c r="H111" s="9"/>
      <c r="I111" s="9"/>
      <c r="J111" s="9"/>
      <c r="K111" s="9"/>
      <c r="L111" s="9"/>
      <c r="M111" s="9"/>
    </row>
    <row r="112" spans="1:13" ht="22.5" customHeight="1" x14ac:dyDescent="0.25">
      <c r="A112" s="28" t="s">
        <v>107</v>
      </c>
      <c r="B112" s="24">
        <f>'[1]Расшир на 01.05.21'!E1388</f>
        <v>-11062445</v>
      </c>
      <c r="C112" s="24">
        <f>'[1]Расшир на 01.05.21'!F1388</f>
        <v>-1650000</v>
      </c>
      <c r="D112" s="21"/>
      <c r="E112" s="8"/>
      <c r="F112" s="9"/>
      <c r="G112" s="9"/>
      <c r="H112" s="9"/>
      <c r="I112" s="9"/>
      <c r="J112" s="9"/>
      <c r="K112" s="9"/>
      <c r="L112" s="9"/>
      <c r="M112" s="9"/>
    </row>
    <row r="113" spans="1:13" ht="15.75" customHeight="1" x14ac:dyDescent="0.25">
      <c r="A113" s="28"/>
      <c r="B113" s="24"/>
      <c r="C113" s="24"/>
      <c r="D113" s="21"/>
      <c r="E113" s="8"/>
      <c r="F113" s="9"/>
      <c r="G113" s="9"/>
      <c r="H113" s="9"/>
      <c r="I113" s="9"/>
      <c r="J113" s="9"/>
      <c r="K113" s="9"/>
      <c r="L113" s="9"/>
      <c r="M113" s="9"/>
    </row>
    <row r="114" spans="1:13" ht="34.5" customHeight="1" x14ac:dyDescent="0.25">
      <c r="A114" s="26" t="s">
        <v>108</v>
      </c>
      <c r="B114" s="61">
        <v>0</v>
      </c>
      <c r="C114" s="62">
        <f>C115</f>
        <v>967144.04917000001</v>
      </c>
      <c r="D114" s="21"/>
      <c r="E114" s="8"/>
      <c r="F114" s="9"/>
      <c r="G114" s="9"/>
      <c r="H114" s="9"/>
      <c r="I114" s="9"/>
      <c r="J114" s="9"/>
      <c r="K114" s="9"/>
      <c r="L114" s="9"/>
      <c r="M114" s="9"/>
    </row>
    <row r="115" spans="1:13" ht="50.25" customHeight="1" x14ac:dyDescent="0.25">
      <c r="A115" s="63" t="s">
        <v>109</v>
      </c>
      <c r="B115" s="64">
        <v>0</v>
      </c>
      <c r="C115" s="65">
        <f>'[1]Расшир на 01.05.21'!F1394</f>
        <v>967144.04917000001</v>
      </c>
      <c r="D115" s="21"/>
      <c r="E115" s="8"/>
      <c r="F115" s="9"/>
      <c r="G115" s="9"/>
      <c r="H115" s="9"/>
      <c r="I115" s="9"/>
      <c r="J115" s="9"/>
      <c r="K115" s="9"/>
      <c r="L115" s="9"/>
      <c r="M115" s="9"/>
    </row>
    <row r="116" spans="1:13" ht="33" customHeight="1" x14ac:dyDescent="0.25">
      <c r="A116" s="30" t="s">
        <v>110</v>
      </c>
      <c r="B116" s="20">
        <f>B117+B118-0.01</f>
        <v>735543.86954000383</v>
      </c>
      <c r="C116" s="20">
        <f>C117+C118</f>
        <v>-2396499.0572199989</v>
      </c>
      <c r="D116" s="21"/>
      <c r="E116" s="8"/>
      <c r="F116" s="9"/>
      <c r="G116" s="9"/>
      <c r="H116" s="9"/>
      <c r="I116" s="9"/>
      <c r="J116" s="9"/>
      <c r="K116" s="9"/>
      <c r="L116" s="9"/>
      <c r="M116" s="9"/>
    </row>
    <row r="117" spans="1:13" ht="22.5" customHeight="1" x14ac:dyDescent="0.25">
      <c r="A117" s="23" t="s">
        <v>111</v>
      </c>
      <c r="B117" s="24">
        <f>'[1]Расшир на 01.05.21'!E1398+0.01</f>
        <v>-51031311.155409999</v>
      </c>
      <c r="C117" s="24">
        <f>'[1]Расшир на 01.05.21'!F1398</f>
        <v>-18374597.258859999</v>
      </c>
      <c r="D117" s="21"/>
      <c r="E117" s="8"/>
      <c r="F117" s="9"/>
      <c r="G117" s="9"/>
      <c r="H117" s="9"/>
      <c r="I117" s="9"/>
      <c r="J117" s="9"/>
      <c r="K117" s="9"/>
      <c r="L117" s="9"/>
      <c r="M117" s="9"/>
    </row>
    <row r="118" spans="1:13" ht="22.5" customHeight="1" x14ac:dyDescent="0.25">
      <c r="A118" s="23" t="s">
        <v>112</v>
      </c>
      <c r="B118" s="24">
        <f>'[1]Расшир на 01.05.21'!E1399</f>
        <v>51766855.034950003</v>
      </c>
      <c r="C118" s="24">
        <f>'[1]Расшир на 01.05.21'!F1399</f>
        <v>15978098.201640001</v>
      </c>
      <c r="D118" s="21"/>
      <c r="E118" s="8"/>
      <c r="F118" s="9"/>
      <c r="G118" s="9"/>
      <c r="H118" s="9"/>
      <c r="I118" s="9"/>
      <c r="J118" s="9"/>
      <c r="K118" s="9"/>
      <c r="L118" s="9"/>
      <c r="M118" s="9"/>
    </row>
    <row r="119" spans="1:13" ht="13.5" customHeight="1" x14ac:dyDescent="0.25">
      <c r="A119" s="28"/>
      <c r="B119" s="24"/>
      <c r="C119" s="24"/>
      <c r="D119" s="21"/>
      <c r="E119" s="8"/>
      <c r="F119" s="9"/>
      <c r="G119" s="9"/>
      <c r="H119" s="9"/>
      <c r="I119" s="9"/>
      <c r="J119" s="9"/>
      <c r="K119" s="9"/>
      <c r="L119" s="9"/>
      <c r="M119" s="9"/>
    </row>
    <row r="120" spans="1:13" ht="31.5" x14ac:dyDescent="0.25">
      <c r="A120" s="30" t="s">
        <v>113</v>
      </c>
      <c r="B120" s="20">
        <f>'[1]Расшир на 01.05.21'!E1389</f>
        <v>0</v>
      </c>
      <c r="C120" s="20">
        <f>C123+C125</f>
        <v>967144.04917000001</v>
      </c>
      <c r="D120" s="21"/>
      <c r="E120" s="8"/>
      <c r="F120" s="9"/>
      <c r="G120" s="9"/>
      <c r="H120" s="9"/>
      <c r="I120" s="9"/>
      <c r="J120" s="9"/>
      <c r="K120" s="9"/>
      <c r="L120" s="9"/>
      <c r="M120" s="9"/>
    </row>
    <row r="121" spans="1:13" ht="37.5" hidden="1" customHeight="1" x14ac:dyDescent="0.25">
      <c r="A121" s="66" t="s">
        <v>114</v>
      </c>
      <c r="B121" s="67">
        <f>B122</f>
        <v>0</v>
      </c>
      <c r="C121" s="67">
        <f>C122</f>
        <v>0</v>
      </c>
      <c r="D121" s="21"/>
      <c r="E121" s="8"/>
      <c r="F121" s="9"/>
      <c r="G121" s="9"/>
      <c r="H121" s="9"/>
      <c r="I121" s="9"/>
      <c r="J121" s="9"/>
      <c r="K121" s="9"/>
      <c r="L121" s="9"/>
      <c r="M121" s="9"/>
    </row>
    <row r="122" spans="1:13" ht="31.5" hidden="1" x14ac:dyDescent="0.25">
      <c r="A122" s="68" t="s">
        <v>115</v>
      </c>
      <c r="B122" s="24">
        <v>0</v>
      </c>
      <c r="C122" s="24">
        <f>'[1]Расшир на 01.05.21'!F1391</f>
        <v>0</v>
      </c>
      <c r="D122" s="21"/>
      <c r="E122" s="8"/>
      <c r="F122" s="9"/>
      <c r="G122" s="9"/>
      <c r="H122" s="9"/>
      <c r="I122" s="9"/>
      <c r="J122" s="9"/>
      <c r="K122" s="9"/>
      <c r="L122" s="9"/>
      <c r="M122" s="9"/>
    </row>
    <row r="123" spans="1:13" ht="31.5" x14ac:dyDescent="0.25">
      <c r="A123" s="69" t="s">
        <v>108</v>
      </c>
      <c r="B123" s="65">
        <f>'[1]Расшир на 01.05.21'!E1394</f>
        <v>0</v>
      </c>
      <c r="C123" s="65">
        <f>'[1]Расшир на 01.05.21'!F1394</f>
        <v>967144.04917000001</v>
      </c>
      <c r="D123" s="21"/>
      <c r="E123" s="8"/>
      <c r="F123" s="9"/>
      <c r="G123" s="9"/>
      <c r="H123" s="9"/>
      <c r="I123" s="9"/>
      <c r="J123" s="9"/>
      <c r="K123" s="9"/>
      <c r="L123" s="9"/>
      <c r="M123" s="9"/>
    </row>
    <row r="124" spans="1:13" ht="15.75" hidden="1" x14ac:dyDescent="0.25">
      <c r="A124" s="68"/>
      <c r="B124" s="24"/>
      <c r="C124" s="24"/>
      <c r="D124" s="21"/>
      <c r="E124" s="8"/>
      <c r="F124" s="9"/>
      <c r="G124" s="9"/>
      <c r="H124" s="9"/>
      <c r="I124" s="9"/>
      <c r="J124" s="9"/>
      <c r="K124" s="9"/>
      <c r="L124" s="9"/>
      <c r="M124" s="9"/>
    </row>
    <row r="125" spans="1:13" ht="29.45" hidden="1" customHeight="1" x14ac:dyDescent="0.25">
      <c r="A125" s="70" t="s">
        <v>116</v>
      </c>
      <c r="B125" s="67">
        <f>B126</f>
        <v>0</v>
      </c>
      <c r="C125" s="67">
        <f>C126</f>
        <v>0</v>
      </c>
      <c r="D125" s="21"/>
      <c r="E125" s="8"/>
      <c r="F125" s="9"/>
      <c r="G125" s="9"/>
      <c r="H125" s="9"/>
      <c r="I125" s="9"/>
      <c r="J125" s="9"/>
      <c r="K125" s="9"/>
      <c r="L125" s="9"/>
      <c r="M125" s="9"/>
    </row>
    <row r="126" spans="1:13" ht="15.75" hidden="1" x14ac:dyDescent="0.25">
      <c r="A126" s="71" t="s">
        <v>117</v>
      </c>
      <c r="B126" s="72">
        <f>'[1]Расшир на 01.05.21'!E1393</f>
        <v>0</v>
      </c>
      <c r="C126" s="72">
        <f>'[1]Расшир на 01.05.21'!F1393</f>
        <v>0</v>
      </c>
      <c r="D126" s="21"/>
      <c r="E126" s="8"/>
      <c r="F126" s="9"/>
      <c r="G126" s="9"/>
      <c r="H126" s="9"/>
      <c r="I126" s="9"/>
      <c r="J126" s="9"/>
      <c r="K126" s="9"/>
      <c r="L126" s="9"/>
      <c r="M126" s="9"/>
    </row>
    <row r="127" spans="1:13" ht="15.75" hidden="1" x14ac:dyDescent="0.25">
      <c r="A127" s="23"/>
      <c r="B127" s="24"/>
      <c r="C127" s="24"/>
      <c r="D127" s="21"/>
      <c r="E127" s="8"/>
      <c r="F127" s="9"/>
      <c r="G127" s="9"/>
      <c r="H127" s="9"/>
      <c r="I127" s="9"/>
      <c r="J127" s="9"/>
      <c r="K127" s="9"/>
      <c r="L127" s="9"/>
      <c r="M127" s="9"/>
    </row>
    <row r="128" spans="1:13" ht="15.75" hidden="1" x14ac:dyDescent="0.25">
      <c r="A128" s="23"/>
      <c r="B128" s="24"/>
      <c r="C128" s="24"/>
      <c r="D128" s="21"/>
      <c r="E128" s="8"/>
      <c r="F128" s="9"/>
      <c r="G128" s="9"/>
      <c r="H128" s="9"/>
      <c r="I128" s="9"/>
      <c r="J128" s="9"/>
      <c r="K128" s="9"/>
      <c r="L128" s="9"/>
      <c r="M128" s="9"/>
    </row>
    <row r="129" spans="1:13" ht="47.25" x14ac:dyDescent="0.25">
      <c r="A129" s="63" t="s">
        <v>109</v>
      </c>
      <c r="B129" s="24">
        <v>0</v>
      </c>
      <c r="C129" s="24">
        <f>C123</f>
        <v>967144.04917000001</v>
      </c>
      <c r="D129" s="21"/>
      <c r="E129" s="8"/>
      <c r="F129" s="9"/>
      <c r="G129" s="9"/>
      <c r="H129" s="9"/>
      <c r="I129" s="9"/>
      <c r="J129" s="9"/>
      <c r="K129" s="9"/>
      <c r="L129" s="9"/>
      <c r="M129" s="9"/>
    </row>
    <row r="130" spans="1:13" ht="32.25" hidden="1" customHeight="1" x14ac:dyDescent="0.25">
      <c r="A130" s="30" t="s">
        <v>118</v>
      </c>
      <c r="B130" s="58">
        <f>B102+B106+B110+B116+B120</f>
        <v>319743.86954000383</v>
      </c>
      <c r="C130" s="58">
        <f>C102+C106+C110+C116+C120</f>
        <v>-2179355.0080499989</v>
      </c>
      <c r="D130" s="73"/>
      <c r="E130" s="8"/>
      <c r="F130" s="9"/>
      <c r="G130" s="9"/>
      <c r="H130" s="9"/>
      <c r="I130" s="9"/>
      <c r="J130" s="9"/>
      <c r="K130" s="9"/>
      <c r="L130" s="9"/>
      <c r="M130" s="9"/>
    </row>
    <row r="131" spans="1:13" ht="32.25" customHeight="1" x14ac:dyDescent="0.25">
      <c r="A131" s="30" t="s">
        <v>110</v>
      </c>
      <c r="B131" s="20">
        <f>'[1]Расшир на 01.05.21'!E1397</f>
        <v>735543.86954000592</v>
      </c>
      <c r="C131" s="20">
        <f>'[1]Расшир на 01.05.21'!F1397</f>
        <v>-2396499.0572199989</v>
      </c>
      <c r="D131" s="21"/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22.5" customHeight="1" x14ac:dyDescent="0.25">
      <c r="A132" s="23" t="s">
        <v>111</v>
      </c>
      <c r="B132" s="24">
        <f>'[1]Расшир на 01.05.21'!E1398+0.01</f>
        <v>-51031311.155409999</v>
      </c>
      <c r="C132" s="24">
        <f>'[1]Расшир на 01.05.21'!F1398</f>
        <v>-18374597.258859999</v>
      </c>
      <c r="D132" s="21"/>
      <c r="E132" s="8"/>
      <c r="F132" s="9"/>
      <c r="G132" s="9"/>
      <c r="H132" s="9"/>
      <c r="I132" s="9"/>
      <c r="J132" s="9"/>
      <c r="K132" s="9"/>
      <c r="L132" s="9"/>
      <c r="M132" s="9"/>
    </row>
    <row r="133" spans="1:13" ht="22.5" customHeight="1" x14ac:dyDescent="0.25">
      <c r="A133" s="23" t="s">
        <v>112</v>
      </c>
      <c r="B133" s="24">
        <f>'[1]Расшир на 01.05.21'!E1399</f>
        <v>51766855.034950003</v>
      </c>
      <c r="C133" s="24">
        <f>'[1]Расшир на 01.05.21'!F1399</f>
        <v>15978098.201640001</v>
      </c>
      <c r="D133" s="21"/>
      <c r="E133" s="8"/>
      <c r="F133" s="9"/>
      <c r="G133" s="9"/>
      <c r="H133" s="9"/>
      <c r="I133" s="9"/>
      <c r="J133" s="9"/>
      <c r="K133" s="9"/>
      <c r="L133" s="9"/>
      <c r="M133" s="9"/>
    </row>
    <row r="134" spans="1:13" ht="27.75" customHeight="1" x14ac:dyDescent="0.25">
      <c r="A134" s="30" t="s">
        <v>118</v>
      </c>
      <c r="B134" s="20">
        <f>B106+B110+B120+B131+B102</f>
        <v>319743.86954000592</v>
      </c>
      <c r="C134" s="20">
        <f>C106+C110+C120+C131+C102</f>
        <v>-2179355.0080499989</v>
      </c>
      <c r="D134" s="21"/>
      <c r="E134" s="8"/>
      <c r="F134" s="9"/>
      <c r="G134" s="9"/>
      <c r="H134" s="9"/>
      <c r="I134" s="9"/>
      <c r="J134" s="9"/>
      <c r="K134" s="9"/>
      <c r="L134" s="9"/>
      <c r="M134" s="9"/>
    </row>
    <row r="135" spans="1:13" ht="60" customHeight="1" x14ac:dyDescent="0.25">
      <c r="A135" s="74"/>
      <c r="B135" s="75"/>
      <c r="C135" s="76"/>
      <c r="D135" s="12"/>
      <c r="E135" s="8"/>
      <c r="F135" s="9"/>
      <c r="G135" s="9"/>
      <c r="H135" s="9"/>
      <c r="I135" s="9"/>
      <c r="J135" s="9"/>
      <c r="K135" s="9"/>
      <c r="L135" s="9"/>
      <c r="M135" s="9"/>
    </row>
    <row r="136" spans="1:13" ht="10.5" hidden="1" customHeight="1" x14ac:dyDescent="0.25">
      <c r="A136" s="74"/>
      <c r="B136" s="77"/>
      <c r="C136" s="78"/>
      <c r="D136" s="12"/>
      <c r="E136" s="8"/>
      <c r="F136" s="9"/>
      <c r="G136" s="9"/>
      <c r="H136" s="9"/>
      <c r="I136" s="9"/>
      <c r="J136" s="9"/>
      <c r="K136" s="9"/>
      <c r="L136" s="9"/>
      <c r="M136" s="9"/>
    </row>
    <row r="137" spans="1:13" ht="29.25" customHeight="1" x14ac:dyDescent="0.25">
      <c r="A137" s="74"/>
      <c r="B137" s="77"/>
      <c r="C137" s="78"/>
      <c r="D137" s="12"/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10.5" customHeight="1" x14ac:dyDescent="0.25">
      <c r="A138" s="79"/>
      <c r="B138" s="77"/>
      <c r="C138" s="78"/>
      <c r="D138" s="12"/>
      <c r="E138" s="8"/>
      <c r="F138" s="9"/>
      <c r="G138" s="9"/>
      <c r="H138" s="9"/>
      <c r="I138" s="9"/>
      <c r="J138" s="9"/>
      <c r="K138" s="9"/>
      <c r="L138" s="9"/>
      <c r="M138" s="9"/>
    </row>
    <row r="139" spans="1:13" ht="12" customHeight="1" x14ac:dyDescent="0.25">
      <c r="A139" s="79"/>
      <c r="B139" s="77"/>
      <c r="C139" s="78"/>
      <c r="D139" s="12"/>
      <c r="E139" s="8"/>
      <c r="F139" s="9"/>
      <c r="G139" s="9"/>
      <c r="H139" s="9"/>
      <c r="I139" s="9"/>
      <c r="J139" s="9"/>
      <c r="K139" s="9"/>
      <c r="L139" s="9"/>
      <c r="M139" s="9"/>
    </row>
    <row r="140" spans="1:13" ht="12.75" customHeight="1" x14ac:dyDescent="0.25">
      <c r="A140" s="79"/>
      <c r="B140" s="77"/>
      <c r="C140" s="78"/>
      <c r="D140" s="12"/>
      <c r="E140" s="8"/>
      <c r="F140" s="9"/>
      <c r="G140" s="9"/>
      <c r="H140" s="9"/>
      <c r="I140" s="9"/>
      <c r="J140" s="9"/>
      <c r="K140" s="9"/>
      <c r="L140" s="9"/>
      <c r="M140" s="9"/>
    </row>
    <row r="141" spans="1:13" ht="15.75" x14ac:dyDescent="0.25">
      <c r="A141" s="10"/>
      <c r="B141" s="9"/>
      <c r="C141" s="11"/>
      <c r="D141" s="12"/>
      <c r="E141" s="8"/>
      <c r="F141" s="9"/>
      <c r="G141" s="9"/>
      <c r="H141" s="9"/>
      <c r="I141" s="9"/>
      <c r="J141" s="9"/>
      <c r="K141" s="9"/>
      <c r="L141" s="9"/>
      <c r="M141" s="9"/>
    </row>
    <row r="142" spans="1:13" ht="15.75" x14ac:dyDescent="0.25">
      <c r="A142" s="10"/>
      <c r="B142" s="8"/>
      <c r="C142" s="11"/>
      <c r="D142" s="12"/>
      <c r="E142" s="8"/>
      <c r="F142" s="9"/>
      <c r="G142" s="9"/>
      <c r="H142" s="9"/>
      <c r="I142" s="9"/>
      <c r="J142" s="9"/>
      <c r="K142" s="9"/>
      <c r="L142" s="9"/>
      <c r="M142" s="9"/>
    </row>
    <row r="143" spans="1:13" ht="15.75" x14ac:dyDescent="0.25">
      <c r="A143" s="10"/>
      <c r="B143" s="9"/>
      <c r="C143" s="11"/>
      <c r="D143" s="12"/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15.75" x14ac:dyDescent="0.25">
      <c r="A144" s="10"/>
      <c r="B144" s="9"/>
      <c r="C144" s="11"/>
      <c r="D144" s="12"/>
      <c r="E144" s="8"/>
      <c r="F144" s="9"/>
      <c r="G144" s="9"/>
      <c r="H144" s="9"/>
      <c r="I144" s="9"/>
      <c r="J144" s="9"/>
      <c r="K144" s="9"/>
      <c r="L144" s="9"/>
      <c r="M144" s="9"/>
    </row>
    <row r="145" spans="1:13" ht="15.75" x14ac:dyDescent="0.25">
      <c r="A145" s="10"/>
      <c r="B145" s="9"/>
      <c r="C145" s="11"/>
      <c r="D145" s="12"/>
      <c r="E145" s="8"/>
      <c r="F145" s="9"/>
      <c r="G145" s="9"/>
      <c r="H145" s="9"/>
      <c r="I145" s="9"/>
      <c r="J145" s="9"/>
      <c r="K145" s="9"/>
      <c r="L145" s="9"/>
      <c r="M145" s="9"/>
    </row>
    <row r="146" spans="1:13" ht="15.75" x14ac:dyDescent="0.25">
      <c r="A146" s="10"/>
      <c r="B146" s="9"/>
      <c r="C146" s="11"/>
      <c r="D146" s="12"/>
      <c r="E146" s="8"/>
      <c r="F146" s="9"/>
      <c r="G146" s="9"/>
      <c r="H146" s="9"/>
      <c r="I146" s="9"/>
      <c r="J146" s="9"/>
      <c r="K146" s="9"/>
      <c r="L146" s="9"/>
      <c r="M146" s="9"/>
    </row>
    <row r="147" spans="1:13" ht="15.75" x14ac:dyDescent="0.25">
      <c r="A147" s="10"/>
      <c r="B147" s="9"/>
      <c r="C147" s="11"/>
      <c r="D147" s="12"/>
      <c r="E147" s="8"/>
      <c r="F147" s="9"/>
      <c r="G147" s="9"/>
      <c r="H147" s="9"/>
      <c r="I147" s="9"/>
      <c r="J147" s="9"/>
      <c r="K147" s="9"/>
      <c r="L147" s="9"/>
      <c r="M147" s="9"/>
    </row>
    <row r="148" spans="1:13" ht="15.75" x14ac:dyDescent="0.25">
      <c r="A148" s="10"/>
      <c r="B148" s="9"/>
      <c r="C148" s="11"/>
      <c r="D148" s="12"/>
      <c r="E148" s="8"/>
      <c r="F148" s="9"/>
      <c r="G148" s="9"/>
      <c r="H148" s="9"/>
      <c r="I148" s="9"/>
      <c r="J148" s="9"/>
      <c r="K148" s="9"/>
      <c r="L148" s="9"/>
      <c r="M148" s="9"/>
    </row>
    <row r="149" spans="1:13" ht="15.75" x14ac:dyDescent="0.25">
      <c r="A149" s="10"/>
      <c r="B149" s="9"/>
      <c r="C149" s="11"/>
      <c r="D149" s="12"/>
      <c r="E149" s="8"/>
      <c r="F149" s="9"/>
      <c r="G149" s="9"/>
      <c r="H149" s="9"/>
      <c r="I149" s="9"/>
      <c r="J149" s="9"/>
      <c r="K149" s="9"/>
      <c r="L149" s="9"/>
      <c r="M149" s="9"/>
    </row>
    <row r="150" spans="1:13" ht="15.75" x14ac:dyDescent="0.25">
      <c r="A150" s="10"/>
      <c r="B150" s="9"/>
      <c r="C150" s="11"/>
      <c r="D150" s="12"/>
      <c r="E150" s="8"/>
      <c r="F150" s="9"/>
      <c r="G150" s="9"/>
      <c r="H150" s="9"/>
      <c r="I150" s="9"/>
      <c r="J150" s="9"/>
      <c r="K150" s="9"/>
      <c r="L150" s="9"/>
      <c r="M150" s="9"/>
    </row>
    <row r="151" spans="1:13" ht="15.75" x14ac:dyDescent="0.25">
      <c r="A151" s="10"/>
      <c r="B151" s="9"/>
      <c r="C151" s="11"/>
      <c r="D151" s="12"/>
      <c r="E151" s="8"/>
      <c r="F151" s="9"/>
      <c r="G151" s="9"/>
      <c r="H151" s="9"/>
      <c r="I151" s="9"/>
      <c r="J151" s="9"/>
      <c r="K151" s="9"/>
      <c r="L151" s="9"/>
      <c r="M151" s="9"/>
    </row>
    <row r="152" spans="1:13" ht="15.75" x14ac:dyDescent="0.25">
      <c r="A152" s="10"/>
      <c r="B152" s="9"/>
      <c r="C152" s="11"/>
      <c r="D152" s="12"/>
      <c r="E152" s="8"/>
      <c r="F152" s="9"/>
      <c r="G152" s="9"/>
      <c r="H152" s="9"/>
      <c r="I152" s="9"/>
      <c r="J152" s="9"/>
      <c r="K152" s="9"/>
      <c r="L152" s="9"/>
      <c r="M152" s="9"/>
    </row>
    <row r="153" spans="1:13" ht="15.75" x14ac:dyDescent="0.25">
      <c r="A153" s="10"/>
      <c r="B153" s="9"/>
      <c r="C153" s="11"/>
      <c r="D153" s="12"/>
      <c r="E153" s="8"/>
      <c r="F153" s="9"/>
      <c r="G153" s="9"/>
      <c r="H153" s="9"/>
      <c r="I153" s="9"/>
      <c r="J153" s="9"/>
      <c r="K153" s="9"/>
      <c r="L153" s="9"/>
      <c r="M153" s="9"/>
    </row>
    <row r="154" spans="1:13" ht="15.75" x14ac:dyDescent="0.25">
      <c r="A154" s="10"/>
      <c r="B154" s="9"/>
      <c r="C154" s="11"/>
      <c r="D154" s="12"/>
      <c r="E154" s="8"/>
      <c r="F154" s="9"/>
      <c r="G154" s="9"/>
      <c r="H154" s="9"/>
      <c r="I154" s="9"/>
      <c r="J154" s="9"/>
      <c r="K154" s="9"/>
      <c r="L154" s="9"/>
      <c r="M154" s="9"/>
    </row>
    <row r="155" spans="1:13" ht="15.75" x14ac:dyDescent="0.25">
      <c r="A155" s="10"/>
      <c r="B155" s="9"/>
      <c r="C155" s="11"/>
      <c r="D155" s="12"/>
      <c r="E155" s="8"/>
      <c r="F155" s="9"/>
      <c r="G155" s="9"/>
      <c r="H155" s="9"/>
      <c r="I155" s="9"/>
      <c r="J155" s="9"/>
      <c r="K155" s="9"/>
      <c r="L155" s="9"/>
      <c r="M155" s="9"/>
    </row>
    <row r="156" spans="1:13" ht="15.75" x14ac:dyDescent="0.25">
      <c r="A156" s="10"/>
      <c r="B156" s="9"/>
      <c r="C156" s="11"/>
      <c r="D156" s="12"/>
      <c r="E156" s="8"/>
      <c r="F156" s="9"/>
      <c r="G156" s="9"/>
      <c r="H156" s="9"/>
      <c r="I156" s="9"/>
      <c r="J156" s="9"/>
      <c r="K156" s="9"/>
      <c r="L156" s="9"/>
      <c r="M156" s="9"/>
    </row>
    <row r="157" spans="1:13" ht="15.75" x14ac:dyDescent="0.25">
      <c r="A157" s="10"/>
      <c r="B157" s="9"/>
      <c r="C157" s="11"/>
      <c r="D157" s="12"/>
      <c r="E157" s="8"/>
      <c r="F157" s="9"/>
      <c r="G157" s="9"/>
      <c r="H157" s="9"/>
      <c r="I157" s="9"/>
      <c r="J157" s="9"/>
      <c r="K157" s="9"/>
      <c r="L157" s="9"/>
      <c r="M157" s="9"/>
    </row>
    <row r="158" spans="1:13" ht="15.75" x14ac:dyDescent="0.25">
      <c r="A158" s="10"/>
      <c r="B158" s="9"/>
      <c r="C158" s="11"/>
      <c r="D158" s="12"/>
      <c r="E158" s="8"/>
      <c r="F158" s="9"/>
      <c r="G158" s="9"/>
      <c r="H158" s="9"/>
      <c r="I158" s="9"/>
      <c r="J158" s="9"/>
      <c r="K158" s="9"/>
      <c r="L158" s="9"/>
      <c r="M158" s="9"/>
    </row>
    <row r="159" spans="1:13" ht="15.75" x14ac:dyDescent="0.25">
      <c r="A159" s="10"/>
      <c r="B159" s="9"/>
      <c r="C159" s="11"/>
      <c r="D159" s="12"/>
      <c r="E159" s="8"/>
      <c r="F159" s="9"/>
      <c r="G159" s="9"/>
      <c r="H159" s="9"/>
      <c r="I159" s="9"/>
      <c r="J159" s="9"/>
      <c r="K159" s="9"/>
      <c r="L159" s="9"/>
      <c r="M159" s="9"/>
    </row>
    <row r="160" spans="1:13" ht="15.75" x14ac:dyDescent="0.25">
      <c r="A160" s="10"/>
      <c r="B160" s="9"/>
      <c r="C160" s="11"/>
      <c r="D160" s="12"/>
      <c r="E160" s="8"/>
      <c r="F160" s="9"/>
      <c r="G160" s="9"/>
      <c r="H160" s="9"/>
      <c r="I160" s="9"/>
      <c r="J160" s="9"/>
      <c r="K160" s="9"/>
      <c r="L160" s="9"/>
      <c r="M160" s="9"/>
    </row>
    <row r="161" spans="1:13" ht="15.75" x14ac:dyDescent="0.25">
      <c r="A161" s="10"/>
      <c r="B161" s="9"/>
      <c r="C161" s="11"/>
      <c r="D161" s="12"/>
      <c r="E161" s="8"/>
      <c r="F161" s="9"/>
      <c r="G161" s="9"/>
      <c r="H161" s="9"/>
      <c r="I161" s="9"/>
      <c r="J161" s="9"/>
      <c r="K161" s="9"/>
      <c r="L161" s="9"/>
      <c r="M161" s="9"/>
    </row>
    <row r="162" spans="1:13" ht="15.75" x14ac:dyDescent="0.25">
      <c r="A162" s="10"/>
      <c r="B162" s="9"/>
      <c r="C162" s="11"/>
      <c r="D162" s="12"/>
      <c r="E162" s="8"/>
      <c r="F162" s="9"/>
      <c r="G162" s="9"/>
      <c r="H162" s="9"/>
      <c r="I162" s="9"/>
      <c r="J162" s="9"/>
      <c r="K162" s="9"/>
      <c r="L162" s="9"/>
      <c r="M162" s="9"/>
    </row>
    <row r="163" spans="1:13" ht="15.75" x14ac:dyDescent="0.25">
      <c r="A163" s="10"/>
      <c r="B163" s="9"/>
      <c r="C163" s="11"/>
      <c r="D163" s="12"/>
      <c r="E163" s="8"/>
      <c r="F163" s="9"/>
      <c r="G163" s="9"/>
      <c r="H163" s="9"/>
      <c r="I163" s="9"/>
      <c r="J163" s="9"/>
      <c r="K163" s="9"/>
      <c r="L163" s="9"/>
      <c r="M163" s="9"/>
    </row>
    <row r="164" spans="1:13" ht="15.75" x14ac:dyDescent="0.25">
      <c r="A164" s="10"/>
      <c r="B164" s="9"/>
      <c r="C164" s="11"/>
      <c r="D164" s="12"/>
      <c r="E164" s="8"/>
      <c r="F164" s="9"/>
      <c r="G164" s="9"/>
      <c r="H164" s="9"/>
      <c r="I164" s="9"/>
      <c r="J164" s="9"/>
      <c r="K164" s="9"/>
      <c r="L164" s="9"/>
      <c r="M164" s="9"/>
    </row>
    <row r="165" spans="1:13" ht="15.75" x14ac:dyDescent="0.25">
      <c r="A165" s="10"/>
      <c r="B165" s="9"/>
      <c r="C165" s="11"/>
      <c r="D165" s="12"/>
      <c r="E165" s="8"/>
      <c r="F165" s="9"/>
      <c r="G165" s="9"/>
      <c r="H165" s="9"/>
      <c r="I165" s="9"/>
      <c r="J165" s="9"/>
      <c r="K165" s="9"/>
      <c r="L165" s="9"/>
      <c r="M165" s="9"/>
    </row>
    <row r="166" spans="1:13" ht="15.75" x14ac:dyDescent="0.25">
      <c r="A166" s="10"/>
      <c r="B166" s="9"/>
      <c r="C166" s="11"/>
      <c r="D166" s="12"/>
      <c r="E166" s="8"/>
      <c r="F166" s="9"/>
      <c r="G166" s="9"/>
      <c r="H166" s="9"/>
      <c r="I166" s="9"/>
      <c r="J166" s="9"/>
      <c r="K166" s="9"/>
      <c r="L166" s="9"/>
      <c r="M166" s="9"/>
    </row>
    <row r="167" spans="1:13" ht="15.75" x14ac:dyDescent="0.25">
      <c r="A167" s="10"/>
      <c r="B167" s="9"/>
      <c r="C167" s="11"/>
      <c r="D167" s="12"/>
      <c r="E167" s="8"/>
      <c r="F167" s="9"/>
      <c r="G167" s="9"/>
      <c r="H167" s="9"/>
      <c r="I167" s="9"/>
      <c r="J167" s="9"/>
      <c r="K167" s="9"/>
      <c r="L167" s="9"/>
      <c r="M167" s="9"/>
    </row>
    <row r="168" spans="1:13" ht="15.75" x14ac:dyDescent="0.25">
      <c r="A168" s="10"/>
      <c r="B168" s="9"/>
      <c r="C168" s="11"/>
      <c r="D168" s="12"/>
      <c r="E168" s="8"/>
      <c r="F168" s="9"/>
      <c r="G168" s="9"/>
      <c r="H168" s="9"/>
      <c r="I168" s="9"/>
      <c r="J168" s="9"/>
      <c r="K168" s="9"/>
      <c r="L168" s="9"/>
      <c r="M168" s="9"/>
    </row>
    <row r="169" spans="1:13" ht="15.75" x14ac:dyDescent="0.25">
      <c r="A169" s="10"/>
      <c r="B169" s="9"/>
      <c r="C169" s="11"/>
      <c r="D169" s="12"/>
      <c r="E169" s="8"/>
      <c r="F169" s="9"/>
      <c r="G169" s="9"/>
      <c r="H169" s="9"/>
      <c r="I169" s="9"/>
      <c r="J169" s="9"/>
      <c r="K169" s="9"/>
      <c r="L169" s="9"/>
      <c r="M169" s="9"/>
    </row>
    <row r="170" spans="1:13" ht="15.75" x14ac:dyDescent="0.25">
      <c r="A170" s="10"/>
      <c r="B170" s="9"/>
      <c r="C170" s="11"/>
      <c r="D170" s="12"/>
      <c r="E170" s="8"/>
      <c r="F170" s="9"/>
      <c r="G170" s="9"/>
      <c r="H170" s="9"/>
      <c r="I170" s="9"/>
      <c r="J170" s="9"/>
      <c r="K170" s="9"/>
      <c r="L170" s="9"/>
      <c r="M170" s="9"/>
    </row>
    <row r="171" spans="1:13" ht="15.75" x14ac:dyDescent="0.25">
      <c r="A171" s="10"/>
      <c r="B171" s="9"/>
      <c r="C171" s="11"/>
      <c r="D171" s="12"/>
      <c r="E171" s="8"/>
      <c r="F171" s="9"/>
      <c r="G171" s="9"/>
      <c r="H171" s="9"/>
      <c r="I171" s="9"/>
      <c r="J171" s="9"/>
      <c r="K171" s="9"/>
      <c r="L171" s="9"/>
      <c r="M171" s="9"/>
    </row>
    <row r="172" spans="1:13" ht="15.75" x14ac:dyDescent="0.25">
      <c r="A172" s="10"/>
      <c r="B172" s="9"/>
      <c r="C172" s="11"/>
      <c r="D172" s="12"/>
      <c r="E172" s="8"/>
      <c r="F172" s="9"/>
      <c r="G172" s="9"/>
      <c r="H172" s="9"/>
      <c r="I172" s="9"/>
      <c r="J172" s="9"/>
      <c r="K172" s="9"/>
      <c r="L172" s="9"/>
      <c r="M172" s="9"/>
    </row>
    <row r="173" spans="1:13" ht="15.75" x14ac:dyDescent="0.25">
      <c r="A173" s="10"/>
      <c r="B173" s="9"/>
      <c r="C173" s="11"/>
      <c r="D173" s="12"/>
      <c r="E173" s="8"/>
      <c r="F173" s="9"/>
      <c r="G173" s="9"/>
      <c r="H173" s="9"/>
      <c r="I173" s="9"/>
      <c r="J173" s="9"/>
      <c r="K173" s="9"/>
      <c r="L173" s="9"/>
      <c r="M173" s="9"/>
    </row>
    <row r="174" spans="1:13" ht="15.75" x14ac:dyDescent="0.25">
      <c r="A174" s="10"/>
      <c r="B174" s="9"/>
      <c r="C174" s="11"/>
      <c r="D174" s="12"/>
      <c r="E174" s="8"/>
      <c r="F174" s="9"/>
      <c r="G174" s="9"/>
      <c r="H174" s="9"/>
      <c r="I174" s="9"/>
      <c r="J174" s="9"/>
      <c r="K174" s="9"/>
      <c r="L174" s="9"/>
      <c r="M174" s="9"/>
    </row>
    <row r="175" spans="1:13" ht="15.75" x14ac:dyDescent="0.25">
      <c r="A175" s="10"/>
      <c r="B175" s="9"/>
      <c r="C175" s="11"/>
      <c r="D175" s="12"/>
      <c r="E175" s="8"/>
      <c r="F175" s="9"/>
      <c r="G175" s="9"/>
      <c r="H175" s="9"/>
      <c r="I175" s="9"/>
      <c r="J175" s="9"/>
      <c r="K175" s="9"/>
      <c r="L175" s="9"/>
      <c r="M175" s="9"/>
    </row>
    <row r="176" spans="1:13" ht="15.75" x14ac:dyDescent="0.25">
      <c r="A176" s="10"/>
      <c r="B176" s="9"/>
      <c r="C176" s="11"/>
      <c r="D176" s="12"/>
      <c r="E176" s="8"/>
      <c r="F176" s="9"/>
      <c r="G176" s="9"/>
      <c r="H176" s="9"/>
      <c r="I176" s="9"/>
      <c r="J176" s="9"/>
      <c r="K176" s="9"/>
      <c r="L176" s="9"/>
      <c r="M176" s="9"/>
    </row>
    <row r="177" spans="1:13" ht="15.75" x14ac:dyDescent="0.25">
      <c r="A177" s="10"/>
      <c r="B177" s="9"/>
      <c r="C177" s="11"/>
      <c r="D177" s="12"/>
      <c r="E177" s="8"/>
      <c r="F177" s="9"/>
      <c r="G177" s="9"/>
      <c r="H177" s="9"/>
      <c r="I177" s="9"/>
      <c r="J177" s="9"/>
      <c r="K177" s="9"/>
      <c r="L177" s="9"/>
      <c r="M177" s="9"/>
    </row>
    <row r="178" spans="1:13" ht="15.75" x14ac:dyDescent="0.25">
      <c r="A178" s="10"/>
      <c r="B178" s="9"/>
      <c r="C178" s="11"/>
      <c r="D178" s="12"/>
      <c r="E178" s="8"/>
      <c r="F178" s="9"/>
      <c r="G178" s="9"/>
      <c r="H178" s="9"/>
      <c r="I178" s="9"/>
      <c r="J178" s="9"/>
      <c r="K178" s="9"/>
      <c r="L178" s="9"/>
      <c r="M178" s="9"/>
    </row>
    <row r="179" spans="1:13" ht="15.75" x14ac:dyDescent="0.25">
      <c r="A179" s="10"/>
      <c r="B179" s="9"/>
      <c r="C179" s="11"/>
      <c r="D179" s="12"/>
      <c r="E179" s="8"/>
      <c r="F179" s="9"/>
      <c r="G179" s="9"/>
      <c r="H179" s="9"/>
      <c r="I179" s="9"/>
      <c r="J179" s="9"/>
      <c r="K179" s="9"/>
      <c r="L179" s="9"/>
      <c r="M179" s="9"/>
    </row>
    <row r="180" spans="1:13" ht="15.75" x14ac:dyDescent="0.25">
      <c r="A180" s="10"/>
      <c r="B180" s="9"/>
      <c r="C180" s="11"/>
      <c r="D180" s="12"/>
      <c r="E180" s="8"/>
      <c r="F180" s="9"/>
      <c r="G180" s="9"/>
      <c r="H180" s="9"/>
      <c r="I180" s="9"/>
      <c r="J180" s="9"/>
      <c r="K180" s="9"/>
      <c r="L180" s="9"/>
      <c r="M180" s="9"/>
    </row>
    <row r="181" spans="1:13" ht="15.75" x14ac:dyDescent="0.25">
      <c r="A181" s="10"/>
      <c r="B181" s="9"/>
      <c r="C181" s="11"/>
      <c r="D181" s="12"/>
      <c r="E181" s="8"/>
      <c r="F181" s="9"/>
      <c r="G181" s="9"/>
      <c r="H181" s="9"/>
      <c r="I181" s="9"/>
      <c r="J181" s="9"/>
      <c r="K181" s="9"/>
      <c r="L181" s="9"/>
      <c r="M181" s="9"/>
    </row>
    <row r="182" spans="1:13" ht="15.75" x14ac:dyDescent="0.25">
      <c r="A182" s="10"/>
      <c r="B182" s="9"/>
      <c r="C182" s="11"/>
      <c r="D182" s="12"/>
      <c r="E182" s="8"/>
      <c r="F182" s="9"/>
      <c r="G182" s="9"/>
      <c r="H182" s="9"/>
      <c r="I182" s="9"/>
      <c r="J182" s="9"/>
      <c r="K182" s="9"/>
      <c r="L182" s="9"/>
      <c r="M182" s="9"/>
    </row>
    <row r="183" spans="1:13" ht="15.75" x14ac:dyDescent="0.25">
      <c r="A183" s="10"/>
      <c r="B183" s="9"/>
      <c r="C183" s="11"/>
      <c r="D183" s="12"/>
      <c r="E183" s="8"/>
      <c r="F183" s="9"/>
      <c r="G183" s="9"/>
      <c r="H183" s="9"/>
      <c r="I183" s="9"/>
      <c r="J183" s="9"/>
      <c r="K183" s="9"/>
      <c r="L183" s="9"/>
      <c r="M183" s="9"/>
    </row>
    <row r="184" spans="1:13" ht="15.75" x14ac:dyDescent="0.25">
      <c r="A184" s="10"/>
      <c r="B184" s="9"/>
      <c r="C184" s="11"/>
      <c r="D184" s="12"/>
      <c r="E184" s="8"/>
      <c r="F184" s="9"/>
      <c r="G184" s="9"/>
      <c r="H184" s="9"/>
      <c r="I184" s="9"/>
      <c r="J184" s="9"/>
      <c r="K184" s="9"/>
      <c r="L184" s="9"/>
      <c r="M184" s="9"/>
    </row>
    <row r="185" spans="1:13" ht="15.75" x14ac:dyDescent="0.25">
      <c r="A185" s="10"/>
      <c r="B185" s="9"/>
      <c r="C185" s="11"/>
      <c r="D185" s="12"/>
      <c r="E185" s="8"/>
      <c r="F185" s="9"/>
      <c r="G185" s="9"/>
      <c r="H185" s="9"/>
      <c r="I185" s="9"/>
      <c r="J185" s="9"/>
      <c r="K185" s="9"/>
      <c r="L185" s="9"/>
      <c r="M185" s="9"/>
    </row>
    <row r="186" spans="1:13" ht="15.75" x14ac:dyDescent="0.25">
      <c r="A186" s="10"/>
      <c r="B186" s="9"/>
      <c r="C186" s="11"/>
      <c r="D186" s="12"/>
      <c r="E186" s="8"/>
      <c r="F186" s="9"/>
      <c r="G186" s="9"/>
      <c r="H186" s="9"/>
      <c r="I186" s="9"/>
      <c r="J186" s="9"/>
      <c r="K186" s="9"/>
      <c r="L186" s="9"/>
      <c r="M186" s="9"/>
    </row>
    <row r="187" spans="1:13" ht="15.75" x14ac:dyDescent="0.25">
      <c r="A187" s="10"/>
      <c r="B187" s="9"/>
      <c r="C187" s="11"/>
      <c r="D187" s="12"/>
      <c r="E187" s="8"/>
      <c r="F187" s="9"/>
      <c r="G187" s="9"/>
      <c r="H187" s="9"/>
      <c r="I187" s="9"/>
      <c r="J187" s="9"/>
      <c r="K187" s="9"/>
      <c r="L187" s="9"/>
      <c r="M187" s="9"/>
    </row>
    <row r="188" spans="1:13" ht="15.75" x14ac:dyDescent="0.25">
      <c r="A188" s="10"/>
      <c r="B188" s="9"/>
      <c r="C188" s="11"/>
      <c r="D188" s="12"/>
      <c r="E188" s="8"/>
      <c r="F188" s="9"/>
      <c r="G188" s="9"/>
      <c r="H188" s="9"/>
      <c r="I188" s="9"/>
      <c r="J188" s="9"/>
      <c r="K188" s="9"/>
      <c r="L188" s="9"/>
      <c r="M188" s="9"/>
    </row>
    <row r="189" spans="1:13" ht="15.75" x14ac:dyDescent="0.25">
      <c r="A189" s="10"/>
      <c r="B189" s="9"/>
      <c r="C189" s="11"/>
      <c r="D189" s="12"/>
      <c r="E189" s="8"/>
      <c r="F189" s="9"/>
      <c r="G189" s="9"/>
      <c r="H189" s="9"/>
      <c r="I189" s="9"/>
      <c r="J189" s="9"/>
      <c r="K189" s="9"/>
      <c r="L189" s="9"/>
      <c r="M189" s="9"/>
    </row>
    <row r="190" spans="1:13" ht="15.75" x14ac:dyDescent="0.25">
      <c r="A190" s="10"/>
      <c r="B190" s="9"/>
      <c r="C190" s="11"/>
      <c r="D190" s="12"/>
      <c r="E190" s="8"/>
      <c r="F190" s="9"/>
      <c r="G190" s="9"/>
      <c r="H190" s="9"/>
      <c r="I190" s="9"/>
      <c r="J190" s="9"/>
      <c r="K190" s="9"/>
      <c r="L190" s="9"/>
      <c r="M190" s="9"/>
    </row>
    <row r="191" spans="1:13" ht="15.75" x14ac:dyDescent="0.25">
      <c r="A191" s="10"/>
      <c r="B191" s="9"/>
      <c r="C191" s="11"/>
      <c r="D191" s="12"/>
      <c r="E191" s="8"/>
      <c r="F191" s="9"/>
      <c r="G191" s="9"/>
      <c r="H191" s="9"/>
      <c r="I191" s="9"/>
      <c r="J191" s="9"/>
      <c r="K191" s="9"/>
      <c r="L191" s="9"/>
      <c r="M191" s="9"/>
    </row>
    <row r="192" spans="1:13" ht="15.75" x14ac:dyDescent="0.25">
      <c r="A192" s="10"/>
      <c r="B192" s="9"/>
      <c r="C192" s="11"/>
      <c r="D192" s="12"/>
      <c r="E192" s="8"/>
      <c r="F192" s="9"/>
      <c r="G192" s="9"/>
      <c r="H192" s="9"/>
      <c r="I192" s="9"/>
      <c r="J192" s="9"/>
      <c r="K192" s="9"/>
      <c r="L192" s="9"/>
      <c r="M192" s="9"/>
    </row>
    <row r="193" spans="1:13" ht="15.75" x14ac:dyDescent="0.25">
      <c r="A193" s="10"/>
      <c r="B193" s="9"/>
      <c r="C193" s="11"/>
      <c r="D193" s="12"/>
      <c r="E193" s="8"/>
      <c r="F193" s="9"/>
      <c r="G193" s="9"/>
      <c r="H193" s="9"/>
      <c r="I193" s="9"/>
      <c r="J193" s="9"/>
      <c r="K193" s="9"/>
      <c r="L193" s="9"/>
      <c r="M193" s="9"/>
    </row>
    <row r="194" spans="1:13" ht="15.75" x14ac:dyDescent="0.25">
      <c r="A194" s="10"/>
      <c r="B194" s="9"/>
      <c r="C194" s="11"/>
      <c r="D194" s="12"/>
      <c r="E194" s="8"/>
      <c r="F194" s="9"/>
      <c r="G194" s="9"/>
      <c r="H194" s="9"/>
      <c r="I194" s="9"/>
      <c r="J194" s="9"/>
      <c r="K194" s="9"/>
      <c r="L194" s="9"/>
      <c r="M194" s="9"/>
    </row>
    <row r="195" spans="1:13" ht="15.75" x14ac:dyDescent="0.25">
      <c r="A195" s="10"/>
      <c r="B195" s="9"/>
      <c r="C195" s="11"/>
      <c r="D195" s="12"/>
      <c r="E195" s="8"/>
      <c r="F195" s="9"/>
      <c r="G195" s="9"/>
      <c r="H195" s="9"/>
      <c r="I195" s="9"/>
      <c r="J195" s="9"/>
      <c r="K195" s="9"/>
      <c r="L195" s="9"/>
      <c r="M195" s="9"/>
    </row>
    <row r="196" spans="1:13" ht="15.75" x14ac:dyDescent="0.25">
      <c r="A196" s="10"/>
      <c r="B196" s="9"/>
      <c r="C196" s="11"/>
      <c r="D196" s="12"/>
      <c r="E196" s="8"/>
      <c r="F196" s="9"/>
      <c r="G196" s="9"/>
      <c r="H196" s="9"/>
      <c r="I196" s="9"/>
      <c r="J196" s="9"/>
      <c r="K196" s="9"/>
      <c r="L196" s="9"/>
      <c r="M196" s="9"/>
    </row>
    <row r="197" spans="1:13" ht="15.75" x14ac:dyDescent="0.25">
      <c r="A197" s="10"/>
      <c r="B197" s="9"/>
      <c r="C197" s="11"/>
      <c r="D197" s="12"/>
      <c r="E197" s="8"/>
      <c r="F197" s="9"/>
      <c r="G197" s="9"/>
      <c r="H197" s="9"/>
      <c r="I197" s="9"/>
      <c r="J197" s="9"/>
      <c r="K197" s="9"/>
      <c r="L197" s="9"/>
      <c r="M197" s="9"/>
    </row>
    <row r="198" spans="1:13" ht="15.75" x14ac:dyDescent="0.25">
      <c r="A198" s="10"/>
      <c r="B198" s="9"/>
      <c r="C198" s="11"/>
      <c r="D198" s="12"/>
      <c r="E198" s="8"/>
      <c r="F198" s="9"/>
      <c r="G198" s="9"/>
      <c r="H198" s="9"/>
      <c r="I198" s="9"/>
      <c r="J198" s="9"/>
      <c r="K198" s="9"/>
      <c r="L198" s="9"/>
      <c r="M198" s="9"/>
    </row>
    <row r="199" spans="1:13" ht="15.75" x14ac:dyDescent="0.25">
      <c r="A199" s="10"/>
      <c r="B199" s="9"/>
      <c r="C199" s="11"/>
      <c r="D199" s="12"/>
      <c r="E199" s="8"/>
      <c r="F199" s="9"/>
      <c r="G199" s="9"/>
      <c r="H199" s="9"/>
      <c r="I199" s="9"/>
      <c r="J199" s="9"/>
      <c r="K199" s="9"/>
      <c r="L199" s="9"/>
      <c r="M199" s="9"/>
    </row>
    <row r="200" spans="1:13" ht="15.75" x14ac:dyDescent="0.25">
      <c r="A200" s="10"/>
      <c r="B200" s="9"/>
      <c r="C200" s="11"/>
      <c r="D200" s="12"/>
      <c r="E200" s="8"/>
      <c r="F200" s="9"/>
      <c r="G200" s="9"/>
      <c r="H200" s="9"/>
      <c r="I200" s="9"/>
      <c r="J200" s="9"/>
      <c r="K200" s="9"/>
      <c r="L200" s="9"/>
      <c r="M200" s="9"/>
    </row>
    <row r="201" spans="1:13" ht="15.75" x14ac:dyDescent="0.25">
      <c r="A201" s="10"/>
      <c r="B201" s="9"/>
      <c r="C201" s="11"/>
      <c r="D201" s="12"/>
      <c r="E201" s="8"/>
      <c r="F201" s="9"/>
      <c r="G201" s="9"/>
      <c r="H201" s="9"/>
      <c r="I201" s="9"/>
      <c r="J201" s="9"/>
      <c r="K201" s="9"/>
      <c r="L201" s="9"/>
      <c r="M201" s="9"/>
    </row>
    <row r="202" spans="1:13" ht="15.75" x14ac:dyDescent="0.25">
      <c r="A202" s="10"/>
      <c r="B202" s="9"/>
      <c r="C202" s="11"/>
      <c r="D202" s="12"/>
      <c r="E202" s="8"/>
      <c r="F202" s="9"/>
      <c r="G202" s="9"/>
      <c r="H202" s="9"/>
      <c r="I202" s="9"/>
      <c r="J202" s="9"/>
      <c r="K202" s="9"/>
      <c r="L202" s="9"/>
      <c r="M202" s="9"/>
    </row>
    <row r="203" spans="1:13" ht="15.75" x14ac:dyDescent="0.25">
      <c r="A203" s="10"/>
      <c r="B203" s="9"/>
      <c r="C203" s="11"/>
      <c r="D203" s="12"/>
      <c r="E203" s="8"/>
      <c r="F203" s="9"/>
      <c r="G203" s="9"/>
      <c r="H203" s="9"/>
      <c r="I203" s="9"/>
      <c r="J203" s="9"/>
      <c r="K203" s="9"/>
      <c r="L203" s="9"/>
      <c r="M203" s="9"/>
    </row>
    <row r="204" spans="1:13" ht="15.75" x14ac:dyDescent="0.25">
      <c r="A204" s="10"/>
      <c r="B204" s="9"/>
      <c r="C204" s="11"/>
      <c r="D204" s="12"/>
      <c r="E204" s="8"/>
      <c r="F204" s="9"/>
      <c r="G204" s="9"/>
      <c r="H204" s="9"/>
      <c r="I204" s="9"/>
      <c r="J204" s="9"/>
      <c r="K204" s="9"/>
      <c r="L204" s="9"/>
      <c r="M204" s="9"/>
    </row>
    <row r="205" spans="1:13" ht="15.75" x14ac:dyDescent="0.25">
      <c r="A205" s="10"/>
      <c r="B205" s="9"/>
      <c r="C205" s="11"/>
      <c r="D205" s="12"/>
      <c r="E205" s="8"/>
      <c r="F205" s="9"/>
      <c r="G205" s="9"/>
      <c r="H205" s="9"/>
      <c r="I205" s="9"/>
      <c r="J205" s="9"/>
      <c r="K205" s="9"/>
      <c r="L205" s="9"/>
      <c r="M205" s="9"/>
    </row>
    <row r="206" spans="1:13" ht="15.75" x14ac:dyDescent="0.25">
      <c r="A206" s="10"/>
      <c r="B206" s="9"/>
      <c r="C206" s="11"/>
      <c r="D206" s="12"/>
      <c r="E206" s="8"/>
      <c r="F206" s="9"/>
      <c r="G206" s="9"/>
      <c r="H206" s="9"/>
      <c r="I206" s="9"/>
      <c r="J206" s="9"/>
      <c r="K206" s="9"/>
      <c r="L206" s="9"/>
      <c r="M206" s="9"/>
    </row>
    <row r="207" spans="1:13" ht="15.75" x14ac:dyDescent="0.25">
      <c r="A207" s="10"/>
      <c r="B207" s="9"/>
      <c r="C207" s="11"/>
      <c r="D207" s="12"/>
      <c r="E207" s="8"/>
      <c r="F207" s="9"/>
      <c r="G207" s="9"/>
      <c r="H207" s="9"/>
      <c r="I207" s="9"/>
      <c r="J207" s="9"/>
      <c r="K207" s="9"/>
      <c r="L207" s="9"/>
      <c r="M207" s="9"/>
    </row>
    <row r="208" spans="1:13" ht="15.75" x14ac:dyDescent="0.25">
      <c r="A208" s="10"/>
      <c r="B208" s="9"/>
      <c r="C208" s="11"/>
      <c r="D208" s="12"/>
      <c r="E208" s="8"/>
      <c r="F208" s="9"/>
      <c r="G208" s="9"/>
      <c r="H208" s="9"/>
      <c r="I208" s="9"/>
      <c r="J208" s="9"/>
      <c r="K208" s="9"/>
      <c r="L208" s="9"/>
      <c r="M208" s="9"/>
    </row>
    <row r="209" spans="1:13" ht="15.75" x14ac:dyDescent="0.25">
      <c r="A209" s="10"/>
      <c r="B209" s="9"/>
      <c r="C209" s="11"/>
      <c r="D209" s="12"/>
      <c r="E209" s="8"/>
      <c r="F209" s="9"/>
      <c r="G209" s="9"/>
      <c r="H209" s="9"/>
      <c r="I209" s="9"/>
      <c r="J209" s="9"/>
      <c r="K209" s="9"/>
      <c r="L209" s="9"/>
      <c r="M209" s="9"/>
    </row>
    <row r="210" spans="1:13" ht="15.75" x14ac:dyDescent="0.25">
      <c r="A210" s="10"/>
      <c r="B210" s="9"/>
      <c r="C210" s="11"/>
      <c r="D210" s="12"/>
      <c r="E210" s="8"/>
      <c r="F210" s="9"/>
      <c r="G210" s="9"/>
      <c r="H210" s="9"/>
      <c r="I210" s="9"/>
      <c r="J210" s="9"/>
      <c r="K210" s="9"/>
      <c r="L210" s="9"/>
      <c r="M210" s="9"/>
    </row>
    <row r="211" spans="1:13" ht="15.75" x14ac:dyDescent="0.25">
      <c r="A211" s="10"/>
      <c r="B211" s="9"/>
      <c r="C211" s="11"/>
      <c r="D211" s="12"/>
      <c r="E211" s="8"/>
      <c r="F211" s="9"/>
      <c r="G211" s="9"/>
      <c r="H211" s="9"/>
      <c r="I211" s="9"/>
      <c r="J211" s="9"/>
      <c r="K211" s="9"/>
      <c r="L211" s="9"/>
      <c r="M211" s="9"/>
    </row>
    <row r="212" spans="1:13" ht="15.75" x14ac:dyDescent="0.25">
      <c r="A212" s="10"/>
      <c r="B212" s="9"/>
      <c r="C212" s="11"/>
      <c r="D212" s="12"/>
      <c r="E212" s="8"/>
      <c r="F212" s="9"/>
      <c r="G212" s="9"/>
      <c r="H212" s="9"/>
      <c r="I212" s="9"/>
      <c r="J212" s="9"/>
      <c r="K212" s="9"/>
      <c r="L212" s="9"/>
      <c r="M212" s="9"/>
    </row>
    <row r="213" spans="1:13" ht="15.75" x14ac:dyDescent="0.25">
      <c r="A213" s="10"/>
      <c r="B213" s="9"/>
      <c r="C213" s="11"/>
      <c r="D213" s="12"/>
      <c r="E213" s="8"/>
      <c r="F213" s="9"/>
      <c r="G213" s="9"/>
      <c r="H213" s="9"/>
      <c r="I213" s="9"/>
      <c r="J213" s="9"/>
      <c r="K213" s="9"/>
      <c r="L213" s="9"/>
      <c r="M213" s="9"/>
    </row>
    <row r="214" spans="1:13" ht="15.75" x14ac:dyDescent="0.25">
      <c r="A214" s="10"/>
      <c r="B214" s="9"/>
      <c r="C214" s="11"/>
      <c r="D214" s="12"/>
      <c r="E214" s="8"/>
      <c r="F214" s="9"/>
      <c r="G214" s="9"/>
      <c r="H214" s="9"/>
      <c r="I214" s="9"/>
      <c r="J214" s="9"/>
      <c r="K214" s="9"/>
      <c r="L214" s="9"/>
      <c r="M214" s="9"/>
    </row>
    <row r="215" spans="1:13" ht="15.75" x14ac:dyDescent="0.25">
      <c r="A215" s="10"/>
      <c r="B215" s="9"/>
      <c r="C215" s="11"/>
      <c r="D215" s="12"/>
      <c r="E215" s="8"/>
      <c r="F215" s="9"/>
      <c r="G215" s="9"/>
      <c r="H215" s="9"/>
      <c r="I215" s="9"/>
      <c r="J215" s="9"/>
      <c r="K215" s="9"/>
      <c r="L215" s="9"/>
      <c r="M215" s="9"/>
    </row>
    <row r="216" spans="1:13" ht="15.75" x14ac:dyDescent="0.25">
      <c r="A216" s="10"/>
      <c r="B216" s="9"/>
      <c r="C216" s="11"/>
      <c r="D216" s="12"/>
      <c r="E216" s="8"/>
      <c r="F216" s="9"/>
      <c r="G216" s="9"/>
      <c r="H216" s="9"/>
      <c r="I216" s="9"/>
      <c r="J216" s="9"/>
      <c r="K216" s="9"/>
      <c r="L216" s="9"/>
      <c r="M216" s="9"/>
    </row>
    <row r="217" spans="1:13" ht="15.75" x14ac:dyDescent="0.25">
      <c r="A217" s="10"/>
      <c r="B217" s="9"/>
      <c r="C217" s="11"/>
      <c r="D217" s="12"/>
      <c r="E217" s="8"/>
      <c r="F217" s="9"/>
      <c r="G217" s="9"/>
      <c r="H217" s="9"/>
      <c r="I217" s="9"/>
      <c r="J217" s="9"/>
      <c r="K217" s="9"/>
      <c r="L217" s="9"/>
      <c r="M217" s="9"/>
    </row>
    <row r="218" spans="1:13" ht="15.75" x14ac:dyDescent="0.25">
      <c r="A218" s="10"/>
      <c r="B218" s="9"/>
      <c r="C218" s="11"/>
      <c r="D218" s="12"/>
      <c r="E218" s="8"/>
      <c r="F218" s="9"/>
      <c r="G218" s="9"/>
      <c r="H218" s="9"/>
      <c r="I218" s="9"/>
      <c r="J218" s="9"/>
      <c r="K218" s="9"/>
      <c r="L218" s="9"/>
      <c r="M218" s="9"/>
    </row>
    <row r="219" spans="1:13" ht="15.75" x14ac:dyDescent="0.25">
      <c r="A219" s="10"/>
      <c r="B219" s="9"/>
      <c r="C219" s="11"/>
      <c r="D219" s="12"/>
      <c r="E219" s="8"/>
      <c r="F219" s="9"/>
      <c r="G219" s="9"/>
      <c r="H219" s="9"/>
      <c r="I219" s="9"/>
      <c r="J219" s="9"/>
      <c r="K219" s="9"/>
      <c r="L219" s="9"/>
      <c r="M219" s="9"/>
    </row>
    <row r="220" spans="1:13" ht="15.75" x14ac:dyDescent="0.25">
      <c r="A220" s="10"/>
      <c r="B220" s="9"/>
      <c r="C220" s="11"/>
      <c r="D220" s="12"/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15.75" x14ac:dyDescent="0.25">
      <c r="A221" s="10"/>
      <c r="B221" s="9"/>
      <c r="C221" s="11"/>
      <c r="D221" s="12"/>
      <c r="E221" s="8"/>
      <c r="F221" s="9"/>
      <c r="G221" s="9"/>
      <c r="H221" s="9"/>
      <c r="I221" s="9"/>
      <c r="J221" s="9"/>
      <c r="K221" s="9"/>
      <c r="L221" s="9"/>
      <c r="M221" s="9"/>
    </row>
    <row r="222" spans="1:13" ht="15.75" x14ac:dyDescent="0.25">
      <c r="A222" s="10"/>
      <c r="B222" s="9"/>
      <c r="C222" s="11"/>
      <c r="D222" s="12"/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15.75" x14ac:dyDescent="0.25">
      <c r="A223" s="10"/>
      <c r="B223" s="9"/>
      <c r="C223" s="11"/>
      <c r="D223" s="12"/>
      <c r="E223" s="8"/>
      <c r="F223" s="9"/>
      <c r="G223" s="9"/>
      <c r="H223" s="9"/>
      <c r="I223" s="9"/>
      <c r="J223" s="9"/>
      <c r="K223" s="9"/>
      <c r="L223" s="9"/>
      <c r="M223" s="9"/>
    </row>
    <row r="224" spans="1:13" ht="15.75" x14ac:dyDescent="0.25">
      <c r="A224" s="10"/>
      <c r="B224" s="9"/>
      <c r="C224" s="11"/>
      <c r="D224" s="12"/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15.75" x14ac:dyDescent="0.25">
      <c r="A225" s="10"/>
      <c r="B225" s="9"/>
      <c r="C225" s="11"/>
      <c r="D225" s="12"/>
      <c r="E225" s="8"/>
      <c r="F225" s="9"/>
      <c r="G225" s="9"/>
      <c r="H225" s="9"/>
      <c r="I225" s="9"/>
      <c r="J225" s="9"/>
      <c r="K225" s="9"/>
      <c r="L225" s="9"/>
      <c r="M225" s="9"/>
    </row>
    <row r="226" spans="1:13" ht="15.75" x14ac:dyDescent="0.25">
      <c r="A226" s="10"/>
      <c r="B226" s="9"/>
      <c r="C226" s="11"/>
      <c r="D226" s="12"/>
      <c r="E226" s="8"/>
      <c r="F226" s="9"/>
      <c r="G226" s="9"/>
      <c r="H226" s="9"/>
      <c r="I226" s="9"/>
      <c r="J226" s="9"/>
      <c r="K226" s="9"/>
      <c r="L226" s="9"/>
      <c r="M226" s="9"/>
    </row>
    <row r="227" spans="1:13" ht="15.75" x14ac:dyDescent="0.25">
      <c r="A227" s="10"/>
      <c r="B227" s="9"/>
      <c r="C227" s="11"/>
      <c r="D227" s="12"/>
      <c r="E227" s="8"/>
      <c r="F227" s="9"/>
      <c r="G227" s="9"/>
      <c r="H227" s="9"/>
      <c r="I227" s="9"/>
      <c r="J227" s="9"/>
      <c r="K227" s="9"/>
      <c r="L227" s="9"/>
      <c r="M227" s="9"/>
    </row>
    <row r="228" spans="1:13" ht="15.75" x14ac:dyDescent="0.25">
      <c r="A228" s="10"/>
      <c r="B228" s="9"/>
      <c r="C228" s="11"/>
      <c r="D228" s="12"/>
      <c r="E228" s="8"/>
      <c r="F228" s="9"/>
      <c r="G228" s="9"/>
      <c r="H228" s="9"/>
      <c r="I228" s="9"/>
      <c r="J228" s="9"/>
      <c r="K228" s="9"/>
      <c r="L228" s="9"/>
      <c r="M228" s="9"/>
    </row>
    <row r="229" spans="1:13" ht="15.75" x14ac:dyDescent="0.25">
      <c r="A229" s="10"/>
      <c r="B229" s="9"/>
      <c r="C229" s="11"/>
      <c r="D229" s="12"/>
      <c r="E229" s="8"/>
      <c r="F229" s="9"/>
      <c r="G229" s="9"/>
      <c r="H229" s="9"/>
      <c r="I229" s="9"/>
      <c r="J229" s="9"/>
      <c r="K229" s="9"/>
      <c r="L229" s="9"/>
      <c r="M229" s="9"/>
    </row>
    <row r="230" spans="1:13" ht="15.75" x14ac:dyDescent="0.25">
      <c r="A230" s="10"/>
      <c r="B230" s="9"/>
      <c r="C230" s="11"/>
      <c r="D230" s="12"/>
      <c r="E230" s="8"/>
      <c r="F230" s="9"/>
      <c r="G230" s="9"/>
      <c r="H230" s="9"/>
      <c r="I230" s="9"/>
      <c r="J230" s="9"/>
      <c r="K230" s="9"/>
      <c r="L230" s="9"/>
      <c r="M230" s="9"/>
    </row>
    <row r="231" spans="1:13" ht="15.75" x14ac:dyDescent="0.25">
      <c r="A231" s="10"/>
      <c r="B231" s="9"/>
      <c r="C231" s="11"/>
      <c r="D231" s="12"/>
      <c r="E231" s="8"/>
      <c r="F231" s="9"/>
      <c r="G231" s="9"/>
      <c r="H231" s="9"/>
      <c r="I231" s="9"/>
      <c r="J231" s="9"/>
      <c r="K231" s="9"/>
      <c r="L231" s="9"/>
      <c r="M231" s="9"/>
    </row>
    <row r="232" spans="1:13" ht="15.75" x14ac:dyDescent="0.25">
      <c r="A232" s="10"/>
      <c r="B232" s="9"/>
      <c r="C232" s="11"/>
      <c r="D232" s="12"/>
      <c r="E232" s="8"/>
      <c r="F232" s="9"/>
      <c r="G232" s="9"/>
      <c r="H232" s="9"/>
      <c r="I232" s="9"/>
      <c r="J232" s="9"/>
      <c r="K232" s="9"/>
      <c r="L232" s="9"/>
      <c r="M232" s="9"/>
    </row>
    <row r="233" spans="1:13" ht="15.75" x14ac:dyDescent="0.25">
      <c r="A233" s="10"/>
      <c r="B233" s="9"/>
      <c r="C233" s="11"/>
      <c r="D233" s="12"/>
      <c r="E233" s="8"/>
      <c r="F233" s="9"/>
      <c r="G233" s="9"/>
      <c r="H233" s="9"/>
      <c r="I233" s="9"/>
      <c r="J233" s="9"/>
      <c r="K233" s="9"/>
      <c r="L233" s="9"/>
      <c r="M233" s="9"/>
    </row>
    <row r="234" spans="1:13" ht="15.75" x14ac:dyDescent="0.25">
      <c r="A234" s="10"/>
      <c r="B234" s="9"/>
      <c r="C234" s="11"/>
      <c r="D234" s="12"/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15.75" x14ac:dyDescent="0.25">
      <c r="A235" s="10"/>
      <c r="B235" s="9"/>
      <c r="C235" s="11"/>
      <c r="D235" s="12"/>
      <c r="E235" s="8"/>
      <c r="F235" s="9"/>
      <c r="G235" s="9"/>
      <c r="H235" s="9"/>
      <c r="I235" s="9"/>
      <c r="J235" s="9"/>
      <c r="K235" s="9"/>
      <c r="L235" s="9"/>
      <c r="M235" s="9"/>
    </row>
    <row r="236" spans="1:13" ht="15.75" x14ac:dyDescent="0.25">
      <c r="A236" s="10"/>
      <c r="B236" s="9"/>
      <c r="C236" s="11"/>
      <c r="D236" s="12"/>
      <c r="E236" s="8"/>
      <c r="F236" s="9"/>
      <c r="G236" s="9"/>
      <c r="H236" s="9"/>
      <c r="I236" s="9"/>
      <c r="J236" s="9"/>
      <c r="K236" s="9"/>
      <c r="L236" s="9"/>
      <c r="M236" s="9"/>
    </row>
    <row r="237" spans="1:13" ht="15.75" x14ac:dyDescent="0.25">
      <c r="A237" s="10"/>
      <c r="B237" s="9"/>
      <c r="C237" s="11"/>
      <c r="D237" s="12"/>
      <c r="E237" s="8"/>
      <c r="F237" s="9"/>
      <c r="G237" s="9"/>
      <c r="H237" s="9"/>
      <c r="I237" s="9"/>
      <c r="J237" s="9"/>
      <c r="K237" s="9"/>
      <c r="L237" s="9"/>
      <c r="M237" s="9"/>
    </row>
    <row r="238" spans="1:13" ht="15.75" x14ac:dyDescent="0.25">
      <c r="A238" s="10"/>
      <c r="B238" s="9"/>
      <c r="C238" s="11"/>
      <c r="D238" s="12"/>
      <c r="E238" s="8"/>
      <c r="F238" s="9"/>
      <c r="G238" s="9"/>
      <c r="H238" s="9"/>
      <c r="I238" s="9"/>
      <c r="J238" s="9"/>
      <c r="K238" s="9"/>
      <c r="L238" s="9"/>
      <c r="M238" s="9"/>
    </row>
    <row r="505" spans="1:5" s="4" customFormat="1" ht="18.75" x14ac:dyDescent="0.3">
      <c r="A505" s="1"/>
      <c r="B505" s="2"/>
      <c r="C505" s="80"/>
      <c r="E505" s="5"/>
    </row>
    <row r="506" spans="1:5" s="4" customFormat="1" ht="18.75" x14ac:dyDescent="0.3">
      <c r="A506" s="1"/>
      <c r="B506" s="2"/>
      <c r="C506" s="80"/>
      <c r="E506" s="5"/>
    </row>
    <row r="509" spans="1:5" s="4" customFormat="1" x14ac:dyDescent="0.2">
      <c r="A509" s="1"/>
      <c r="B509" s="2"/>
      <c r="C509" s="81"/>
      <c r="E509" s="5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37B655-30C3-4EB6-A240-39079F67CD75}"/>
</file>

<file path=customXml/itemProps2.xml><?xml version="1.0" encoding="utf-8"?>
<ds:datastoreItem xmlns:ds="http://schemas.openxmlformats.org/officeDocument/2006/customXml" ds:itemID="{55BF86D0-3922-432B-91B3-32157DC3714C}"/>
</file>

<file path=customXml/itemProps3.xml><?xml version="1.0" encoding="utf-8"?>
<ds:datastoreItem xmlns:ds="http://schemas.openxmlformats.org/officeDocument/2006/customXml" ds:itemID="{C1E98EFD-3D11-4270-83A1-8184B19406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01.05.2021</vt:lpstr>
      <vt:lpstr>'01.05.2021'!Область_печати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cp:lastPrinted>2021-05-14T10:29:13Z</cp:lastPrinted>
  <dcterms:created xsi:type="dcterms:W3CDTF">2021-05-14T10:28:41Z</dcterms:created>
  <dcterms:modified xsi:type="dcterms:W3CDTF">2021-05-17T02:53:08Z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