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055"/>
  </bookViews>
  <sheets>
    <sheet name="на 01.01.2022" sheetId="1" r:id="rId1"/>
  </sheets>
  <externalReferences>
    <externalReference r:id="rId2"/>
  </externalReferences>
  <definedNames>
    <definedName name="Z_3A62FDFE_B33F_4285_AF26_B946B57D89E5_.wvu.Rows" localSheetId="0" hidden="1">'на 01.01.2022'!#REF!,'на 01.01.2022'!$39:$39,'на 01.01.2022'!#REF!,'на 01.01.2022'!$94:$94,'на 01.01.2022'!#REF!,'на 01.01.2022'!#REF!,'на 01.01.2022'!$112:$112</definedName>
    <definedName name="Z_5F4BDBB1_E645_4516_8FC8_7D1E2AFE448F_.wvu.Rows" localSheetId="0" hidden="1">'на 01.01.2022'!#REF!,'на 01.01.2022'!$39:$39,'на 01.01.2022'!#REF!,'на 01.01.2022'!#REF!,'на 01.01.2022'!$94:$94,'на 01.01.2022'!#REF!,'на 01.01.2022'!#REF!</definedName>
    <definedName name="Z_791A6B44_A126_477F_8F66_87C81269CCAF_.wvu.Rows" localSheetId="0" hidden="1">'на 01.01.2022'!#REF!,'на 01.01.2022'!$104:$105,'на 01.01.2022'!#REF!</definedName>
    <definedName name="Z_941B9BCB_D95B_4828_B060_DECC595C9511_.wvu.Rows" localSheetId="0" hidden="1">'на 01.01.2022'!#REF!,'на 01.01.2022'!$32:$32,'на 01.01.2022'!$39:$39,'на 01.01.2022'!$46:$46,'на 01.01.2022'!#REF!,'на 01.01.2022'!$67:$67,'на 01.01.2022'!#REF!,'на 01.01.2022'!$94:$94,'на 01.01.2022'!$103:$105,'на 01.01.2022'!$112:$112</definedName>
    <definedName name="Z_AD8B40E3_4B89_443C_9ACF_B6D22B3A77E7_.wvu.Rows" localSheetId="0" hidden="1">'на 01.01.2022'!#REF!,'на 01.01.2022'!$32:$32,'на 01.01.2022'!$39:$39,'на 01.01.2022'!$46:$46,'на 01.01.2022'!#REF!,'на 01.01.2022'!$67:$67,'на 01.01.2022'!#REF!,'на 01.01.2022'!$94:$94,'на 01.01.2022'!$103:$105,'на 01.01.2022'!$112:$112</definedName>
    <definedName name="Z_AFEF4DE1_67D6_48C6_A8C8_B9E9198BBD0E_.wvu.PrintArea" localSheetId="0" hidden="1">'на 01.01.2022'!$A$1:$D$116</definedName>
    <definedName name="Z_AFEF4DE1_67D6_48C6_A8C8_B9E9198BBD0E_.wvu.Rows" localSheetId="0" hidden="1">'на 01.01.2022'!#REF!,'на 01.01.2022'!$39:$39,'на 01.01.2022'!#REF!,'на 01.01.2022'!#REF!,'на 01.01.2022'!$65:$65,'на 01.01.2022'!$67:$67,'на 01.01.2022'!#REF!,'на 01.01.2022'!#REF!,'на 01.01.2022'!$94:$94,'на 01.01.2022'!$104:$105,'на 01.01.2022'!#REF!,'на 01.01.2022'!#REF!,'на 01.01.2022'!$112:$112</definedName>
    <definedName name="Z_CAE69FAB_AFBE_4188_8F32_69E048226F14_.wvu.Rows" localSheetId="0" hidden="1">'на 01.01.2022'!#REF!,'на 01.01.2022'!$32:$32,'на 01.01.2022'!$39:$39,'на 01.01.2022'!#REF!,'на 01.01.2022'!$67:$67,'на 01.01.2022'!#REF!,'на 01.01.2022'!$112:$112</definedName>
    <definedName name="Z_D2DF83CF_573E_4A86_A4BE_5A992E023C65_.wvu.Rows" localSheetId="0" hidden="1">'на 01.01.2022'!#REF!,'на 01.01.2022'!$104:$105,'на 01.01.2022'!#REF!</definedName>
    <definedName name="Z_E2CE03E0_A708_4616_8DFD_0910D1C70A9E_.wvu.Rows" localSheetId="0" hidden="1">'на 01.01.2022'!#REF!,'на 01.01.2022'!$104:$105,'на 01.01.2022'!#REF!</definedName>
    <definedName name="Z_E6F394BB_DB4B_47AB_A066_DC195B03AE3E_.wvu.Rows" localSheetId="0" hidden="1">'на 01.01.2022'!#REF!,'на 01.01.2022'!$39:$39,'на 01.01.2022'!#REF!,'на 01.01.2022'!$65:$65,'на 01.01.2022'!$67:$67,'на 01.01.2022'!#REF!,'на 01.01.2022'!$94:$94,'на 01.01.2022'!$102:$102,'на 01.01.2022'!#REF!,'на 01.01.2022'!#REF!,'на 01.01.2022'!$112:$112</definedName>
    <definedName name="Z_E8991B2E_0E9F_48F3_A4D6_3B340ABE8C8E_.wvu.Rows" localSheetId="0" hidden="1">'на 01.01.2022'!$39:$39,'на 01.01.2022'!#REF!</definedName>
    <definedName name="Z_F385514D_10E2_4F02_BC23_DB9B134ACC31_.wvu.PrintArea" localSheetId="0" hidden="1">'на 01.01.2022'!$A$1:$D$116</definedName>
    <definedName name="Z_F385514D_10E2_4F02_BC23_DB9B134ACC31_.wvu.Rows" localSheetId="0" hidden="1">'на 01.01.2022'!#REF!,'на 01.01.2022'!#REF!,'на 01.01.2022'!#REF!,'на 01.01.2022'!#REF!,'на 01.01.2022'!#REF!,'на 01.01.2022'!#REF!,'на 01.01.2022'!#REF!,'на 01.01.2022'!#REF!,'на 01.01.2022'!#REF!,'на 01.01.2022'!#REF!,'на 01.01.2022'!$112:$112</definedName>
    <definedName name="Z_F59D258D_974D_4B2B_B7CC_86B99245EC3C_.wvu.PrintArea" localSheetId="0" hidden="1">'на 01.01.2022'!$A$1:$D$116</definedName>
    <definedName name="Z_F59D258D_974D_4B2B_B7CC_86B99245EC3C_.wvu.Rows" localSheetId="0" hidden="1">'на 01.01.2022'!#REF!,'на 01.01.2022'!$32:$32,'на 01.01.2022'!$39:$39,'на 01.01.2022'!$46:$46,'на 01.01.2022'!#REF!,'на 01.01.2022'!$67:$67,'на 01.01.2022'!#REF!,'на 01.01.2022'!$94:$94,'на 01.01.2022'!#REF!,'на 01.01.2022'!#REF!,'на 01.01.2022'!$112:$112</definedName>
    <definedName name="Z_F8542D9D_A523_4F6F_8CFE_9BA4BA3D5B88_.wvu.Rows" localSheetId="0" hidden="1">'на 01.01.2022'!$39:$39,'на 01.01.2022'!$94:$94,'на 01.01.2022'!$104:$105,'на 01.01.2022'!#REF!</definedName>
    <definedName name="Z_FAFBB87E_73E9_461E_A4E8_A0EB3259EED0_.wvu.PrintArea" localSheetId="0" hidden="1">'на 01.01.2022'!$A$1:$D$116</definedName>
    <definedName name="Z_FAFBB87E_73E9_461E_A4E8_A0EB3259EED0_.wvu.Rows" localSheetId="0" hidden="1">'на 01.01.2022'!$30:$30,'на 01.01.2022'!$39:$39,'на 01.01.2022'!$94:$94,'на 01.01.2022'!$104:$105,'на 01.01.2022'!#REF!</definedName>
    <definedName name="_xlnm.Print_Area" localSheetId="0">'на 01.01.2022'!$A$1:$D$116</definedName>
  </definedNames>
  <calcPr calcId="145621"/>
</workbook>
</file>

<file path=xl/calcChain.xml><?xml version="1.0" encoding="utf-8"?>
<calcChain xmlns="http://schemas.openxmlformats.org/spreadsheetml/2006/main">
  <c r="C108" i="1" l="1"/>
  <c r="B108" i="1"/>
  <c r="C107" i="1"/>
  <c r="B107" i="1"/>
  <c r="C106" i="1"/>
  <c r="B106" i="1"/>
  <c r="C105" i="1"/>
  <c r="B105" i="1"/>
  <c r="C104" i="1"/>
  <c r="B104" i="1"/>
  <c r="B103" i="1"/>
  <c r="C101" i="1"/>
  <c r="B101" i="1"/>
  <c r="C100" i="1"/>
  <c r="B100" i="1"/>
  <c r="C99" i="1"/>
  <c r="C97" i="1"/>
  <c r="B97" i="1"/>
  <c r="C96" i="1"/>
  <c r="B96" i="1"/>
  <c r="C95" i="1"/>
  <c r="B95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B99" i="1"/>
  <c r="B93" i="1"/>
  <c r="D42" i="1"/>
  <c r="D43" i="1"/>
  <c r="D44" i="1"/>
  <c r="D45" i="1"/>
  <c r="D46" i="1"/>
  <c r="D47" i="1"/>
  <c r="D48" i="1"/>
  <c r="D50" i="1"/>
  <c r="D51" i="1"/>
  <c r="D52" i="1"/>
  <c r="D53" i="1"/>
  <c r="D54" i="1"/>
  <c r="D55" i="1"/>
  <c r="D56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30" i="1"/>
  <c r="D31" i="1"/>
  <c r="D32" i="1"/>
  <c r="D33" i="1"/>
  <c r="D34" i="1"/>
  <c r="D35" i="1"/>
  <c r="D36" i="1"/>
  <c r="D37" i="1"/>
  <c r="C93" i="1"/>
  <c r="D57" i="1"/>
  <c r="D38" i="1"/>
  <c r="D91" i="1"/>
</calcChain>
</file>

<file path=xl/sharedStrings.xml><?xml version="1.0" encoding="utf-8"?>
<sst xmlns="http://schemas.openxmlformats.org/spreadsheetml/2006/main" count="111" uniqueCount="110">
  <si>
    <t xml:space="preserve">                           Сведения об исполнении бюджета г. Красноярска на 01.01.2022 г.</t>
  </si>
  <si>
    <t>тыс. руб.</t>
  </si>
  <si>
    <t>Наименование показателей</t>
  </si>
  <si>
    <t>Бюджет города на 2021 год с учетом изменений</t>
  </si>
  <si>
    <t>Исполнено на 01.01.2022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</si>
  <si>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</si>
  <si>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</si>
  <si>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</si>
  <si>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</si>
  <si>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</si>
  <si>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</si>
  <si>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</si>
  <si>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</si>
  <si>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</si>
  <si>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</si>
  <si>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</si>
  <si>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</si>
  <si>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</si>
  <si>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</si>
  <si>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</si>
  <si>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</si>
  <si>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 xml:space="preserve"> -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</si>
  <si>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</si>
  <si>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</si>
  <si>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</si>
  <si>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</si>
  <si>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</si>
  <si>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</si>
  <si>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</si>
  <si>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</si>
  <si>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</si>
  <si>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</si>
  <si>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</si>
  <si>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</si>
  <si>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</si>
  <si>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</si>
  <si>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</si>
  <si>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</si>
  <si>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</si>
  <si>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</si>
  <si>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</si>
  <si>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</si>
  <si>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</si>
  <si>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</si>
  <si>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</si>
  <si>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</si>
  <si>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</si>
  <si>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</si>
  <si>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</si>
  <si>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</si>
  <si>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</si>
  <si>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</si>
  <si>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</si>
  <si>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</si>
  <si>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</si>
  <si>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</si>
  <si>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</si>
  <si>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</si>
  <si>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</si>
  <si>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</si>
  <si>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</si>
  <si>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</si>
  <si>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</si>
  <si>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</si>
  <si>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</si>
  <si>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</si>
  <si>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</si>
  <si>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</si>
  <si>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</si>
  <si>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</si>
  <si>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</si>
  <si>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</si>
  <si>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</si>
  <si>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</si>
  <si>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</si>
  <si>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</si>
  <si>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</si>
  <si>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</si>
  <si>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</si>
  <si>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</si>
  <si>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</si>
  <si>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</si>
  <si>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</si>
  <si>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</si>
  <si>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</si>
  <si>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</si>
  <si>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</si>
  <si>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</si>
  <si>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</si>
  <si>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</si>
  <si>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</si>
  <si>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</si>
  <si>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</si>
  <si>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</si>
  <si>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</si>
  <si>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</si>
  <si>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</si>
  <si>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</si>
  <si>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</si>
  <si>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</si>
  <si>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</si>
  <si>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</si>
  <si>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</si>
  <si>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</si>
  <si>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ИТОГО ИСТОЧНИКОВ ВНУТРЕННЕГО ФИНАНСИРОВАНИЯ ДЕФИЦИТОВ БЮДЖЕТОВ</t>
  </si>
  <si>
    <t>Заместитель руководителя департамента финансов –                                                                  начальник отдела исполнения бюджета</t>
  </si>
  <si>
    <t>М.Г. Лапо</t>
  </si>
  <si>
    <t xml:space="preserve">Исполнитель: </t>
  </si>
  <si>
    <t>Скок Юлия Георгиевна</t>
  </si>
  <si>
    <t>226-14-08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</si>
</sst>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7" formatCode="0.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/>
    <xf numFmtId="167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49" fontId="10" fillId="2" borderId="0" xfId="0" applyNumberFormat="1" applyFont="1" applyFill="1" applyBorder="1" applyAlignment="1" applyProtection="1">
      <alignment horizontal="left" wrapText="1"/>
    </xf>
    <xf numFmtId="3" fontId="11" fillId="2" borderId="0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  <xf numFmtId="4" fontId="5" fillId="2" borderId="1" xfId="0" applyNumberFormat="1" applyFont="1" applyFill="1" applyBorder="1" applyAlignment="1">
      <alignment horizontal="center"/>
    </xf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1/XII%202021%20(&#1075;&#1086;&#1076;&#1086;&#1074;&#1072;&#110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1.22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21733481</v>
          </cell>
          <cell r="F7">
            <v>24025087.728529997</v>
          </cell>
        </row>
        <row r="8">
          <cell r="E8">
            <v>13459280.739999998</v>
          </cell>
          <cell r="F8">
            <v>15461192.012599997</v>
          </cell>
        </row>
        <row r="9">
          <cell r="E9">
            <v>3039975.3400000003</v>
          </cell>
          <cell r="F9">
            <v>4434819.7990699997</v>
          </cell>
        </row>
        <row r="13">
          <cell r="E13">
            <v>10419305.399999999</v>
          </cell>
          <cell r="F13">
            <v>11026372.213529998</v>
          </cell>
        </row>
        <row r="32">
          <cell r="E32">
            <v>4253495.49</v>
          </cell>
          <cell r="F32">
            <v>4438355.7001200002</v>
          </cell>
        </row>
        <row r="33">
          <cell r="E33">
            <v>3656468.48</v>
          </cell>
          <cell r="F33">
            <v>3830945.4585000002</v>
          </cell>
        </row>
        <row r="41">
          <cell r="E41">
            <v>221948.25</v>
          </cell>
          <cell r="F41">
            <v>195806.99435000002</v>
          </cell>
        </row>
        <row r="44">
          <cell r="E44">
            <v>3121.56</v>
          </cell>
          <cell r="F44">
            <v>3785.9142200000001</v>
          </cell>
        </row>
        <row r="48">
          <cell r="E48">
            <v>1270959.6099999999</v>
          </cell>
          <cell r="F48">
            <v>1274537.5992399999</v>
          </cell>
        </row>
        <row r="50">
          <cell r="E50">
            <v>460152.02</v>
          </cell>
          <cell r="F50">
            <v>406797.14431</v>
          </cell>
        </row>
        <row r="51">
          <cell r="E51">
            <v>810807.59</v>
          </cell>
          <cell r="F51">
            <v>867740.45493000001</v>
          </cell>
        </row>
        <row r="60">
          <cell r="E60">
            <v>259941.07</v>
          </cell>
          <cell r="F60">
            <v>279236.56171000004</v>
          </cell>
        </row>
        <row r="68">
          <cell r="E68">
            <v>8.9499999999999993</v>
          </cell>
          <cell r="F68">
            <v>-70.213459999999998</v>
          </cell>
        </row>
        <row r="85">
          <cell r="E85">
            <v>1213801.1600000001</v>
          </cell>
          <cell r="F85">
            <v>1290394.3918999999</v>
          </cell>
        </row>
        <row r="121">
          <cell r="E121">
            <v>89558.180000000008</v>
          </cell>
          <cell r="F121">
            <v>79090.399720000001</v>
          </cell>
        </row>
        <row r="131">
          <cell r="E131">
            <v>81122.09</v>
          </cell>
          <cell r="F131">
            <v>84964.144969999994</v>
          </cell>
        </row>
        <row r="145">
          <cell r="E145">
            <v>373466.57</v>
          </cell>
          <cell r="F145">
            <v>357444.63563999999</v>
          </cell>
        </row>
        <row r="168">
          <cell r="E168">
            <v>97.17</v>
          </cell>
          <cell r="F168">
            <v>90.75</v>
          </cell>
        </row>
        <row r="173">
          <cell r="E173">
            <v>126433.67</v>
          </cell>
          <cell r="F173">
            <v>150904.81518999999</v>
          </cell>
        </row>
        <row r="292">
          <cell r="E292">
            <v>12770</v>
          </cell>
          <cell r="F292">
            <v>5009.2682699999996</v>
          </cell>
        </row>
        <row r="298">
          <cell r="E298">
            <v>22130310.95597</v>
          </cell>
          <cell r="F298">
            <v>21127779.552179996</v>
          </cell>
        </row>
        <row r="299">
          <cell r="E299">
            <v>22222450.94963</v>
          </cell>
          <cell r="F299">
            <v>21218983.652779996</v>
          </cell>
        </row>
        <row r="300">
          <cell r="E300">
            <v>255325.5</v>
          </cell>
          <cell r="F300">
            <v>255325.5</v>
          </cell>
        </row>
        <row r="304">
          <cell r="E304">
            <v>9085949.5312200002</v>
          </cell>
          <cell r="F304">
            <v>8112123.2940699998</v>
          </cell>
        </row>
        <row r="379">
          <cell r="E379">
            <v>11962185.189019999</v>
          </cell>
          <cell r="F379">
            <v>11940117.844719999</v>
          </cell>
        </row>
        <row r="431">
          <cell r="E431">
            <v>918990.72938999999</v>
          </cell>
          <cell r="F431">
            <v>911417.01399000001</v>
          </cell>
        </row>
        <row r="447">
          <cell r="E447">
            <v>1678.98209</v>
          </cell>
          <cell r="F447">
            <v>1426.2156299999999</v>
          </cell>
        </row>
        <row r="450">
          <cell r="E450">
            <v>535.83586000000003</v>
          </cell>
          <cell r="F450">
            <v>445.76486</v>
          </cell>
        </row>
        <row r="452">
          <cell r="E452">
            <v>14814.924999999999</v>
          </cell>
          <cell r="F452">
            <v>17273.893759999999</v>
          </cell>
        </row>
        <row r="458">
          <cell r="E458">
            <v>-109169.73660999999</v>
          </cell>
          <cell r="F458">
            <v>-110349.97485000001</v>
          </cell>
        </row>
        <row r="487">
          <cell r="E487">
            <v>43863791.955970004</v>
          </cell>
          <cell r="F487">
            <v>45152867.280709997</v>
          </cell>
        </row>
        <row r="490">
          <cell r="E490">
            <v>2781486.2113800002</v>
          </cell>
          <cell r="F490">
            <v>2629315.80082</v>
          </cell>
        </row>
        <row r="531">
          <cell r="E531">
            <v>4486.4077400000006</v>
          </cell>
          <cell r="F531">
            <v>4213.6977999999999</v>
          </cell>
        </row>
        <row r="535">
          <cell r="E535">
            <v>99131.695120000004</v>
          </cell>
          <cell r="F535">
            <v>91144.925269999992</v>
          </cell>
        </row>
        <row r="546">
          <cell r="E546">
            <v>1224918.6448499996</v>
          </cell>
          <cell r="F546">
            <v>1215166.5213499998</v>
          </cell>
        </row>
        <row r="559">
          <cell r="E559">
            <v>175.6</v>
          </cell>
          <cell r="F559">
            <v>31.211600000000001</v>
          </cell>
        </row>
        <row r="562">
          <cell r="E562">
            <v>257222.19636000003</v>
          </cell>
          <cell r="F562">
            <v>248099.60262999998</v>
          </cell>
        </row>
        <row r="573">
          <cell r="E573">
            <v>57365.519899999999</v>
          </cell>
          <cell r="F573">
            <v>20166.92671</v>
          </cell>
        </row>
        <row r="581">
          <cell r="E581">
            <v>24731.95119</v>
          </cell>
          <cell r="F581">
            <v>0</v>
          </cell>
        </row>
        <row r="583">
          <cell r="E583">
            <v>2429.15</v>
          </cell>
          <cell r="F583">
            <v>2426.96875</v>
          </cell>
        </row>
        <row r="586">
          <cell r="E586">
            <v>1111025.0462199999</v>
          </cell>
          <cell r="F586">
            <v>1048065.9467099996</v>
          </cell>
        </row>
        <row r="615">
          <cell r="E615">
            <v>120173.01999999999</v>
          </cell>
          <cell r="F615">
            <v>118662.47796</v>
          </cell>
        </row>
        <row r="632">
          <cell r="E632">
            <v>20130.419999999998</v>
          </cell>
          <cell r="F632">
            <v>19470.55</v>
          </cell>
        </row>
        <row r="640">
          <cell r="E640">
            <v>100042.6</v>
          </cell>
          <cell r="F640">
            <v>99191.927960000001</v>
          </cell>
        </row>
        <row r="649">
          <cell r="E649">
            <v>8474088.1046200003</v>
          </cell>
          <cell r="F649">
            <v>7716353.3232500013</v>
          </cell>
        </row>
        <row r="714">
          <cell r="E714">
            <v>3570521.7423</v>
          </cell>
          <cell r="F714">
            <v>2869180.6206700001</v>
          </cell>
        </row>
        <row r="727">
          <cell r="E727">
            <v>4754701.4442800004</v>
          </cell>
          <cell r="F727">
            <v>4736294.8287300002</v>
          </cell>
        </row>
        <row r="739">
          <cell r="E739">
            <v>148864.91804000002</v>
          </cell>
          <cell r="F739">
            <v>110877.87385000002</v>
          </cell>
        </row>
        <row r="762">
          <cell r="E762">
            <v>4554731.1356699998</v>
          </cell>
          <cell r="F762">
            <v>4423733.2869999995</v>
          </cell>
        </row>
        <row r="811">
          <cell r="E811">
            <v>2245908.73355</v>
          </cell>
          <cell r="F811">
            <v>2177742.0300400001</v>
          </cell>
        </row>
        <row r="825">
          <cell r="E825">
            <v>117670.89507</v>
          </cell>
          <cell r="F825">
            <v>80712.836080000008</v>
          </cell>
        </row>
        <row r="833">
          <cell r="E833">
            <v>1566040.9248899999</v>
          </cell>
          <cell r="F833">
            <v>1548588.1135599997</v>
          </cell>
        </row>
        <row r="849">
          <cell r="E849">
            <v>625110.58215999987</v>
          </cell>
          <cell r="F849">
            <v>616690.30732000002</v>
          </cell>
        </row>
        <row r="873">
          <cell r="E873">
            <v>15872.69521</v>
          </cell>
          <cell r="F873">
            <v>15044.743209999999</v>
          </cell>
        </row>
        <row r="881">
          <cell r="E881">
            <v>598.06302000000005</v>
          </cell>
          <cell r="F881">
            <v>598.06302000000005</v>
          </cell>
        </row>
        <row r="882">
          <cell r="E882">
            <v>3572.79864</v>
          </cell>
          <cell r="F882">
            <v>3426.7916500000001</v>
          </cell>
        </row>
        <row r="885">
          <cell r="E885">
            <v>11701.833549999999</v>
          </cell>
          <cell r="F885">
            <v>11019.88854</v>
          </cell>
        </row>
        <row r="887">
          <cell r="E887">
            <v>21176855.644269995</v>
          </cell>
          <cell r="F887">
            <v>20622700.601780001</v>
          </cell>
        </row>
        <row r="933">
          <cell r="E933">
            <v>8552452.988570001</v>
          </cell>
          <cell r="F933">
            <v>8064727.67239</v>
          </cell>
        </row>
        <row r="947">
          <cell r="E947">
            <v>9695689.4924500007</v>
          </cell>
          <cell r="F947">
            <v>9652164.1376200002</v>
          </cell>
        </row>
        <row r="960">
          <cell r="E960">
            <v>1417563.5260699997</v>
          </cell>
          <cell r="F960">
            <v>1412670.65918</v>
          </cell>
        </row>
        <row r="971">
          <cell r="E971">
            <v>709534.03155999992</v>
          </cell>
          <cell r="F971">
            <v>697761.03773999994</v>
          </cell>
        </row>
        <row r="994">
          <cell r="E994">
            <v>801615.6056199997</v>
          </cell>
          <cell r="F994">
            <v>795377.09484999976</v>
          </cell>
        </row>
        <row r="1016">
          <cell r="E1016">
            <v>1494244.1317900002</v>
          </cell>
          <cell r="F1016">
            <v>1492626.9974900002</v>
          </cell>
        </row>
        <row r="1057">
          <cell r="E1057">
            <v>1377832.5683200001</v>
          </cell>
          <cell r="F1057">
            <v>1376348.6924300001</v>
          </cell>
        </row>
        <row r="1066">
          <cell r="E1066">
            <v>26492.11493</v>
          </cell>
          <cell r="F1066">
            <v>26492.11493</v>
          </cell>
        </row>
        <row r="1070">
          <cell r="E1070">
            <v>89919.448540000012</v>
          </cell>
          <cell r="F1070">
            <v>89786.190130000017</v>
          </cell>
        </row>
        <row r="1205">
          <cell r="E1205">
            <v>2429757.7020800002</v>
          </cell>
          <cell r="F1205">
            <v>2213967.4502599998</v>
          </cell>
        </row>
        <row r="1253">
          <cell r="E1253">
            <v>59248.73</v>
          </cell>
          <cell r="F1253">
            <v>58842.641109999997</v>
          </cell>
        </row>
        <row r="1262">
          <cell r="E1262">
            <v>1423355.9439900001</v>
          </cell>
          <cell r="F1262">
            <v>1248916.0415100001</v>
          </cell>
        </row>
        <row r="1277">
          <cell r="E1277">
            <v>877588.75301999995</v>
          </cell>
          <cell r="F1277">
            <v>837354.85418000002</v>
          </cell>
        </row>
        <row r="1285">
          <cell r="E1285">
            <v>69564.275070000003</v>
          </cell>
          <cell r="F1285">
            <v>68853.913459999996</v>
          </cell>
        </row>
        <row r="1303">
          <cell r="E1303">
            <v>2086773.3330500002</v>
          </cell>
          <cell r="F1303">
            <v>2080278.9028700001</v>
          </cell>
        </row>
        <row r="1354">
          <cell r="E1354">
            <v>1296567.54039</v>
          </cell>
          <cell r="F1354">
            <v>1291369.3274300001</v>
          </cell>
        </row>
        <row r="1360">
          <cell r="E1360">
            <v>592741.32275000005</v>
          </cell>
          <cell r="F1360">
            <v>591480.47576000006</v>
          </cell>
        </row>
        <row r="1369">
          <cell r="E1369">
            <v>197464.46990999999</v>
          </cell>
          <cell r="F1369">
            <v>197429.09967999998</v>
          </cell>
        </row>
        <row r="1389">
          <cell r="E1389">
            <v>50640</v>
          </cell>
          <cell r="F1389">
            <v>50639.7</v>
          </cell>
        </row>
        <row r="1390">
          <cell r="E1390">
            <v>713843.34693</v>
          </cell>
          <cell r="F1390">
            <v>576690.89370000002</v>
          </cell>
        </row>
        <row r="1393">
          <cell r="E1393">
            <v>713843.34693</v>
          </cell>
          <cell r="F1393">
            <v>576690.89370000002</v>
          </cell>
        </row>
        <row r="1397">
          <cell r="E1397">
            <v>43898465.324999996</v>
          </cell>
          <cell r="F1397">
            <v>41940014.178340018</v>
          </cell>
        </row>
        <row r="1407">
          <cell r="E1407">
            <v>1696644</v>
          </cell>
        </row>
        <row r="1408">
          <cell r="E1408">
            <v>-1696644</v>
          </cell>
        </row>
        <row r="1410">
          <cell r="F1410">
            <v>-2500000</v>
          </cell>
        </row>
        <row r="1411">
          <cell r="E1411">
            <v>10346645</v>
          </cell>
          <cell r="F1411">
            <v>900000</v>
          </cell>
        </row>
        <row r="1412">
          <cell r="E1412">
            <v>-11062445</v>
          </cell>
          <cell r="F1412">
            <v>-3400000</v>
          </cell>
        </row>
        <row r="1413">
          <cell r="E1413">
            <v>16929.5</v>
          </cell>
        </row>
        <row r="1415">
          <cell r="E1415">
            <v>16929.5</v>
          </cell>
          <cell r="F1415">
            <v>13560</v>
          </cell>
        </row>
        <row r="1421">
          <cell r="E1421">
            <v>733543.86903000623</v>
          </cell>
          <cell r="F1421">
            <v>-726413.10237000138</v>
          </cell>
        </row>
        <row r="1422">
          <cell r="E1422">
            <v>-55924010.455969997</v>
          </cell>
          <cell r="F1422">
            <v>-58915545.507799998</v>
          </cell>
        </row>
        <row r="1423">
          <cell r="E1423">
            <v>56657554.325000003</v>
          </cell>
          <cell r="F1423">
            <v>58189132.405429997</v>
          </cell>
        </row>
      </sheetData>
      <sheetData sheetId="1"/>
      <sheetData sheetId="2">
        <row r="22">
          <cell r="D22">
            <v>592546.29999999993</v>
          </cell>
          <cell r="E22">
            <v>603937.66263000004</v>
          </cell>
        </row>
        <row r="34">
          <cell r="D34">
            <v>371957.2</v>
          </cell>
          <cell r="E34">
            <v>407817.34305000002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85"/>
  <sheetViews>
    <sheetView tabSelected="1" view="pageBreakPreview" zoomScale="90" zoomScaleNormal="100" zoomScaleSheetLayoutView="90" workbookViewId="0">
      <selection activeCell="C101" sqref="C101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5" ht="12.6" customHeight="1" x14ac:dyDescent="0.2"/>
    <row r="2" spans="1:5" ht="16.149999999999999" customHeight="1" x14ac:dyDescent="0.25">
      <c r="A2" s="5" t="s">
        <v>0</v>
      </c>
      <c r="B2" s="6"/>
      <c r="C2" s="6"/>
      <c r="D2" s="6"/>
      <c r="E2" s="8"/>
    </row>
    <row r="3" spans="1:5" ht="17.45" customHeight="1" x14ac:dyDescent="0.25">
      <c r="A3" s="9"/>
      <c r="B3" s="8"/>
      <c r="C3" s="10"/>
      <c r="D3" s="11"/>
      <c r="E3" s="8"/>
    </row>
    <row r="4" spans="1:5" ht="15.75" x14ac:dyDescent="0.25">
      <c r="A4" s="9"/>
      <c r="B4" s="8"/>
      <c r="C4" s="10"/>
      <c r="D4" s="12" t="s">
        <v>1</v>
      </c>
      <c r="E4" s="8"/>
    </row>
    <row r="5" spans="1:5" ht="38.25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</row>
    <row r="6" spans="1:5" ht="22.5" customHeight="1" x14ac:dyDescent="0.25">
      <c r="A6" s="17" t="s">
        <v>6</v>
      </c>
      <c r="B6" s="18">
        <f>'[1]Расшир на 01.01.22'!E7</f>
        <v>21733481</v>
      </c>
      <c r="C6" s="18">
        <f>'[1]Расшир на 01.01.22'!F7</f>
        <v>24025087.728529997</v>
      </c>
      <c r="D6" s="19">
        <f>C6/B6</f>
        <v>1.1054413109676262</v>
      </c>
      <c r="E6" s="8"/>
    </row>
    <row r="7" spans="1:5" ht="22.5" customHeight="1" x14ac:dyDescent="0.25">
      <c r="A7" s="20" t="s">
        <v>7</v>
      </c>
      <c r="B7" s="18">
        <f>'[1]Расшир на 01.01.22'!E8</f>
        <v>13459280.739999998</v>
      </c>
      <c r="C7" s="18">
        <f>'[1]Расшир на 01.01.22'!F8</f>
        <v>15461192.012599997</v>
      </c>
      <c r="D7" s="19">
        <f t="shared" ref="D7:D66" si="0">C7/B7</f>
        <v>1.1487383546916043</v>
      </c>
      <c r="E7" s="8"/>
    </row>
    <row r="8" spans="1:5" ht="22.5" customHeight="1" x14ac:dyDescent="0.25">
      <c r="A8" s="21" t="s">
        <v>8</v>
      </c>
      <c r="B8" s="22">
        <f>'[1]Расшир на 01.01.22'!E9</f>
        <v>3039975.3400000003</v>
      </c>
      <c r="C8" s="23">
        <f>'[1]Расшир на 01.01.22'!F9</f>
        <v>4434819.7990699997</v>
      </c>
      <c r="D8" s="19">
        <f t="shared" si="0"/>
        <v>1.4588341361578279</v>
      </c>
      <c r="E8" s="8"/>
    </row>
    <row r="9" spans="1:5" ht="22.5" customHeight="1" x14ac:dyDescent="0.25">
      <c r="A9" s="21" t="s">
        <v>9</v>
      </c>
      <c r="B9" s="22">
        <f>'[1]Расшир на 01.01.22'!E13</f>
        <v>10419305.399999999</v>
      </c>
      <c r="C9" s="23">
        <f>'[1]Расшир на 01.01.22'!F13</f>
        <v>11026372.213529998</v>
      </c>
      <c r="D9" s="19">
        <f t="shared" si="0"/>
        <v>1.0582636548430571</v>
      </c>
      <c r="E9" s="8"/>
    </row>
    <row r="10" spans="1:5" ht="22.5" customHeight="1" x14ac:dyDescent="0.25">
      <c r="A10" s="24" t="s">
        <v>10</v>
      </c>
      <c r="B10" s="18">
        <f>[1]экономика!D22</f>
        <v>592546.29999999993</v>
      </c>
      <c r="C10" s="25">
        <f>[1]экономика!E22</f>
        <v>603937.66263000004</v>
      </c>
      <c r="D10" s="19">
        <f t="shared" si="0"/>
        <v>1.0192244262262715</v>
      </c>
      <c r="E10" s="8"/>
    </row>
    <row r="11" spans="1:5" ht="22.5" customHeight="1" x14ac:dyDescent="0.25">
      <c r="A11" s="20" t="s">
        <v>11</v>
      </c>
      <c r="B11" s="18">
        <f>'[1]Расшир на 01.01.22'!E32</f>
        <v>4253495.49</v>
      </c>
      <c r="C11" s="18">
        <f>'[1]Расшир на 01.01.22'!F32</f>
        <v>4438355.7001200002</v>
      </c>
      <c r="D11" s="19">
        <f t="shared" si="0"/>
        <v>1.0434607749213811</v>
      </c>
      <c r="E11" s="8"/>
    </row>
    <row r="12" spans="1:5" ht="22.5" customHeight="1" x14ac:dyDescent="0.25">
      <c r="A12" s="21" t="s">
        <v>12</v>
      </c>
      <c r="B12" s="22">
        <f>'[1]Расшир на 01.01.22'!E33</f>
        <v>3656468.48</v>
      </c>
      <c r="C12" s="22">
        <f>'[1]Расшир на 01.01.22'!F33</f>
        <v>3830945.4585000002</v>
      </c>
      <c r="D12" s="19">
        <f t="shared" si="0"/>
        <v>1.0477173478875443</v>
      </c>
      <c r="E12" s="8"/>
    </row>
    <row r="13" spans="1:5" ht="22.5" customHeight="1" x14ac:dyDescent="0.25">
      <c r="A13" s="26" t="s">
        <v>13</v>
      </c>
      <c r="B13" s="22">
        <f>'[1]Расшир на 01.01.22'!E41</f>
        <v>221948.25</v>
      </c>
      <c r="C13" s="22">
        <f>'[1]Расшир на 01.01.22'!F41+0.01</f>
        <v>195807.00435000003</v>
      </c>
      <c r="D13" s="19">
        <f t="shared" si="0"/>
        <v>0.8822191855533893</v>
      </c>
      <c r="E13" s="8"/>
    </row>
    <row r="14" spans="1:5" ht="22.5" customHeight="1" x14ac:dyDescent="0.25">
      <c r="A14" s="21" t="s">
        <v>14</v>
      </c>
      <c r="B14" s="22">
        <f>'[1]Расшир на 01.01.22'!E44</f>
        <v>3121.56</v>
      </c>
      <c r="C14" s="23">
        <f>'[1]Расшир на 01.01.22'!F44</f>
        <v>3785.9142200000001</v>
      </c>
      <c r="D14" s="19">
        <f t="shared" si="0"/>
        <v>1.2128276310562669</v>
      </c>
      <c r="E14" s="8"/>
    </row>
    <row r="15" spans="1:5" ht="36.75" customHeight="1" x14ac:dyDescent="0.25">
      <c r="A15" s="27" t="s">
        <v>15</v>
      </c>
      <c r="B15" s="22">
        <f>[1]экономика!D34</f>
        <v>371957.2</v>
      </c>
      <c r="C15" s="23">
        <f>[1]экономика!E34-0.01</f>
        <v>407817.33305000002</v>
      </c>
      <c r="D15" s="19">
        <f t="shared" si="0"/>
        <v>1.0964092993763799</v>
      </c>
      <c r="E15" s="8"/>
    </row>
    <row r="16" spans="1:5" ht="22.5" customHeight="1" x14ac:dyDescent="0.25">
      <c r="A16" s="20" t="s">
        <v>16</v>
      </c>
      <c r="B16" s="18">
        <f>'[1]Расшир на 01.01.22'!E48</f>
        <v>1270959.6099999999</v>
      </c>
      <c r="C16" s="18">
        <f>'[1]Расшир на 01.01.22'!F48</f>
        <v>1274537.5992399999</v>
      </c>
      <c r="D16" s="19">
        <f t="shared" si="0"/>
        <v>1.0028151872111812</v>
      </c>
      <c r="E16" s="8"/>
    </row>
    <row r="17" spans="1:5" ht="22.5" customHeight="1" x14ac:dyDescent="0.25">
      <c r="A17" s="21" t="s">
        <v>17</v>
      </c>
      <c r="B17" s="22">
        <f>'[1]Расшир на 01.01.22'!E50</f>
        <v>460152.02</v>
      </c>
      <c r="C17" s="22">
        <f>'[1]Расшир на 01.01.22'!F50</f>
        <v>406797.14431</v>
      </c>
      <c r="D17" s="19">
        <f t="shared" si="0"/>
        <v>0.88404945893750497</v>
      </c>
      <c r="E17" s="8"/>
    </row>
    <row r="18" spans="1:5" ht="22.5" customHeight="1" x14ac:dyDescent="0.25">
      <c r="A18" s="21" t="s">
        <v>18</v>
      </c>
      <c r="B18" s="22">
        <f>'[1]Расшир на 01.01.22'!E51</f>
        <v>810807.59</v>
      </c>
      <c r="C18" s="22">
        <f>'[1]Расшир на 01.01.22'!F51+0.01</f>
        <v>867740.46493000002</v>
      </c>
      <c r="D18" s="19">
        <f t="shared" si="0"/>
        <v>1.0702174913409481</v>
      </c>
      <c r="E18" s="8"/>
    </row>
    <row r="19" spans="1:5" ht="22.5" customHeight="1" x14ac:dyDescent="0.25">
      <c r="A19" s="20" t="s">
        <v>19</v>
      </c>
      <c r="B19" s="18">
        <f>'[1]Расшир на 01.01.22'!E60</f>
        <v>259941.07</v>
      </c>
      <c r="C19" s="18">
        <f>'[1]Расшир на 01.01.22'!F60</f>
        <v>279236.56171000004</v>
      </c>
      <c r="D19" s="19">
        <f t="shared" si="0"/>
        <v>1.0742302542264677</v>
      </c>
      <c r="E19" s="8"/>
    </row>
    <row r="20" spans="1:5" ht="31.15" customHeight="1" x14ac:dyDescent="0.25">
      <c r="A20" s="28" t="s">
        <v>20</v>
      </c>
      <c r="B20" s="18">
        <f>'[1]Расшир на 01.01.22'!E68</f>
        <v>8.9499999999999993</v>
      </c>
      <c r="C20" s="18">
        <f>'[1]Расшир на 01.01.22'!F68</f>
        <v>-70.213459999999998</v>
      </c>
      <c r="D20" s="19" t="s">
        <v>21</v>
      </c>
      <c r="E20" s="8"/>
    </row>
    <row r="21" spans="1:5" ht="34.5" customHeight="1" x14ac:dyDescent="0.25">
      <c r="A21" s="28" t="s">
        <v>22</v>
      </c>
      <c r="B21" s="18">
        <f>'[1]Расшир на 01.01.22'!E85</f>
        <v>1213801.1600000001</v>
      </c>
      <c r="C21" s="18">
        <f>'[1]Расшир на 01.01.22'!F85</f>
        <v>1290394.3918999999</v>
      </c>
      <c r="D21" s="19">
        <f t="shared" si="0"/>
        <v>1.0631019597147195</v>
      </c>
      <c r="E21" s="8"/>
    </row>
    <row r="22" spans="1:5" ht="22.5" customHeight="1" x14ac:dyDescent="0.25">
      <c r="A22" s="28" t="s">
        <v>23</v>
      </c>
      <c r="B22" s="18">
        <f>'[1]Расшир на 01.01.22'!E121</f>
        <v>89558.180000000008</v>
      </c>
      <c r="C22" s="18">
        <f>'[1]Расшир на 01.01.22'!F121</f>
        <v>79090.399720000001</v>
      </c>
      <c r="D22" s="19">
        <f t="shared" si="0"/>
        <v>0.88311754124525521</v>
      </c>
      <c r="E22" s="8"/>
    </row>
    <row r="23" spans="1:5" ht="22.5" customHeight="1" x14ac:dyDescent="0.25">
      <c r="A23" s="28" t="s">
        <v>24</v>
      </c>
      <c r="B23" s="18">
        <f>'[1]Расшир на 01.01.22'!E131</f>
        <v>81122.09</v>
      </c>
      <c r="C23" s="18">
        <f>'[1]Расшир на 01.01.22'!F131</f>
        <v>84964.144969999994</v>
      </c>
      <c r="D23" s="19">
        <f t="shared" si="0"/>
        <v>1.0473613903438632</v>
      </c>
      <c r="E23" s="8"/>
    </row>
    <row r="24" spans="1:5" ht="22.5" customHeight="1" x14ac:dyDescent="0.25">
      <c r="A24" s="28" t="s">
        <v>25</v>
      </c>
      <c r="B24" s="18">
        <f>'[1]Расшир на 01.01.22'!E145</f>
        <v>373466.57</v>
      </c>
      <c r="C24" s="18">
        <f>'[1]Расшир на 01.01.22'!F145</f>
        <v>357444.63563999999</v>
      </c>
      <c r="D24" s="19">
        <f t="shared" si="0"/>
        <v>0.95709941492219763</v>
      </c>
      <c r="E24" s="8"/>
    </row>
    <row r="25" spans="1:5" ht="22.5" customHeight="1" x14ac:dyDescent="0.25">
      <c r="A25" s="20" t="s">
        <v>26</v>
      </c>
      <c r="B25" s="18">
        <f>'[1]Расшир на 01.01.22'!E168</f>
        <v>97.17</v>
      </c>
      <c r="C25" s="18">
        <f>'[1]Расшир на 01.01.22'!F168</f>
        <v>90.75</v>
      </c>
      <c r="D25" s="19">
        <f t="shared" si="0"/>
        <v>0.93393022537820314</v>
      </c>
      <c r="E25" s="8"/>
    </row>
    <row r="26" spans="1:5" ht="22.5" customHeight="1" x14ac:dyDescent="0.25">
      <c r="A26" s="20" t="s">
        <v>27</v>
      </c>
      <c r="B26" s="18">
        <f>'[1]Расшир на 01.01.22'!E173</f>
        <v>126433.67</v>
      </c>
      <c r="C26" s="18">
        <f>'[1]Расшир на 01.01.22'!F173</f>
        <v>150904.81518999999</v>
      </c>
      <c r="D26" s="19">
        <f t="shared" si="0"/>
        <v>1.1935492752049355</v>
      </c>
      <c r="E26" s="8"/>
    </row>
    <row r="27" spans="1:5" ht="22.5" customHeight="1" x14ac:dyDescent="0.25">
      <c r="A27" s="28" t="s">
        <v>28</v>
      </c>
      <c r="B27" s="18">
        <f>'[1]Расшир на 01.01.22'!E292</f>
        <v>12770</v>
      </c>
      <c r="C27" s="18">
        <f>'[1]Расшир на 01.01.22'!F292</f>
        <v>5009.2682699999996</v>
      </c>
      <c r="D27" s="19">
        <f t="shared" si="0"/>
        <v>0.39226846280344552</v>
      </c>
      <c r="E27" s="8"/>
    </row>
    <row r="28" spans="1:5" s="31" customFormat="1" ht="22.5" customHeight="1" x14ac:dyDescent="0.25">
      <c r="A28" s="29" t="s">
        <v>29</v>
      </c>
      <c r="B28" s="18">
        <f>'[1]Расшир на 01.01.22'!E298</f>
        <v>22130310.95597</v>
      </c>
      <c r="C28" s="18">
        <f>'[1]Расшир на 01.01.22'!F298</f>
        <v>21127779.552179996</v>
      </c>
      <c r="D28" s="19">
        <f t="shared" si="0"/>
        <v>0.95469872042084636</v>
      </c>
      <c r="E28" s="30"/>
    </row>
    <row r="29" spans="1:5" ht="31.9" customHeight="1" x14ac:dyDescent="0.25">
      <c r="A29" s="28" t="s">
        <v>30</v>
      </c>
      <c r="B29" s="18">
        <f>'[1]Расшир на 01.01.22'!E299</f>
        <v>22222450.94963</v>
      </c>
      <c r="C29" s="18">
        <f>'[1]Расшир на 01.01.22'!F299</f>
        <v>21218983.652779996</v>
      </c>
      <c r="D29" s="19">
        <f t="shared" si="0"/>
        <v>0.95484443641592509</v>
      </c>
      <c r="E29" s="8"/>
    </row>
    <row r="30" spans="1:5" ht="22.5" customHeight="1" x14ac:dyDescent="0.25">
      <c r="A30" s="32" t="s">
        <v>31</v>
      </c>
      <c r="B30" s="22">
        <f>'[1]Расшир на 01.01.22'!E300</f>
        <v>255325.5</v>
      </c>
      <c r="C30" s="22">
        <f>'[1]Расшир на 01.01.22'!F300</f>
        <v>255325.5</v>
      </c>
      <c r="D30" s="19">
        <f t="shared" si="0"/>
        <v>1</v>
      </c>
      <c r="E30" s="8"/>
    </row>
    <row r="31" spans="1:5" ht="22.5" customHeight="1" x14ac:dyDescent="0.25">
      <c r="A31" s="32" t="s">
        <v>32</v>
      </c>
      <c r="B31" s="22">
        <f>'[1]Расшир на 01.01.22'!E379</f>
        <v>11962185.189019999</v>
      </c>
      <c r="C31" s="22">
        <f>'[1]Расшир на 01.01.22'!F379</f>
        <v>11940117.844719999</v>
      </c>
      <c r="D31" s="19">
        <f t="shared" si="0"/>
        <v>0.99815524137510803</v>
      </c>
      <c r="E31" s="8"/>
    </row>
    <row r="32" spans="1:5" ht="22.5" customHeight="1" x14ac:dyDescent="0.25">
      <c r="A32" s="32" t="s">
        <v>33</v>
      </c>
      <c r="B32" s="22">
        <f>'[1]Расшир на 01.01.22'!E431</f>
        <v>918990.72938999999</v>
      </c>
      <c r="C32" s="22">
        <f>'[1]Расшир на 01.01.22'!F431</f>
        <v>911417.01399000001</v>
      </c>
      <c r="D32" s="19">
        <f t="shared" si="0"/>
        <v>0.9917586596275817</v>
      </c>
      <c r="E32" s="8"/>
    </row>
    <row r="33" spans="1:5" ht="33" customHeight="1" x14ac:dyDescent="0.25">
      <c r="A33" s="32" t="s">
        <v>34</v>
      </c>
      <c r="B33" s="22">
        <f>'[1]Расшир на 01.01.22'!E304</f>
        <v>9085949.5312200002</v>
      </c>
      <c r="C33" s="22">
        <f>'[1]Расшир на 01.01.22'!F304+0.01</f>
        <v>8112123.3040699996</v>
      </c>
      <c r="D33" s="19">
        <f t="shared" si="0"/>
        <v>0.89282064314754761</v>
      </c>
      <c r="E33" s="8"/>
    </row>
    <row r="34" spans="1:5" ht="33" customHeight="1" x14ac:dyDescent="0.25">
      <c r="A34" s="28" t="s">
        <v>35</v>
      </c>
      <c r="B34" s="18">
        <f>'[1]Расшир на 01.01.22'!E447</f>
        <v>1678.98209</v>
      </c>
      <c r="C34" s="18">
        <f>'[1]Расшир на 01.01.22'!F447</f>
        <v>1426.2156299999999</v>
      </c>
      <c r="D34" s="19">
        <f t="shared" si="0"/>
        <v>0.8494525572932109</v>
      </c>
      <c r="E34" s="8"/>
    </row>
    <row r="35" spans="1:5" ht="34.5" customHeight="1" x14ac:dyDescent="0.25">
      <c r="A35" s="28" t="s">
        <v>36</v>
      </c>
      <c r="B35" s="18">
        <f>'[1]Расшир на 01.01.22'!E458</f>
        <v>-109169.73660999999</v>
      </c>
      <c r="C35" s="18">
        <f>'[1]Расшир на 01.01.22'!F458-0.01</f>
        <v>-110349.98485000001</v>
      </c>
      <c r="D35" s="19">
        <f t="shared" si="0"/>
        <v>1.010811130233064</v>
      </c>
      <c r="E35" s="8"/>
    </row>
    <row r="36" spans="1:5" ht="22.5" customHeight="1" x14ac:dyDescent="0.25">
      <c r="A36" s="28" t="s">
        <v>37</v>
      </c>
      <c r="B36" s="18">
        <f>'[1]Расшир на 01.01.22'!E450</f>
        <v>535.83586000000003</v>
      </c>
      <c r="C36" s="18">
        <f>'[1]Расшир на 01.01.22'!F450+0.01</f>
        <v>445.77485999999999</v>
      </c>
      <c r="D36" s="19">
        <f t="shared" si="0"/>
        <v>0.83192427621398835</v>
      </c>
      <c r="E36" s="8"/>
    </row>
    <row r="37" spans="1:5" ht="36" customHeight="1" x14ac:dyDescent="0.25">
      <c r="A37" s="33" t="s">
        <v>38</v>
      </c>
      <c r="B37" s="18">
        <f>'[1]Расшир на 01.01.22'!E452</f>
        <v>14814.924999999999</v>
      </c>
      <c r="C37" s="18">
        <f>'[1]Расшир на 01.01.22'!F452</f>
        <v>17273.893759999999</v>
      </c>
      <c r="D37" s="19">
        <f t="shared" si="0"/>
        <v>1.1659791568300211</v>
      </c>
      <c r="E37" s="8"/>
    </row>
    <row r="38" spans="1:5" s="36" customFormat="1" ht="18.75" x14ac:dyDescent="0.3">
      <c r="A38" s="34" t="s">
        <v>39</v>
      </c>
      <c r="B38" s="18">
        <f>'[1]Расшир на 01.01.22'!E487</f>
        <v>43863791.955970004</v>
      </c>
      <c r="C38" s="18">
        <f>'[1]Расшир на 01.01.22'!F487</f>
        <v>45152867.280709997</v>
      </c>
      <c r="D38" s="19">
        <f t="shared" si="0"/>
        <v>1.0293881415002595</v>
      </c>
      <c r="E38" s="35"/>
    </row>
    <row r="39" spans="1:5" ht="15.75" x14ac:dyDescent="0.25">
      <c r="A39" s="21"/>
      <c r="B39" s="37"/>
      <c r="C39" s="37"/>
      <c r="D39" s="38"/>
      <c r="E39" s="8"/>
    </row>
    <row r="40" spans="1:5" ht="22.5" customHeight="1" x14ac:dyDescent="0.25">
      <c r="A40" s="34" t="s">
        <v>40</v>
      </c>
      <c r="B40" s="37"/>
      <c r="C40" s="37"/>
      <c r="D40" s="38"/>
      <c r="E40" s="8"/>
    </row>
    <row r="41" spans="1:5" ht="15.75" customHeight="1" x14ac:dyDescent="0.25">
      <c r="A41" s="21"/>
      <c r="B41" s="37"/>
      <c r="C41" s="37"/>
      <c r="D41" s="38"/>
      <c r="E41" s="8"/>
    </row>
    <row r="42" spans="1:5" ht="22.5" customHeight="1" x14ac:dyDescent="0.25">
      <c r="A42" s="39" t="s">
        <v>41</v>
      </c>
      <c r="B42" s="44">
        <f>'[1]Расшир на 01.01.22'!E490+0.01</f>
        <v>2781486.22138</v>
      </c>
      <c r="C42" s="44">
        <f>'[1]Расшир на 01.01.22'!F490+0.02</f>
        <v>2629315.82082</v>
      </c>
      <c r="D42" s="40">
        <f t="shared" si="0"/>
        <v>0.94529169355924314</v>
      </c>
      <c r="E42" s="8"/>
    </row>
    <row r="43" spans="1:5" ht="31.5" x14ac:dyDescent="0.25">
      <c r="A43" s="27" t="s">
        <v>42</v>
      </c>
      <c r="B43" s="41">
        <f>'[1]Расшир на 01.01.22'!E531</f>
        <v>4486.4077400000006</v>
      </c>
      <c r="C43" s="41">
        <f>'[1]Расшир на 01.01.22'!F531</f>
        <v>4213.6977999999999</v>
      </c>
      <c r="D43" s="42">
        <f>C43/B43</f>
        <v>0.93921418742916118</v>
      </c>
      <c r="E43" s="8"/>
    </row>
    <row r="44" spans="1:5" ht="39.75" customHeight="1" x14ac:dyDescent="0.25">
      <c r="A44" s="27" t="s">
        <v>43</v>
      </c>
      <c r="B44" s="41">
        <f>'[1]Расшир на 01.01.22'!E535</f>
        <v>99131.695120000004</v>
      </c>
      <c r="C44" s="41">
        <f>'[1]Расшир на 01.01.22'!F535</f>
        <v>91144.925269999992</v>
      </c>
      <c r="D44" s="42">
        <f t="shared" ref="D44:D51" si="1">C44/B44</f>
        <v>0.91943273198010045</v>
      </c>
      <c r="E44" s="8"/>
    </row>
    <row r="45" spans="1:5" ht="31.5" x14ac:dyDescent="0.25">
      <c r="A45" s="27" t="s">
        <v>44</v>
      </c>
      <c r="B45" s="41">
        <f>'[1]Расшир на 01.01.22'!E546</f>
        <v>1224918.6448499996</v>
      </c>
      <c r="C45" s="41">
        <f>'[1]Расшир на 01.01.22'!F546</f>
        <v>1215166.5213499998</v>
      </c>
      <c r="D45" s="42">
        <f t="shared" si="1"/>
        <v>0.99203855411867459</v>
      </c>
      <c r="E45" s="8"/>
    </row>
    <row r="46" spans="1:5" ht="15.75" x14ac:dyDescent="0.25">
      <c r="A46" s="27" t="s">
        <v>45</v>
      </c>
      <c r="B46" s="41">
        <f>'[1]Расшир на 01.01.22'!E559</f>
        <v>175.6</v>
      </c>
      <c r="C46" s="41">
        <f>'[1]Расшир на 01.01.22'!F559+0.01</f>
        <v>31.221600000000002</v>
      </c>
      <c r="D46" s="42">
        <f t="shared" si="1"/>
        <v>0.17779954441913443</v>
      </c>
      <c r="E46" s="8"/>
    </row>
    <row r="47" spans="1:5" ht="31.5" x14ac:dyDescent="0.25">
      <c r="A47" s="27" t="s">
        <v>46</v>
      </c>
      <c r="B47" s="41">
        <f>'[1]Расшир на 01.01.22'!E562</f>
        <v>257222.19636000003</v>
      </c>
      <c r="C47" s="41">
        <f>'[1]Расшир на 01.01.22'!F562</f>
        <v>248099.60262999998</v>
      </c>
      <c r="D47" s="42">
        <f t="shared" si="1"/>
        <v>0.96453418927644818</v>
      </c>
      <c r="E47" s="8"/>
    </row>
    <row r="48" spans="1:5" ht="22.5" customHeight="1" x14ac:dyDescent="0.25">
      <c r="A48" s="27" t="s">
        <v>47</v>
      </c>
      <c r="B48" s="41">
        <f>'[1]Расшир на 01.01.22'!E573</f>
        <v>57365.519899999999</v>
      </c>
      <c r="C48" s="41">
        <f>'[1]Расшир на 01.01.22'!F573</f>
        <v>20166.92671</v>
      </c>
      <c r="D48" s="42">
        <f t="shared" si="1"/>
        <v>0.35155136299915241</v>
      </c>
      <c r="E48" s="8"/>
    </row>
    <row r="49" spans="1:5" ht="22.5" customHeight="1" x14ac:dyDescent="0.25">
      <c r="A49" s="27" t="s">
        <v>48</v>
      </c>
      <c r="B49" s="41">
        <f>'[1]Расшир на 01.01.22'!E581</f>
        <v>24731.95119</v>
      </c>
      <c r="C49" s="41">
        <f>'[1]Расшир на 01.01.22'!F581</f>
        <v>0</v>
      </c>
      <c r="D49" s="42" t="s">
        <v>21</v>
      </c>
      <c r="E49" s="8"/>
    </row>
    <row r="50" spans="1:5" ht="22.5" customHeight="1" x14ac:dyDescent="0.25">
      <c r="A50" s="27" t="s">
        <v>49</v>
      </c>
      <c r="B50" s="41">
        <f>'[1]Расшир на 01.01.22'!E583</f>
        <v>2429.15</v>
      </c>
      <c r="C50" s="41">
        <f>'[1]Расшир на 01.01.22'!F583</f>
        <v>2426.96875</v>
      </c>
      <c r="D50" s="42">
        <f t="shared" si="1"/>
        <v>0.99910205215816228</v>
      </c>
      <c r="E50" s="8"/>
    </row>
    <row r="51" spans="1:5" ht="22.5" customHeight="1" x14ac:dyDescent="0.25">
      <c r="A51" s="27" t="s">
        <v>50</v>
      </c>
      <c r="B51" s="41">
        <f>'[1]Расшир на 01.01.22'!E586</f>
        <v>1111025.0462199999</v>
      </c>
      <c r="C51" s="41">
        <f>'[1]Расшир на 01.01.22'!F586</f>
        <v>1048065.9467099996</v>
      </c>
      <c r="D51" s="42">
        <f t="shared" si="1"/>
        <v>0.94333242106088988</v>
      </c>
      <c r="E51" s="8"/>
    </row>
    <row r="52" spans="1:5" ht="35.25" customHeight="1" x14ac:dyDescent="0.25">
      <c r="A52" s="43" t="s">
        <v>51</v>
      </c>
      <c r="B52" s="44">
        <f>'[1]Расшир на 01.01.22'!E615</f>
        <v>120173.01999999999</v>
      </c>
      <c r="C52" s="44">
        <f>'[1]Расшир на 01.01.22'!F615</f>
        <v>118662.47796</v>
      </c>
      <c r="D52" s="40">
        <f t="shared" si="0"/>
        <v>0.98743027311787634</v>
      </c>
      <c r="E52" s="8"/>
    </row>
    <row r="53" spans="1:5" ht="37.5" customHeight="1" x14ac:dyDescent="0.25">
      <c r="A53" s="45" t="s">
        <v>52</v>
      </c>
      <c r="B53" s="41">
        <f>'[1]Расшир на 01.01.22'!E632</f>
        <v>20130.419999999998</v>
      </c>
      <c r="C53" s="41">
        <f>'[1]Расшир на 01.01.22'!F632</f>
        <v>19470.55</v>
      </c>
      <c r="D53" s="42">
        <f>C53/B53</f>
        <v>0.96722025670602008</v>
      </c>
      <c r="E53" s="8"/>
    </row>
    <row r="54" spans="1:5" ht="37.5" customHeight="1" x14ac:dyDescent="0.25">
      <c r="A54" s="45" t="s">
        <v>53</v>
      </c>
      <c r="B54" s="41">
        <f>'[1]Расшир на 01.01.22'!E640</f>
        <v>100042.6</v>
      </c>
      <c r="C54" s="41">
        <f>'[1]Расшир на 01.01.22'!F640</f>
        <v>99191.927960000001</v>
      </c>
      <c r="D54" s="42">
        <f>C54/B54</f>
        <v>0.99149690191978213</v>
      </c>
      <c r="E54" s="8"/>
    </row>
    <row r="55" spans="1:5" ht="22.5" customHeight="1" x14ac:dyDescent="0.25">
      <c r="A55" s="39" t="s">
        <v>54</v>
      </c>
      <c r="B55" s="44">
        <f>'[1]Расшир на 01.01.22'!E649</f>
        <v>8474088.1046200003</v>
      </c>
      <c r="C55" s="44">
        <f>'[1]Расшир на 01.01.22'!F649</f>
        <v>7716353.3232500013</v>
      </c>
      <c r="D55" s="40">
        <f t="shared" si="0"/>
        <v>0.91058214500308432</v>
      </c>
      <c r="E55" s="8"/>
    </row>
    <row r="56" spans="1:5" ht="22.5" customHeight="1" x14ac:dyDescent="0.25">
      <c r="A56" s="27" t="s">
        <v>55</v>
      </c>
      <c r="B56" s="41">
        <f>'[1]Расшир на 01.01.22'!E714</f>
        <v>3570521.7423</v>
      </c>
      <c r="C56" s="41">
        <f>'[1]Расшир на 01.01.22'!F714+0.01</f>
        <v>2869180.6306699999</v>
      </c>
      <c r="D56" s="42">
        <f t="shared" si="0"/>
        <v>0.80357461395033492</v>
      </c>
      <c r="E56" s="8"/>
    </row>
    <row r="57" spans="1:5" ht="22.5" customHeight="1" x14ac:dyDescent="0.25">
      <c r="A57" s="27" t="s">
        <v>56</v>
      </c>
      <c r="B57" s="41">
        <f>'[1]Расшир на 01.01.22'!E727</f>
        <v>4754701.4442800004</v>
      </c>
      <c r="C57" s="41">
        <f>'[1]Расшир на 01.01.22'!F727</f>
        <v>4736294.8287300002</v>
      </c>
      <c r="D57" s="42">
        <f t="shared" si="0"/>
        <v>0.99612875471452711</v>
      </c>
      <c r="E57" s="8"/>
    </row>
    <row r="58" spans="1:5" ht="22.5" customHeight="1" x14ac:dyDescent="0.25">
      <c r="A58" s="27" t="s">
        <v>57</v>
      </c>
      <c r="B58" s="46">
        <f>'[1]Расшир на 01.01.22'!E739</f>
        <v>148864.91804000002</v>
      </c>
      <c r="C58" s="71">
        <f>'[1]Расшир на 01.01.22'!F739-0.01</f>
        <v>110877.86385000002</v>
      </c>
      <c r="D58" s="42">
        <f t="shared" si="0"/>
        <v>0.744821985662244</v>
      </c>
      <c r="E58" s="8"/>
    </row>
    <row r="59" spans="1:5" ht="22.5" customHeight="1" x14ac:dyDescent="0.25">
      <c r="A59" s="39" t="s">
        <v>58</v>
      </c>
      <c r="B59" s="44">
        <f>'[1]Расшир на 01.01.22'!E762-0.01</f>
        <v>4554731.12567</v>
      </c>
      <c r="C59" s="44">
        <f>'[1]Расшир на 01.01.22'!F762</f>
        <v>4423733.2869999995</v>
      </c>
      <c r="D59" s="40">
        <f t="shared" si="0"/>
        <v>0.97123917196084086</v>
      </c>
      <c r="E59" s="8"/>
    </row>
    <row r="60" spans="1:5" ht="22.5" customHeight="1" x14ac:dyDescent="0.25">
      <c r="A60" s="27" t="s">
        <v>59</v>
      </c>
      <c r="B60" s="41">
        <f>'[1]Расшир на 01.01.22'!E811</f>
        <v>2245908.73355</v>
      </c>
      <c r="C60" s="41">
        <f>'[1]Расшир на 01.01.22'!F811+0.01</f>
        <v>2177742.0400399999</v>
      </c>
      <c r="D60" s="42">
        <f t="shared" si="0"/>
        <v>0.96964850241164857</v>
      </c>
      <c r="E60" s="8"/>
    </row>
    <row r="61" spans="1:5" ht="22.5" customHeight="1" x14ac:dyDescent="0.25">
      <c r="A61" s="27" t="s">
        <v>60</v>
      </c>
      <c r="B61" s="41">
        <f>'[1]Расшир на 01.01.22'!E825</f>
        <v>117670.89507</v>
      </c>
      <c r="C61" s="41">
        <f>'[1]Расшир на 01.01.22'!F825-0.01</f>
        <v>80712.826080000013</v>
      </c>
      <c r="D61" s="42">
        <f t="shared" si="0"/>
        <v>0.68592004872560552</v>
      </c>
      <c r="E61" s="8"/>
    </row>
    <row r="62" spans="1:5" ht="22.5" customHeight="1" x14ac:dyDescent="0.25">
      <c r="A62" s="27" t="s">
        <v>61</v>
      </c>
      <c r="B62" s="41">
        <f>'[1]Расшир на 01.01.22'!E833</f>
        <v>1566040.9248899999</v>
      </c>
      <c r="C62" s="41">
        <f>'[1]Расшир на 01.01.22'!F833</f>
        <v>1548588.1135599997</v>
      </c>
      <c r="D62" s="42">
        <f t="shared" si="0"/>
        <v>0.98885545642351202</v>
      </c>
      <c r="E62" s="8"/>
    </row>
    <row r="63" spans="1:5" ht="22.5" customHeight="1" x14ac:dyDescent="0.25">
      <c r="A63" s="27" t="s">
        <v>62</v>
      </c>
      <c r="B63" s="41">
        <f>'[1]Расшир на 01.01.22'!E849</f>
        <v>625110.58215999987</v>
      </c>
      <c r="C63" s="41">
        <f>'[1]Расшир на 01.01.22'!F849</f>
        <v>616690.30732000002</v>
      </c>
      <c r="D63" s="42">
        <f t="shared" si="0"/>
        <v>0.9865299435327034</v>
      </c>
      <c r="E63" s="8"/>
    </row>
    <row r="64" spans="1:5" ht="22.5" customHeight="1" x14ac:dyDescent="0.25">
      <c r="A64" s="39" t="s">
        <v>63</v>
      </c>
      <c r="B64" s="44">
        <f>'[1]Расшир на 01.01.22'!E873</f>
        <v>15872.69521</v>
      </c>
      <c r="C64" s="44">
        <f>'[1]Расшир на 01.01.22'!F873</f>
        <v>15044.743209999999</v>
      </c>
      <c r="D64" s="47">
        <f t="shared" si="0"/>
        <v>0.94783797023467187</v>
      </c>
      <c r="E64" s="8"/>
    </row>
    <row r="65" spans="1:5" ht="22.5" customHeight="1" x14ac:dyDescent="0.25">
      <c r="A65" s="48" t="s">
        <v>64</v>
      </c>
      <c r="B65" s="41">
        <f>'[1]Расшир на 01.01.22'!E881</f>
        <v>598.06302000000005</v>
      </c>
      <c r="C65" s="41">
        <f>'[1]Расшир на 01.01.22'!F881</f>
        <v>598.06302000000005</v>
      </c>
      <c r="D65" s="42">
        <f t="shared" si="0"/>
        <v>1</v>
      </c>
      <c r="E65" s="8"/>
    </row>
    <row r="66" spans="1:5" ht="22.5" customHeight="1" x14ac:dyDescent="0.25">
      <c r="A66" s="45" t="s">
        <v>65</v>
      </c>
      <c r="B66" s="41">
        <f>'[1]Расшир на 01.01.22'!E882</f>
        <v>3572.79864</v>
      </c>
      <c r="C66" s="41">
        <f>'[1]Расшир на 01.01.22'!F882</f>
        <v>3426.7916500000001</v>
      </c>
      <c r="D66" s="42">
        <f t="shared" si="0"/>
        <v>0.95913371988968299</v>
      </c>
      <c r="E66" s="8"/>
    </row>
    <row r="67" spans="1:5" ht="22.5" customHeight="1" x14ac:dyDescent="0.25">
      <c r="A67" s="45" t="s">
        <v>66</v>
      </c>
      <c r="B67" s="41">
        <f>'[1]Расшир на 01.01.22'!$E$885+0.01</f>
        <v>11701.84355</v>
      </c>
      <c r="C67" s="41">
        <f>'[1]Расшир на 01.01.22'!$F$885</f>
        <v>11019.88854</v>
      </c>
      <c r="D67" s="42">
        <f t="shared" ref="D67:D91" si="2">C67/B67</f>
        <v>0.94172242971065878</v>
      </c>
      <c r="E67" s="8"/>
    </row>
    <row r="68" spans="1:5" ht="22.5" customHeight="1" x14ac:dyDescent="0.25">
      <c r="A68" s="39" t="s">
        <v>67</v>
      </c>
      <c r="B68" s="44">
        <f>'[1]Расшир на 01.01.22'!E887+0.01</f>
        <v>21176855.654269997</v>
      </c>
      <c r="C68" s="44">
        <f>'[1]Расшир на 01.01.22'!F887</f>
        <v>20622700.601780001</v>
      </c>
      <c r="D68" s="40">
        <f t="shared" si="2"/>
        <v>0.97383204279534963</v>
      </c>
      <c r="E68" s="8"/>
    </row>
    <row r="69" spans="1:5" ht="22.5" customHeight="1" x14ac:dyDescent="0.25">
      <c r="A69" s="27" t="s">
        <v>68</v>
      </c>
      <c r="B69" s="41">
        <f>'[1]Расшир на 01.01.22'!E933</f>
        <v>8552452.988570001</v>
      </c>
      <c r="C69" s="41">
        <f>'[1]Расшир на 01.01.22'!F933+0.01</f>
        <v>8064727.6823899997</v>
      </c>
      <c r="D69" s="42">
        <f t="shared" si="2"/>
        <v>0.94297246569705484</v>
      </c>
      <c r="E69" s="8"/>
    </row>
    <row r="70" spans="1:5" ht="22.5" customHeight="1" x14ac:dyDescent="0.25">
      <c r="A70" s="27" t="s">
        <v>69</v>
      </c>
      <c r="B70" s="41">
        <f>'[1]Расшир на 01.01.22'!E947</f>
        <v>9695689.4924500007</v>
      </c>
      <c r="C70" s="41">
        <f>'[1]Расшир на 01.01.22'!F947-0.02</f>
        <v>9652164.1176200006</v>
      </c>
      <c r="D70" s="42">
        <f t="shared" si="2"/>
        <v>0.995510853058579</v>
      </c>
      <c r="E70" s="8"/>
    </row>
    <row r="71" spans="1:5" ht="22.5" customHeight="1" x14ac:dyDescent="0.25">
      <c r="A71" s="27" t="s">
        <v>70</v>
      </c>
      <c r="B71" s="41">
        <f>'[1]Расшир на 01.01.22'!E960</f>
        <v>1417563.5260699997</v>
      </c>
      <c r="C71" s="41">
        <f>'[1]Расшир на 01.01.22'!F960-0.01</f>
        <v>1412670.6491799999</v>
      </c>
      <c r="D71" s="42">
        <f t="shared" si="2"/>
        <v>0.99654838968411907</v>
      </c>
      <c r="E71" s="8"/>
    </row>
    <row r="72" spans="1:5" ht="22.5" customHeight="1" x14ac:dyDescent="0.25">
      <c r="A72" s="27" t="s">
        <v>71</v>
      </c>
      <c r="B72" s="41">
        <f>'[1]Расшир на 01.01.22'!E971</f>
        <v>709534.03155999992</v>
      </c>
      <c r="C72" s="41">
        <f>'[1]Расшир на 01.01.22'!F971+0.01</f>
        <v>697761.04773999995</v>
      </c>
      <c r="D72" s="42">
        <f t="shared" si="2"/>
        <v>0.98340744305933347</v>
      </c>
      <c r="E72" s="8"/>
    </row>
    <row r="73" spans="1:5" ht="22.5" customHeight="1" x14ac:dyDescent="0.25">
      <c r="A73" s="27" t="s">
        <v>72</v>
      </c>
      <c r="B73" s="41">
        <f>'[1]Расшир на 01.01.22'!E994</f>
        <v>801615.6056199997</v>
      </c>
      <c r="C73" s="41">
        <f>'[1]Расшир на 01.01.22'!F994+0.01</f>
        <v>795377.10484999977</v>
      </c>
      <c r="D73" s="42">
        <f t="shared" si="2"/>
        <v>0.99221759066781789</v>
      </c>
      <c r="E73" s="8"/>
    </row>
    <row r="74" spans="1:5" ht="22.5" customHeight="1" x14ac:dyDescent="0.25">
      <c r="A74" s="43" t="s">
        <v>73</v>
      </c>
      <c r="B74" s="44">
        <f>'[1]Расшир на 01.01.22'!E1016</f>
        <v>1494244.1317900002</v>
      </c>
      <c r="C74" s="44">
        <f>'[1]Расшир на 01.01.22'!F1016</f>
        <v>1492626.9974900002</v>
      </c>
      <c r="D74" s="40">
        <f t="shared" si="2"/>
        <v>0.99891775763705837</v>
      </c>
      <c r="E74" s="8"/>
    </row>
    <row r="75" spans="1:5" ht="22.5" customHeight="1" x14ac:dyDescent="0.25">
      <c r="A75" s="27" t="s">
        <v>74</v>
      </c>
      <c r="B75" s="41">
        <f>'[1]Расшир на 01.01.22'!E1057</f>
        <v>1377832.5683200001</v>
      </c>
      <c r="C75" s="41">
        <f>'[1]Расшир на 01.01.22'!F1057</f>
        <v>1376348.6924300001</v>
      </c>
      <c r="D75" s="42">
        <f t="shared" si="2"/>
        <v>0.99892303613362154</v>
      </c>
      <c r="E75" s="8"/>
    </row>
    <row r="76" spans="1:5" ht="22.5" customHeight="1" x14ac:dyDescent="0.25">
      <c r="A76" s="27" t="s">
        <v>75</v>
      </c>
      <c r="B76" s="41">
        <f>'[1]Расшир на 01.01.22'!E1066</f>
        <v>26492.11493</v>
      </c>
      <c r="C76" s="41">
        <f>'[1]Расшир на 01.01.22'!F1066+0.01</f>
        <v>26492.124929999998</v>
      </c>
      <c r="D76" s="42">
        <f t="shared" si="2"/>
        <v>1.0000003774708068</v>
      </c>
      <c r="E76" s="8"/>
    </row>
    <row r="77" spans="1:5" ht="32.25" customHeight="1" x14ac:dyDescent="0.25">
      <c r="A77" s="27" t="s">
        <v>76</v>
      </c>
      <c r="B77" s="41">
        <f>'[1]Расшир на 01.01.22'!E1070</f>
        <v>89919.448540000012</v>
      </c>
      <c r="C77" s="41">
        <f>'[1]Расшир на 01.01.22'!F1070</f>
        <v>89786.190130000017</v>
      </c>
      <c r="D77" s="42">
        <f t="shared" si="2"/>
        <v>0.99851802460798322</v>
      </c>
      <c r="E77" s="8"/>
    </row>
    <row r="78" spans="1:5" ht="22.5" customHeight="1" x14ac:dyDescent="0.25">
      <c r="A78" s="39" t="s">
        <v>77</v>
      </c>
      <c r="B78" s="44">
        <f>'[1]Расшир на 01.01.22'!E1205</f>
        <v>2429757.7020800002</v>
      </c>
      <c r="C78" s="44">
        <f>'[1]Расшир на 01.01.22'!F1205-0.01</f>
        <v>2213967.4402600001</v>
      </c>
      <c r="D78" s="40">
        <f t="shared" si="2"/>
        <v>0.91118856763566491</v>
      </c>
      <c r="E78" s="8"/>
    </row>
    <row r="79" spans="1:5" ht="22.5" customHeight="1" x14ac:dyDescent="0.25">
      <c r="A79" s="27" t="s">
        <v>78</v>
      </c>
      <c r="B79" s="41">
        <f>'[1]Расшир на 01.01.22'!E1253</f>
        <v>59248.73</v>
      </c>
      <c r="C79" s="41">
        <f>'[1]Расшир на 01.01.22'!F1253</f>
        <v>58842.641109999997</v>
      </c>
      <c r="D79" s="42">
        <f t="shared" si="2"/>
        <v>0.99314603215967656</v>
      </c>
      <c r="E79" s="8"/>
    </row>
    <row r="80" spans="1:5" ht="22.5" customHeight="1" x14ac:dyDescent="0.25">
      <c r="A80" s="27" t="s">
        <v>79</v>
      </c>
      <c r="B80" s="41">
        <f>'[1]Расшир на 01.01.22'!E1262</f>
        <v>1423355.9439900001</v>
      </c>
      <c r="C80" s="41">
        <f>'[1]Расшир на 01.01.22'!F1262</f>
        <v>1248916.0415100001</v>
      </c>
      <c r="D80" s="42">
        <f t="shared" si="2"/>
        <v>0.87744463834464059</v>
      </c>
      <c r="E80" s="8"/>
    </row>
    <row r="81" spans="1:5" ht="22.5" customHeight="1" x14ac:dyDescent="0.25">
      <c r="A81" s="27" t="s">
        <v>80</v>
      </c>
      <c r="B81" s="41">
        <f>'[1]Расшир на 01.01.22'!E1277</f>
        <v>877588.75301999995</v>
      </c>
      <c r="C81" s="41">
        <f>'[1]Расшир на 01.01.22'!F1277</f>
        <v>837354.85418000002</v>
      </c>
      <c r="D81" s="42">
        <f t="shared" si="2"/>
        <v>0.9541540400312275</v>
      </c>
      <c r="E81" s="8"/>
    </row>
    <row r="82" spans="1:5" ht="22.5" customHeight="1" x14ac:dyDescent="0.25">
      <c r="A82" s="27" t="s">
        <v>81</v>
      </c>
      <c r="B82" s="41">
        <f>'[1]Расшир на 01.01.22'!E1285</f>
        <v>69564.275070000003</v>
      </c>
      <c r="C82" s="41">
        <f>'[1]Расшир на 01.01.22'!F1285</f>
        <v>68853.913459999996</v>
      </c>
      <c r="D82" s="42">
        <f t="shared" si="2"/>
        <v>0.98978841353143987</v>
      </c>
      <c r="E82" s="8"/>
    </row>
    <row r="83" spans="1:5" ht="22.5" customHeight="1" x14ac:dyDescent="0.25">
      <c r="A83" s="39" t="s">
        <v>82</v>
      </c>
      <c r="B83" s="44">
        <f>'[1]Расшир на 01.01.22'!E1303</f>
        <v>2086773.3330500002</v>
      </c>
      <c r="C83" s="44">
        <f>'[1]Расшир на 01.01.22'!F1303</f>
        <v>2080278.9028700001</v>
      </c>
      <c r="D83" s="40">
        <f t="shared" si="2"/>
        <v>0.99688781235741208</v>
      </c>
      <c r="E83" s="8"/>
    </row>
    <row r="84" spans="1:5" ht="22.5" customHeight="1" x14ac:dyDescent="0.25">
      <c r="A84" s="27" t="s">
        <v>83</v>
      </c>
      <c r="B84" s="41">
        <f>'[1]Расшир на 01.01.22'!E1354</f>
        <v>1296567.54039</v>
      </c>
      <c r="C84" s="41">
        <f>'[1]Расшир на 01.01.22'!F1354</f>
        <v>1291369.3274300001</v>
      </c>
      <c r="D84" s="42">
        <f t="shared" si="2"/>
        <v>0.995990788911439</v>
      </c>
      <c r="E84" s="8"/>
    </row>
    <row r="85" spans="1:5" ht="22.5" customHeight="1" x14ac:dyDescent="0.25">
      <c r="A85" s="27" t="s">
        <v>84</v>
      </c>
      <c r="B85" s="41">
        <f>'[1]Расшир на 01.01.22'!E1360</f>
        <v>592741.32275000005</v>
      </c>
      <c r="C85" s="41">
        <f>'[1]Расшир на 01.01.22'!F1360-0.01</f>
        <v>591480.46576000005</v>
      </c>
      <c r="D85" s="42">
        <f t="shared" si="2"/>
        <v>0.99787283770912028</v>
      </c>
      <c r="E85" s="8"/>
    </row>
    <row r="86" spans="1:5" ht="22.5" customHeight="1" x14ac:dyDescent="0.25">
      <c r="A86" s="27" t="s">
        <v>85</v>
      </c>
      <c r="B86" s="41">
        <f>'[1]Расшир на 01.01.22'!E1369</f>
        <v>197464.46990999999</v>
      </c>
      <c r="C86" s="41">
        <f>'[1]Расшир на 01.01.22'!F1369</f>
        <v>197429.09967999998</v>
      </c>
      <c r="D86" s="42">
        <f t="shared" si="2"/>
        <v>0.99982087800394615</v>
      </c>
      <c r="E86" s="8"/>
    </row>
    <row r="87" spans="1:5" ht="22.5" customHeight="1" x14ac:dyDescent="0.25">
      <c r="A87" s="49" t="s">
        <v>86</v>
      </c>
      <c r="B87" s="44">
        <f>B88</f>
        <v>50640</v>
      </c>
      <c r="C87" s="44">
        <f>C88</f>
        <v>50639.7</v>
      </c>
      <c r="D87" s="40">
        <f t="shared" si="2"/>
        <v>0.99999407582938382</v>
      </c>
      <c r="E87" s="8"/>
    </row>
    <row r="88" spans="1:5" ht="22.5" customHeight="1" x14ac:dyDescent="0.25">
      <c r="A88" s="27" t="s">
        <v>87</v>
      </c>
      <c r="B88" s="41">
        <f>'[1]Расшир на 01.01.22'!E1389</f>
        <v>50640</v>
      </c>
      <c r="C88" s="41">
        <f>'[1]Расшир на 01.01.22'!F1389</f>
        <v>50639.7</v>
      </c>
      <c r="D88" s="42">
        <f t="shared" si="2"/>
        <v>0.99999407582938382</v>
      </c>
      <c r="E88" s="8"/>
    </row>
    <row r="89" spans="1:5" ht="22.5" customHeight="1" x14ac:dyDescent="0.25">
      <c r="A89" s="43" t="s">
        <v>88</v>
      </c>
      <c r="B89" s="44">
        <f>'[1]Расшир на 01.01.22'!E1390</f>
        <v>713843.34693</v>
      </c>
      <c r="C89" s="44">
        <f>'[1]Расшир на 01.01.22'!F1390</f>
        <v>576690.89370000002</v>
      </c>
      <c r="D89" s="40">
        <f t="shared" si="2"/>
        <v>0.8078675751201625</v>
      </c>
      <c r="E89" s="8"/>
    </row>
    <row r="90" spans="1:5" ht="22.5" customHeight="1" x14ac:dyDescent="0.25">
      <c r="A90" s="27" t="s">
        <v>89</v>
      </c>
      <c r="B90" s="41">
        <f>'[1]Расшир на 01.01.22'!E1393</f>
        <v>713843.34693</v>
      </c>
      <c r="C90" s="41">
        <f>'[1]Расшир на 01.01.22'!F1393</f>
        <v>576690.89370000002</v>
      </c>
      <c r="D90" s="42">
        <f t="shared" si="2"/>
        <v>0.8078675751201625</v>
      </c>
      <c r="E90" s="8"/>
    </row>
    <row r="91" spans="1:5" s="36" customFormat="1" ht="21" customHeight="1" x14ac:dyDescent="0.3">
      <c r="A91" s="34" t="s">
        <v>90</v>
      </c>
      <c r="B91" s="50">
        <f>'[1]Расшир на 01.01.22'!E1397</f>
        <v>43898465.324999996</v>
      </c>
      <c r="C91" s="50">
        <f>'[1]Расшир на 01.01.22'!F1397</f>
        <v>41940014.178340018</v>
      </c>
      <c r="D91" s="51">
        <f t="shared" si="2"/>
        <v>0.95538679696065254</v>
      </c>
      <c r="E91" s="35"/>
    </row>
    <row r="92" spans="1:5" ht="24.75" customHeight="1" x14ac:dyDescent="0.25">
      <c r="A92" s="21"/>
      <c r="B92" s="22"/>
      <c r="C92" s="22"/>
      <c r="D92" s="52"/>
      <c r="E92" s="8"/>
    </row>
    <row r="93" spans="1:5" s="31" customFormat="1" ht="31.5" x14ac:dyDescent="0.25">
      <c r="A93" s="53" t="s">
        <v>91</v>
      </c>
      <c r="B93" s="18">
        <f>B38-B91</f>
        <v>-34673.369029991329</v>
      </c>
      <c r="C93" s="18">
        <f>C38-C91</f>
        <v>3212853.102369979</v>
      </c>
      <c r="D93" s="19"/>
      <c r="E93" s="30"/>
    </row>
    <row r="94" spans="1:5" s="31" customFormat="1" ht="15.75" x14ac:dyDescent="0.25">
      <c r="A94" s="54"/>
      <c r="B94" s="22"/>
      <c r="C94" s="22"/>
      <c r="D94" s="19"/>
      <c r="E94" s="30"/>
    </row>
    <row r="95" spans="1:5" s="31" customFormat="1" ht="31.5" x14ac:dyDescent="0.25">
      <c r="A95" s="53" t="s">
        <v>92</v>
      </c>
      <c r="B95" s="18">
        <f>B96+B97</f>
        <v>0</v>
      </c>
      <c r="C95" s="18">
        <f>C96+C97</f>
        <v>0</v>
      </c>
      <c r="D95" s="19"/>
      <c r="E95" s="30"/>
    </row>
    <row r="96" spans="1:5" s="31" customFormat="1" ht="22.5" customHeight="1" x14ac:dyDescent="0.25">
      <c r="A96" s="55" t="s">
        <v>93</v>
      </c>
      <c r="B96" s="22">
        <f>'[1]Расшир на 01.01.22'!E1407</f>
        <v>1696644</v>
      </c>
      <c r="C96" s="22">
        <f>'[1]Расшир на 01.01.22'!F1407</f>
        <v>0</v>
      </c>
      <c r="D96" s="19"/>
      <c r="E96" s="30"/>
    </row>
    <row r="97" spans="1:5" s="31" customFormat="1" ht="31.5" x14ac:dyDescent="0.25">
      <c r="A97" s="55" t="s">
        <v>94</v>
      </c>
      <c r="B97" s="22">
        <f>'[1]Расшир на 01.01.22'!E1408</f>
        <v>-1696644</v>
      </c>
      <c r="C97" s="22">
        <f>'[1]Расшир на 01.01.22'!F1408</f>
        <v>0</v>
      </c>
      <c r="D97" s="19"/>
      <c r="E97" s="30"/>
    </row>
    <row r="98" spans="1:5" s="31" customFormat="1" ht="14.25" customHeight="1" x14ac:dyDescent="0.25">
      <c r="A98" s="54"/>
      <c r="B98" s="22"/>
      <c r="C98" s="22"/>
      <c r="D98" s="19"/>
      <c r="E98" s="30"/>
    </row>
    <row r="99" spans="1:5" s="31" customFormat="1" ht="22.5" customHeight="1" x14ac:dyDescent="0.25">
      <c r="A99" s="53" t="s">
        <v>95</v>
      </c>
      <c r="B99" s="18">
        <f>B100+B101</f>
        <v>-715800</v>
      </c>
      <c r="C99" s="18">
        <f>'[1]Расшир на 01.01.22'!F1410</f>
        <v>-2500000</v>
      </c>
      <c r="D99" s="19"/>
      <c r="E99" s="30"/>
    </row>
    <row r="100" spans="1:5" s="31" customFormat="1" ht="22.5" customHeight="1" x14ac:dyDescent="0.25">
      <c r="A100" s="54" t="s">
        <v>96</v>
      </c>
      <c r="B100" s="22">
        <f>'[1]Расшир на 01.01.22'!E1411</f>
        <v>10346645</v>
      </c>
      <c r="C100" s="22">
        <f>'[1]Расшир на 01.01.22'!F1411</f>
        <v>900000</v>
      </c>
      <c r="D100" s="19"/>
      <c r="E100" s="30"/>
    </row>
    <row r="101" spans="1:5" s="31" customFormat="1" ht="22.5" customHeight="1" x14ac:dyDescent="0.25">
      <c r="A101" s="55" t="s">
        <v>97</v>
      </c>
      <c r="B101" s="22">
        <f>'[1]Расшир на 01.01.22'!E1412</f>
        <v>-11062445</v>
      </c>
      <c r="C101" s="22">
        <f>'[1]Расшир на 01.01.22'!F1412</f>
        <v>-3400000</v>
      </c>
      <c r="D101" s="19"/>
      <c r="E101" s="30"/>
    </row>
    <row r="102" spans="1:5" s="31" customFormat="1" ht="15.75" customHeight="1" x14ac:dyDescent="0.25">
      <c r="A102" s="55"/>
      <c r="B102" s="22"/>
      <c r="C102" s="22"/>
      <c r="D102" s="19"/>
      <c r="E102" s="30"/>
    </row>
    <row r="103" spans="1:5" s="31" customFormat="1" ht="31.5" x14ac:dyDescent="0.25">
      <c r="A103" s="53" t="s">
        <v>101</v>
      </c>
      <c r="B103" s="18">
        <f>'[1]Расшир на 01.01.22'!E1413</f>
        <v>16929.5</v>
      </c>
      <c r="C103" s="18">
        <v>13560</v>
      </c>
      <c r="D103" s="19"/>
      <c r="E103" s="30"/>
    </row>
    <row r="104" spans="1:5" s="31" customFormat="1" ht="37.5" customHeight="1" x14ac:dyDescent="0.25">
      <c r="A104" s="56" t="s">
        <v>102</v>
      </c>
      <c r="B104" s="57">
        <f>B105</f>
        <v>16929.5</v>
      </c>
      <c r="C104" s="57">
        <f>C105</f>
        <v>13560</v>
      </c>
      <c r="D104" s="19"/>
      <c r="E104" s="30"/>
    </row>
    <row r="105" spans="1:5" s="31" customFormat="1" ht="31.5" x14ac:dyDescent="0.25">
      <c r="A105" s="58" t="s">
        <v>103</v>
      </c>
      <c r="B105" s="22">
        <f>'[1]Расшир на 01.01.22'!E1415</f>
        <v>16929.5</v>
      </c>
      <c r="C105" s="22">
        <f>'[1]Расшир на 01.01.22'!F1415</f>
        <v>13560</v>
      </c>
      <c r="D105" s="19"/>
      <c r="E105" s="30"/>
    </row>
    <row r="106" spans="1:5" ht="32.25" customHeight="1" x14ac:dyDescent="0.25">
      <c r="A106" s="28" t="s">
        <v>98</v>
      </c>
      <c r="B106" s="18">
        <f>'[1]Расшир на 01.01.22'!E1421</f>
        <v>733543.86903000623</v>
      </c>
      <c r="C106" s="18">
        <f>'[1]Расшир на 01.01.22'!F1421</f>
        <v>-726413.10237000138</v>
      </c>
      <c r="D106" s="19"/>
      <c r="E106" s="8"/>
    </row>
    <row r="107" spans="1:5" ht="22.5" customHeight="1" x14ac:dyDescent="0.25">
      <c r="A107" s="21" t="s">
        <v>99</v>
      </c>
      <c r="B107" s="22">
        <f>'[1]Расшир на 01.01.22'!E1422</f>
        <v>-55924010.455969997</v>
      </c>
      <c r="C107" s="22">
        <f>'[1]Расшир на 01.01.22'!F1422</f>
        <v>-58915545.507799998</v>
      </c>
      <c r="D107" s="19"/>
      <c r="E107" s="8"/>
    </row>
    <row r="108" spans="1:5" ht="22.5" customHeight="1" x14ac:dyDescent="0.25">
      <c r="A108" s="21" t="s">
        <v>100</v>
      </c>
      <c r="B108" s="22">
        <f>'[1]Расшир на 01.01.22'!E1423</f>
        <v>56657554.325000003</v>
      </c>
      <c r="C108" s="22">
        <f>'[1]Расшир на 01.01.22'!F1423</f>
        <v>58189132.405429997</v>
      </c>
      <c r="D108" s="19"/>
      <c r="E108" s="8"/>
    </row>
    <row r="109" spans="1:5" ht="30" customHeight="1" x14ac:dyDescent="0.25">
      <c r="A109" s="28" t="s">
        <v>104</v>
      </c>
      <c r="B109" s="18">
        <v>-34673.369029991329</v>
      </c>
      <c r="C109" s="18">
        <v>3212853.102369979</v>
      </c>
      <c r="D109" s="19"/>
      <c r="E109" s="8"/>
    </row>
    <row r="110" spans="1:5" ht="27.75" customHeight="1" x14ac:dyDescent="0.25">
      <c r="A110" s="59"/>
      <c r="B110" s="60"/>
      <c r="C110" s="60"/>
      <c r="D110" s="61"/>
      <c r="E110" s="8"/>
    </row>
    <row r="111" spans="1:5" ht="60" customHeight="1" x14ac:dyDescent="0.3">
      <c r="A111" s="62" t="s">
        <v>105</v>
      </c>
      <c r="B111" s="63"/>
      <c r="C111" s="64"/>
      <c r="D111" s="12" t="s">
        <v>106</v>
      </c>
      <c r="E111" s="8"/>
    </row>
    <row r="112" spans="1:5" ht="10.5" hidden="1" customHeight="1" x14ac:dyDescent="0.25">
      <c r="A112" s="65"/>
      <c r="B112" s="66"/>
      <c r="C112" s="67"/>
      <c r="D112" s="11"/>
      <c r="E112" s="8"/>
    </row>
    <row r="113" spans="1:5" ht="171" customHeight="1" x14ac:dyDescent="0.25">
      <c r="A113" s="65"/>
      <c r="B113" s="66"/>
      <c r="C113" s="67"/>
      <c r="D113" s="11"/>
      <c r="E113" s="8"/>
    </row>
    <row r="114" spans="1:5" ht="10.5" customHeight="1" x14ac:dyDescent="0.25">
      <c r="A114" s="68" t="s">
        <v>107</v>
      </c>
      <c r="B114" s="66"/>
      <c r="C114" s="67"/>
      <c r="D114" s="11"/>
      <c r="E114" s="8"/>
    </row>
    <row r="115" spans="1:5" ht="12" customHeight="1" x14ac:dyDescent="0.25">
      <c r="A115" s="68" t="s">
        <v>108</v>
      </c>
      <c r="B115" s="66"/>
      <c r="C115" s="67"/>
      <c r="D115" s="11"/>
      <c r="E115" s="8"/>
    </row>
    <row r="116" spans="1:5" ht="12.75" customHeight="1" x14ac:dyDescent="0.25">
      <c r="A116" s="68" t="s">
        <v>109</v>
      </c>
      <c r="B116" s="66"/>
      <c r="C116" s="67"/>
      <c r="D116" s="11"/>
      <c r="E116" s="8"/>
    </row>
    <row r="117" spans="1:5" ht="15.75" x14ac:dyDescent="0.25">
      <c r="A117" s="9"/>
      <c r="B117" s="8"/>
      <c r="C117" s="10"/>
      <c r="D117" s="11"/>
      <c r="E117" s="8"/>
    </row>
    <row r="118" spans="1:5" ht="15.75" x14ac:dyDescent="0.25">
      <c r="A118" s="9"/>
      <c r="B118" s="7"/>
      <c r="C118" s="10"/>
      <c r="D118" s="11"/>
      <c r="E118" s="8"/>
    </row>
    <row r="119" spans="1:5" ht="15.75" x14ac:dyDescent="0.25">
      <c r="A119" s="9"/>
      <c r="B119" s="8"/>
      <c r="C119" s="10"/>
      <c r="D119" s="11"/>
      <c r="E119" s="8"/>
    </row>
    <row r="120" spans="1:5" ht="15.75" x14ac:dyDescent="0.25">
      <c r="A120" s="9"/>
      <c r="B120" s="8"/>
      <c r="C120" s="10"/>
      <c r="D120" s="11"/>
      <c r="E120" s="8"/>
    </row>
    <row r="121" spans="1:5" ht="15.75" x14ac:dyDescent="0.25">
      <c r="A121" s="9"/>
      <c r="B121" s="8"/>
      <c r="C121" s="10"/>
      <c r="D121" s="11"/>
      <c r="E121" s="8"/>
    </row>
    <row r="122" spans="1:5" ht="15.75" x14ac:dyDescent="0.25">
      <c r="A122" s="9"/>
      <c r="B122" s="8"/>
      <c r="C122" s="10"/>
      <c r="D122" s="11"/>
      <c r="E122" s="8"/>
    </row>
    <row r="123" spans="1:5" ht="15.75" x14ac:dyDescent="0.25">
      <c r="A123" s="9"/>
      <c r="B123" s="8"/>
      <c r="C123" s="10"/>
      <c r="D123" s="11"/>
      <c r="E123" s="8"/>
    </row>
    <row r="124" spans="1:5" ht="15.75" x14ac:dyDescent="0.25">
      <c r="A124" s="9"/>
      <c r="B124" s="8"/>
      <c r="C124" s="10"/>
      <c r="D124" s="11"/>
      <c r="E124" s="8"/>
    </row>
    <row r="125" spans="1:5" ht="15.75" x14ac:dyDescent="0.25">
      <c r="A125" s="9"/>
      <c r="B125" s="8"/>
      <c r="C125" s="10"/>
      <c r="D125" s="11"/>
      <c r="E125" s="8"/>
    </row>
    <row r="126" spans="1:5" ht="15.75" x14ac:dyDescent="0.25">
      <c r="A126" s="9"/>
      <c r="B126" s="8"/>
      <c r="C126" s="10"/>
      <c r="D126" s="11"/>
      <c r="E126" s="8"/>
    </row>
    <row r="127" spans="1:5" ht="15.75" x14ac:dyDescent="0.25">
      <c r="A127" s="9"/>
      <c r="B127" s="8"/>
      <c r="C127" s="10"/>
      <c r="D127" s="11"/>
      <c r="E127" s="8"/>
    </row>
    <row r="128" spans="1:5" ht="15.75" x14ac:dyDescent="0.25">
      <c r="A128" s="9"/>
      <c r="B128" s="8"/>
      <c r="C128" s="10"/>
      <c r="D128" s="11"/>
      <c r="E128" s="8"/>
    </row>
    <row r="129" spans="1:5" ht="15.75" x14ac:dyDescent="0.25">
      <c r="A129" s="9"/>
      <c r="B129" s="8"/>
      <c r="C129" s="10"/>
      <c r="D129" s="11"/>
      <c r="E129" s="8"/>
    </row>
    <row r="130" spans="1:5" ht="15.75" x14ac:dyDescent="0.25">
      <c r="A130" s="9"/>
      <c r="B130" s="8"/>
      <c r="C130" s="10"/>
      <c r="D130" s="11"/>
      <c r="E130" s="8"/>
    </row>
    <row r="131" spans="1:5" ht="15.75" x14ac:dyDescent="0.25">
      <c r="A131" s="9"/>
      <c r="B131" s="8"/>
      <c r="C131" s="10"/>
      <c r="D131" s="11"/>
      <c r="E131" s="8"/>
    </row>
    <row r="132" spans="1:5" ht="15.75" x14ac:dyDescent="0.25">
      <c r="A132" s="9"/>
      <c r="B132" s="8"/>
      <c r="C132" s="10"/>
      <c r="D132" s="11"/>
      <c r="E132" s="8"/>
    </row>
    <row r="133" spans="1:5" ht="15.75" x14ac:dyDescent="0.25">
      <c r="A133" s="9"/>
      <c r="B133" s="8"/>
      <c r="C133" s="10"/>
      <c r="D133" s="11"/>
      <c r="E133" s="8"/>
    </row>
    <row r="134" spans="1:5" ht="15.75" x14ac:dyDescent="0.25">
      <c r="A134" s="9"/>
      <c r="B134" s="8"/>
      <c r="C134" s="10"/>
      <c r="D134" s="11"/>
      <c r="E134" s="8"/>
    </row>
    <row r="135" spans="1:5" ht="15.75" x14ac:dyDescent="0.25">
      <c r="A135" s="9"/>
      <c r="B135" s="8"/>
      <c r="C135" s="10"/>
      <c r="D135" s="11"/>
      <c r="E135" s="8"/>
    </row>
    <row r="136" spans="1:5" ht="15.75" x14ac:dyDescent="0.25">
      <c r="A136" s="9"/>
      <c r="B136" s="8"/>
      <c r="C136" s="10"/>
      <c r="D136" s="11"/>
      <c r="E136" s="8"/>
    </row>
    <row r="137" spans="1:5" ht="15.75" x14ac:dyDescent="0.25">
      <c r="A137" s="9"/>
      <c r="B137" s="8"/>
      <c r="C137" s="10"/>
      <c r="D137" s="11"/>
      <c r="E137" s="8"/>
    </row>
    <row r="138" spans="1:5" ht="15.75" x14ac:dyDescent="0.25">
      <c r="A138" s="9"/>
      <c r="B138" s="8"/>
      <c r="C138" s="10"/>
      <c r="D138" s="11"/>
      <c r="E138" s="8"/>
    </row>
    <row r="139" spans="1:5" ht="15.75" x14ac:dyDescent="0.25">
      <c r="A139" s="9"/>
      <c r="B139" s="8"/>
      <c r="C139" s="10"/>
      <c r="D139" s="11"/>
      <c r="E139" s="8"/>
    </row>
    <row r="140" spans="1:5" ht="15.75" x14ac:dyDescent="0.25">
      <c r="A140" s="9"/>
      <c r="B140" s="8"/>
      <c r="C140" s="10"/>
      <c r="D140" s="11"/>
      <c r="E140" s="8"/>
    </row>
    <row r="141" spans="1:5" ht="15.75" x14ac:dyDescent="0.25">
      <c r="A141" s="9"/>
      <c r="B141" s="8"/>
      <c r="C141" s="10"/>
      <c r="D141" s="11"/>
      <c r="E141" s="8"/>
    </row>
    <row r="142" spans="1:5" ht="15.75" x14ac:dyDescent="0.25">
      <c r="A142" s="9"/>
      <c r="B142" s="8"/>
      <c r="C142" s="10"/>
      <c r="D142" s="11"/>
      <c r="E142" s="8"/>
    </row>
    <row r="143" spans="1:5" ht="15.75" x14ac:dyDescent="0.25">
      <c r="A143" s="9"/>
      <c r="B143" s="8"/>
      <c r="C143" s="10"/>
      <c r="D143" s="11"/>
      <c r="E143" s="8"/>
    </row>
    <row r="144" spans="1:5" ht="15.75" x14ac:dyDescent="0.25">
      <c r="A144" s="9"/>
      <c r="B144" s="8"/>
      <c r="C144" s="10"/>
      <c r="D144" s="11"/>
      <c r="E144" s="8"/>
    </row>
    <row r="145" spans="1:5" ht="15.75" x14ac:dyDescent="0.25">
      <c r="A145" s="9"/>
      <c r="B145" s="8"/>
      <c r="C145" s="10"/>
      <c r="D145" s="11"/>
      <c r="E145" s="8"/>
    </row>
    <row r="146" spans="1:5" ht="15.75" x14ac:dyDescent="0.25">
      <c r="A146" s="9"/>
      <c r="B146" s="8"/>
      <c r="C146" s="10"/>
      <c r="D146" s="11"/>
      <c r="E146" s="8"/>
    </row>
    <row r="147" spans="1:5" ht="15.75" x14ac:dyDescent="0.25">
      <c r="A147" s="9"/>
      <c r="B147" s="8"/>
      <c r="C147" s="10"/>
      <c r="D147" s="11"/>
      <c r="E147" s="8"/>
    </row>
    <row r="148" spans="1:5" ht="15.75" x14ac:dyDescent="0.25">
      <c r="A148" s="9"/>
      <c r="B148" s="8"/>
      <c r="C148" s="10"/>
      <c r="D148" s="11"/>
      <c r="E148" s="8"/>
    </row>
    <row r="149" spans="1:5" ht="15.75" x14ac:dyDescent="0.25">
      <c r="A149" s="9"/>
      <c r="B149" s="8"/>
      <c r="C149" s="10"/>
      <c r="D149" s="11"/>
      <c r="E149" s="8"/>
    </row>
    <row r="150" spans="1:5" ht="15.75" x14ac:dyDescent="0.25">
      <c r="A150" s="9"/>
      <c r="B150" s="8"/>
      <c r="C150" s="10"/>
      <c r="D150" s="11"/>
      <c r="E150" s="8"/>
    </row>
    <row r="151" spans="1:5" ht="15.75" x14ac:dyDescent="0.25">
      <c r="A151" s="9"/>
      <c r="B151" s="8"/>
      <c r="C151" s="10"/>
      <c r="D151" s="11"/>
      <c r="E151" s="8"/>
    </row>
    <row r="152" spans="1:5" ht="15.75" x14ac:dyDescent="0.25">
      <c r="A152" s="9"/>
      <c r="B152" s="8"/>
      <c r="C152" s="10"/>
      <c r="D152" s="11"/>
      <c r="E152" s="8"/>
    </row>
    <row r="153" spans="1:5" ht="15.75" x14ac:dyDescent="0.25">
      <c r="A153" s="9"/>
      <c r="B153" s="8"/>
      <c r="C153" s="10"/>
      <c r="D153" s="11"/>
      <c r="E153" s="8"/>
    </row>
    <row r="154" spans="1:5" ht="15.75" x14ac:dyDescent="0.25">
      <c r="A154" s="9"/>
      <c r="B154" s="8"/>
      <c r="C154" s="10"/>
      <c r="D154" s="11"/>
      <c r="E154" s="8"/>
    </row>
    <row r="155" spans="1:5" ht="15.75" x14ac:dyDescent="0.25">
      <c r="A155" s="9"/>
      <c r="B155" s="8"/>
      <c r="C155" s="10"/>
      <c r="D155" s="11"/>
      <c r="E155" s="8"/>
    </row>
    <row r="156" spans="1:5" ht="15.75" x14ac:dyDescent="0.25">
      <c r="A156" s="9"/>
      <c r="B156" s="8"/>
      <c r="C156" s="10"/>
      <c r="D156" s="11"/>
      <c r="E156" s="8"/>
    </row>
    <row r="157" spans="1:5" ht="15.75" x14ac:dyDescent="0.25">
      <c r="A157" s="9"/>
      <c r="B157" s="8"/>
      <c r="C157" s="10"/>
      <c r="D157" s="11"/>
      <c r="E157" s="8"/>
    </row>
    <row r="158" spans="1:5" ht="15.75" x14ac:dyDescent="0.25">
      <c r="A158" s="9"/>
      <c r="B158" s="8"/>
      <c r="C158" s="10"/>
      <c r="D158" s="11"/>
      <c r="E158" s="8"/>
    </row>
    <row r="159" spans="1:5" ht="15.75" x14ac:dyDescent="0.25">
      <c r="A159" s="9"/>
      <c r="B159" s="8"/>
      <c r="C159" s="10"/>
      <c r="D159" s="11"/>
      <c r="E159" s="8"/>
    </row>
    <row r="160" spans="1:5" ht="15.75" x14ac:dyDescent="0.25">
      <c r="A160" s="9"/>
      <c r="B160" s="8"/>
      <c r="C160" s="10"/>
      <c r="D160" s="11"/>
      <c r="E160" s="8"/>
    </row>
    <row r="161" spans="1:5" ht="15.75" x14ac:dyDescent="0.25">
      <c r="A161" s="9"/>
      <c r="B161" s="8"/>
      <c r="C161" s="10"/>
      <c r="D161" s="11"/>
      <c r="E161" s="8"/>
    </row>
    <row r="162" spans="1:5" ht="15.75" x14ac:dyDescent="0.25">
      <c r="A162" s="9"/>
      <c r="B162" s="8"/>
      <c r="C162" s="10"/>
      <c r="D162" s="11"/>
      <c r="E162" s="8"/>
    </row>
    <row r="163" spans="1:5" ht="15.75" x14ac:dyDescent="0.25">
      <c r="A163" s="9"/>
      <c r="B163" s="8"/>
      <c r="C163" s="10"/>
      <c r="D163" s="11"/>
      <c r="E163" s="8"/>
    </row>
    <row r="164" spans="1:5" ht="15.75" x14ac:dyDescent="0.25">
      <c r="A164" s="9"/>
      <c r="B164" s="8"/>
      <c r="C164" s="10"/>
      <c r="D164" s="11"/>
      <c r="E164" s="8"/>
    </row>
    <row r="165" spans="1:5" ht="15.75" x14ac:dyDescent="0.25">
      <c r="A165" s="9"/>
      <c r="B165" s="8"/>
      <c r="C165" s="10"/>
      <c r="D165" s="11"/>
      <c r="E165" s="8"/>
    </row>
    <row r="166" spans="1:5" ht="15.75" x14ac:dyDescent="0.25">
      <c r="A166" s="9"/>
      <c r="B166" s="8"/>
      <c r="C166" s="10"/>
      <c r="D166" s="11"/>
      <c r="E166" s="8"/>
    </row>
    <row r="167" spans="1:5" ht="15.75" x14ac:dyDescent="0.25">
      <c r="A167" s="9"/>
      <c r="B167" s="8"/>
      <c r="C167" s="10"/>
      <c r="D167" s="11"/>
      <c r="E167" s="8"/>
    </row>
    <row r="168" spans="1:5" ht="15.75" x14ac:dyDescent="0.25">
      <c r="A168" s="9"/>
      <c r="B168" s="8"/>
      <c r="C168" s="10"/>
      <c r="D168" s="11"/>
      <c r="E168" s="8"/>
    </row>
    <row r="169" spans="1:5" ht="15.75" x14ac:dyDescent="0.25">
      <c r="A169" s="9"/>
      <c r="B169" s="8"/>
      <c r="C169" s="10"/>
      <c r="D169" s="11"/>
      <c r="E169" s="8"/>
    </row>
    <row r="170" spans="1:5" ht="15.75" x14ac:dyDescent="0.25">
      <c r="A170" s="9"/>
      <c r="B170" s="8"/>
      <c r="C170" s="10"/>
      <c r="D170" s="11"/>
      <c r="E170" s="8"/>
    </row>
    <row r="171" spans="1:5" ht="15.75" x14ac:dyDescent="0.25">
      <c r="A171" s="9"/>
      <c r="B171" s="8"/>
      <c r="C171" s="10"/>
      <c r="D171" s="11"/>
      <c r="E171" s="8"/>
    </row>
    <row r="172" spans="1:5" ht="15.75" x14ac:dyDescent="0.25">
      <c r="A172" s="9"/>
      <c r="B172" s="8"/>
      <c r="C172" s="10"/>
      <c r="D172" s="11"/>
      <c r="E172" s="8"/>
    </row>
    <row r="173" spans="1:5" ht="15.75" x14ac:dyDescent="0.25">
      <c r="A173" s="9"/>
      <c r="B173" s="8"/>
      <c r="C173" s="10"/>
      <c r="D173" s="11"/>
      <c r="E173" s="8"/>
    </row>
    <row r="174" spans="1:5" ht="15.75" x14ac:dyDescent="0.25">
      <c r="A174" s="9"/>
      <c r="B174" s="8"/>
      <c r="C174" s="10"/>
      <c r="D174" s="11"/>
      <c r="E174" s="8"/>
    </row>
    <row r="175" spans="1:5" ht="15.75" x14ac:dyDescent="0.25">
      <c r="A175" s="9"/>
      <c r="B175" s="8"/>
      <c r="C175" s="10"/>
      <c r="D175" s="11"/>
      <c r="E175" s="8"/>
    </row>
    <row r="176" spans="1:5" ht="15.75" x14ac:dyDescent="0.25">
      <c r="A176" s="9"/>
      <c r="B176" s="8"/>
      <c r="C176" s="10"/>
      <c r="D176" s="11"/>
      <c r="E176" s="8"/>
    </row>
    <row r="177" spans="1:5" ht="15.75" x14ac:dyDescent="0.25">
      <c r="A177" s="9"/>
      <c r="B177" s="8"/>
      <c r="C177" s="10"/>
      <c r="D177" s="11"/>
      <c r="E177" s="8"/>
    </row>
    <row r="178" spans="1:5" ht="15.75" x14ac:dyDescent="0.25">
      <c r="A178" s="9"/>
      <c r="B178" s="8"/>
      <c r="C178" s="10"/>
      <c r="D178" s="11"/>
      <c r="E178" s="8"/>
    </row>
    <row r="179" spans="1:5" ht="15.75" x14ac:dyDescent="0.25">
      <c r="A179" s="9"/>
      <c r="B179" s="8"/>
      <c r="C179" s="10"/>
      <c r="D179" s="11"/>
      <c r="E179" s="8"/>
    </row>
    <row r="180" spans="1:5" ht="15.75" x14ac:dyDescent="0.25">
      <c r="A180" s="9"/>
      <c r="B180" s="8"/>
      <c r="C180" s="10"/>
      <c r="D180" s="11"/>
      <c r="E180" s="8"/>
    </row>
    <row r="181" spans="1:5" ht="15.75" x14ac:dyDescent="0.25">
      <c r="A181" s="9"/>
      <c r="B181" s="8"/>
      <c r="C181" s="10"/>
      <c r="D181" s="11"/>
      <c r="E181" s="8"/>
    </row>
    <row r="182" spans="1:5" ht="15.75" x14ac:dyDescent="0.25">
      <c r="A182" s="9"/>
      <c r="B182" s="8"/>
      <c r="C182" s="10"/>
      <c r="D182" s="11"/>
      <c r="E182" s="8"/>
    </row>
    <row r="183" spans="1:5" ht="15.75" x14ac:dyDescent="0.25">
      <c r="A183" s="9"/>
      <c r="B183" s="8"/>
      <c r="C183" s="10"/>
      <c r="D183" s="11"/>
      <c r="E183" s="8"/>
    </row>
    <row r="184" spans="1:5" ht="15.75" x14ac:dyDescent="0.25">
      <c r="A184" s="9"/>
      <c r="B184" s="8"/>
      <c r="C184" s="10"/>
      <c r="D184" s="11"/>
      <c r="E184" s="8"/>
    </row>
    <row r="185" spans="1:5" ht="15.75" x14ac:dyDescent="0.25">
      <c r="A185" s="9"/>
      <c r="B185" s="8"/>
      <c r="C185" s="10"/>
      <c r="D185" s="11"/>
      <c r="E185" s="8"/>
    </row>
    <row r="186" spans="1:5" ht="15.75" x14ac:dyDescent="0.25">
      <c r="A186" s="9"/>
      <c r="B186" s="8"/>
      <c r="C186" s="10"/>
      <c r="D186" s="11"/>
      <c r="E186" s="8"/>
    </row>
    <row r="187" spans="1:5" ht="15.75" x14ac:dyDescent="0.25">
      <c r="A187" s="9"/>
      <c r="B187" s="8"/>
      <c r="C187" s="10"/>
      <c r="D187" s="11"/>
      <c r="E187" s="8"/>
    </row>
    <row r="188" spans="1:5" ht="15.75" x14ac:dyDescent="0.25">
      <c r="A188" s="9"/>
      <c r="B188" s="8"/>
      <c r="C188" s="10"/>
      <c r="D188" s="11"/>
      <c r="E188" s="8"/>
    </row>
    <row r="189" spans="1:5" ht="15.75" x14ac:dyDescent="0.25">
      <c r="A189" s="9"/>
      <c r="B189" s="8"/>
      <c r="C189" s="10"/>
      <c r="D189" s="11"/>
      <c r="E189" s="8"/>
    </row>
    <row r="190" spans="1:5" ht="15.75" x14ac:dyDescent="0.25">
      <c r="A190" s="9"/>
      <c r="B190" s="8"/>
      <c r="C190" s="10"/>
      <c r="D190" s="11"/>
      <c r="E190" s="8"/>
    </row>
    <row r="191" spans="1:5" ht="15.75" x14ac:dyDescent="0.25">
      <c r="A191" s="9"/>
      <c r="B191" s="8"/>
      <c r="C191" s="10"/>
      <c r="D191" s="11"/>
      <c r="E191" s="8"/>
    </row>
    <row r="192" spans="1:5" ht="15.75" x14ac:dyDescent="0.25">
      <c r="A192" s="9"/>
      <c r="B192" s="8"/>
      <c r="C192" s="10"/>
      <c r="D192" s="11"/>
      <c r="E192" s="8"/>
    </row>
    <row r="193" spans="1:5" ht="15.75" x14ac:dyDescent="0.25">
      <c r="A193" s="9"/>
      <c r="B193" s="8"/>
      <c r="C193" s="10"/>
      <c r="D193" s="11"/>
      <c r="E193" s="8"/>
    </row>
    <row r="194" spans="1:5" ht="15.75" x14ac:dyDescent="0.25">
      <c r="A194" s="9"/>
      <c r="B194" s="8"/>
      <c r="C194" s="10"/>
      <c r="D194" s="11"/>
      <c r="E194" s="8"/>
    </row>
    <row r="195" spans="1:5" ht="15.75" x14ac:dyDescent="0.25">
      <c r="A195" s="9"/>
      <c r="B195" s="8"/>
      <c r="C195" s="10"/>
      <c r="D195" s="11"/>
      <c r="E195" s="8"/>
    </row>
    <row r="196" spans="1:5" ht="15.75" x14ac:dyDescent="0.25">
      <c r="A196" s="9"/>
      <c r="B196" s="8"/>
      <c r="C196" s="10"/>
      <c r="D196" s="11"/>
      <c r="E196" s="8"/>
    </row>
    <row r="197" spans="1:5" ht="15.75" x14ac:dyDescent="0.25">
      <c r="A197" s="9"/>
      <c r="B197" s="8"/>
      <c r="C197" s="10"/>
      <c r="D197" s="11"/>
      <c r="E197" s="8"/>
    </row>
    <row r="198" spans="1:5" ht="15.75" x14ac:dyDescent="0.25">
      <c r="A198" s="9"/>
      <c r="B198" s="8"/>
      <c r="C198" s="10"/>
      <c r="D198" s="11"/>
      <c r="E198" s="8"/>
    </row>
    <row r="199" spans="1:5" ht="15.75" x14ac:dyDescent="0.25">
      <c r="A199" s="9"/>
      <c r="B199" s="8"/>
      <c r="C199" s="10"/>
      <c r="D199" s="11"/>
      <c r="E199" s="8"/>
    </row>
    <row r="200" spans="1:5" ht="15.75" x14ac:dyDescent="0.25">
      <c r="A200" s="9"/>
      <c r="B200" s="8"/>
      <c r="C200" s="10"/>
      <c r="D200" s="11"/>
      <c r="E200" s="8"/>
    </row>
    <row r="201" spans="1:5" ht="15.75" x14ac:dyDescent="0.25">
      <c r="A201" s="9"/>
      <c r="B201" s="8"/>
      <c r="C201" s="10"/>
      <c r="D201" s="11"/>
      <c r="E201" s="8"/>
    </row>
    <row r="202" spans="1:5" ht="15.75" x14ac:dyDescent="0.25">
      <c r="A202" s="9"/>
      <c r="B202" s="8"/>
      <c r="C202" s="10"/>
      <c r="D202" s="11"/>
      <c r="E202" s="8"/>
    </row>
    <row r="203" spans="1:5" ht="15.75" x14ac:dyDescent="0.25">
      <c r="A203" s="9"/>
      <c r="B203" s="8"/>
      <c r="C203" s="10"/>
      <c r="D203" s="11"/>
      <c r="E203" s="8"/>
    </row>
    <row r="204" spans="1:5" ht="15.75" x14ac:dyDescent="0.25">
      <c r="A204" s="9"/>
      <c r="B204" s="8"/>
      <c r="C204" s="10"/>
      <c r="D204" s="11"/>
      <c r="E204" s="8"/>
    </row>
    <row r="205" spans="1:5" ht="15.75" x14ac:dyDescent="0.25">
      <c r="A205" s="9"/>
      <c r="B205" s="8"/>
      <c r="C205" s="10"/>
      <c r="D205" s="11"/>
      <c r="E205" s="8"/>
    </row>
    <row r="206" spans="1:5" ht="15.75" x14ac:dyDescent="0.25">
      <c r="A206" s="9"/>
      <c r="B206" s="8"/>
      <c r="C206" s="10"/>
      <c r="D206" s="11"/>
      <c r="E206" s="8"/>
    </row>
    <row r="207" spans="1:5" ht="15.75" x14ac:dyDescent="0.25">
      <c r="A207" s="9"/>
      <c r="B207" s="8"/>
      <c r="C207" s="10"/>
      <c r="D207" s="11"/>
      <c r="E207" s="8"/>
    </row>
    <row r="208" spans="1:5" ht="15.75" x14ac:dyDescent="0.25">
      <c r="A208" s="9"/>
      <c r="B208" s="8"/>
      <c r="C208" s="10"/>
      <c r="D208" s="11"/>
      <c r="E208" s="8"/>
    </row>
    <row r="209" spans="1:5" ht="15.75" x14ac:dyDescent="0.25">
      <c r="A209" s="9"/>
      <c r="B209" s="8"/>
      <c r="C209" s="10"/>
      <c r="D209" s="11"/>
      <c r="E209" s="8"/>
    </row>
    <row r="210" spans="1:5" ht="15.75" x14ac:dyDescent="0.25">
      <c r="A210" s="9"/>
      <c r="B210" s="8"/>
      <c r="C210" s="10"/>
      <c r="D210" s="11"/>
      <c r="E210" s="8"/>
    </row>
    <row r="211" spans="1:5" ht="15.75" x14ac:dyDescent="0.25">
      <c r="A211" s="9"/>
      <c r="B211" s="8"/>
      <c r="C211" s="10"/>
      <c r="D211" s="11"/>
      <c r="E211" s="8"/>
    </row>
    <row r="212" spans="1:5" ht="15.75" x14ac:dyDescent="0.25">
      <c r="A212" s="9"/>
      <c r="B212" s="8"/>
      <c r="C212" s="10"/>
      <c r="D212" s="11"/>
      <c r="E212" s="8"/>
    </row>
    <row r="213" spans="1:5" ht="15.75" x14ac:dyDescent="0.25">
      <c r="A213" s="9"/>
      <c r="B213" s="8"/>
      <c r="C213" s="10"/>
      <c r="D213" s="11"/>
      <c r="E213" s="8"/>
    </row>
    <row r="214" spans="1:5" ht="15.75" x14ac:dyDescent="0.25">
      <c r="A214" s="9"/>
      <c r="B214" s="8"/>
      <c r="C214" s="10"/>
      <c r="D214" s="11"/>
      <c r="E214" s="8"/>
    </row>
    <row r="481" spans="3:3" ht="18.75" x14ac:dyDescent="0.3">
      <c r="C481" s="69"/>
    </row>
    <row r="482" spans="3:3" ht="18.75" x14ac:dyDescent="0.3">
      <c r="C482" s="69"/>
    </row>
    <row r="485" spans="3:3" x14ac:dyDescent="0.2">
      <c r="C485" s="70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2" manualBreakCount="2">
    <brk id="39" max="16383" man="1"/>
    <brk id="81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3DDB602-567D-49B1-9158-5BC47C53E36C}"/>
</file>

<file path=customXml/itemProps2.xml><?xml version="1.0" encoding="utf-8"?>
<ds:datastoreItem xmlns:ds="http://schemas.openxmlformats.org/officeDocument/2006/customXml" ds:itemID="{F1AF0712-0A38-446F-A469-4AF1E034E10B}"/>
</file>

<file path=customXml/itemProps3.xml><?xml version="1.0" encoding="utf-8"?>
<ds:datastoreItem xmlns:ds="http://schemas.openxmlformats.org/officeDocument/2006/customXml" ds:itemID="{D3DA2B01-3579-497B-AFC3-B9529EF11F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01.01.2022</vt:lpstr>
      <vt:lpstr>'на 01.01.2022'!Область_печати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Скок Юлия Георгиевна</cp:lastModifiedBy>
  <dcterms:created xsi:type="dcterms:W3CDTF">2023-05-19T07:26:43Z</dcterms:created>
  <dcterms:modified xsi:type="dcterms:W3CDTF">2023-05-19T09:42:22Z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