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015"/>
  </bookViews>
  <sheets>
    <sheet name="на 01.05.2019" sheetId="1" r:id="rId1"/>
  </sheets>
  <externalReferences>
    <externalReference r:id="rId2"/>
  </externalReferences>
  <definedNames>
    <definedName name="Z_3A62FDFE_B33F_4285_AF26_B946B57D89E5_.wvu.Rows" localSheetId="0" hidden="1">'на 01.05.2019'!$29:$29,'на 01.05.2019'!$39:$39,'на 01.05.2019'!$78:$79,'на 01.05.2019'!$95:$98,'на 01.05.2019'!$115:$115,'на 01.05.2019'!$119:$119,'на 01.05.2019'!#REF!</definedName>
    <definedName name="Z_5F4BDBB1_E645_4516_8FC8_7D1E2AFE448F_.wvu.Rows" localSheetId="0" hidden="1">'на 01.05.2019'!$29:$29,'на 01.05.2019'!$39:$39,'на 01.05.2019'!$62:$62,'на 01.05.2019'!$78:$79,'на 01.05.2019'!$95:$98,'на 01.05.2019'!$115:$115,'на 01.05.2019'!$119:$119</definedName>
    <definedName name="Z_791A6B44_A126_477F_8F66_87C81269CCAF_.wvu.Rows" localSheetId="0" hidden="1">'на 01.05.2019'!#REF!,'на 01.05.2019'!$113:$114,'на 01.05.2019'!$120:$120</definedName>
    <definedName name="Z_941B9BCB_D95B_4828_B060_DECC595C9511_.wvu.Rows" localSheetId="0" hidden="1">'на 01.05.2019'!$29:$29,'на 01.05.2019'!$32:$32,'на 01.05.2019'!$39:$39,'на 01.05.2019'!$46:$46,'на 01.05.2019'!$62:$62,'на 01.05.2019'!$67:$67,'на 01.05.2019'!$78:$79,'на 01.05.2019'!$95:$98,'на 01.05.2019'!$112:$120,'на 01.05.2019'!#REF!</definedName>
    <definedName name="Z_AD8B40E3_4B89_443C_9ACF_B6D22B3A77E7_.wvu.Rows" localSheetId="0" hidden="1">'на 01.05.2019'!$29:$29,'на 01.05.2019'!$32:$32,'на 01.05.2019'!$39:$39,'на 01.05.2019'!$46:$46,'на 01.05.2019'!$62:$62,'на 01.05.2019'!$67:$67,'на 01.05.2019'!$78:$79,'на 01.05.2019'!$95:$98,'на 01.05.2019'!$112:$120,'на 01.05.2019'!#REF!</definedName>
    <definedName name="Z_AFEF4DE1_67D6_48C6_A8C8_B9E9198BBD0E_.wvu.Rows" localSheetId="0" hidden="1">'на 01.05.2019'!#REF!,'на 01.05.2019'!$120:$120</definedName>
    <definedName name="Z_CAE69FAB_AFBE_4188_8F32_69E048226F14_.wvu.Rows" localSheetId="0" hidden="1">'на 01.05.2019'!$29:$29,'на 01.05.2019'!$32:$32,'на 01.05.2019'!$39:$39,'на 01.05.2019'!$46:$46,'на 01.05.2019'!$62:$62,'на 01.05.2019'!$67:$67,'на 01.05.2019'!$78:$79,'на 01.05.2019'!$95:$98,'на 01.05.2019'!$112:$120,'на 01.05.2019'!#REF!</definedName>
    <definedName name="Z_D2DF83CF_573E_4A86_A4BE_5A992E023C65_.wvu.Rows" localSheetId="0" hidden="1">'на 01.05.2019'!#REF!,'на 01.05.2019'!$113:$114,'на 01.05.2019'!$120:$120</definedName>
    <definedName name="Z_E2CE03E0_A708_4616_8DFD_0910D1C70A9E_.wvu.Rows" localSheetId="0" hidden="1">'на 01.05.2019'!#REF!,'на 01.05.2019'!$113:$114,'на 01.05.2019'!$120:$120</definedName>
    <definedName name="Z_E6F394BB_DB4B_47AB_A066_DC195B03AE3E_.wvu.Rows" localSheetId="0" hidden="1">'на 01.05.2019'!$29:$29,'на 01.05.2019'!$32:$32,'на 01.05.2019'!$39:$39,'на 01.05.2019'!$62:$62,'на 01.05.2019'!$65:$65,'на 01.05.2019'!$67:$67,'на 01.05.2019'!$78:$79,'на 01.05.2019'!$95:$98,'на 01.05.2019'!$112:$120,'на 01.05.2019'!#REF!</definedName>
    <definedName name="Z_E8991B2E_0E9F_48F3_A4D6_3B340ABE8C8E_.wvu.Rows" localSheetId="0" hidden="1">'на 01.05.2019'!$39:$39,'на 01.05.2019'!$120:$120</definedName>
    <definedName name="Z_F59D258D_974D_4B2B_B7CC_86B99245EC3C_.wvu.PrintArea" localSheetId="0" hidden="1">'на 01.05.2019'!$A$1:$E$121</definedName>
    <definedName name="Z_F59D258D_974D_4B2B_B7CC_86B99245EC3C_.wvu.Rows" localSheetId="0" hidden="1">'на 01.05.2019'!$29:$29,'на 01.05.2019'!$32:$32,'на 01.05.2019'!$39:$39,'на 01.05.2019'!$46:$46,'на 01.05.2019'!$62:$62,'на 01.05.2019'!$67:$67,'на 01.05.2019'!$78:$79,'на 01.05.2019'!$95:$98,'на 01.05.2019'!$115:$115,'на 01.05.2019'!$119:$119,'на 01.05.2019'!#REF!</definedName>
    <definedName name="Z_F8542D9D_A523_4F6F_8CFE_9BA4BA3D5B88_.wvu.Rows" localSheetId="0" hidden="1">'на 01.05.2019'!$39:$39,'на 01.05.2019'!$95:$98,'на 01.05.2019'!$113:$115,'на 01.05.2019'!$119:$119</definedName>
    <definedName name="Z_FAFBB87E_73E9_461E_A4E8_A0EB3259EED0_.wvu.PrintArea" localSheetId="0" hidden="1">'на 01.05.2019'!$A$1:$E$121</definedName>
    <definedName name="Z_FAFBB87E_73E9_461E_A4E8_A0EB3259EED0_.wvu.Rows" localSheetId="0" hidden="1">'на 01.05.2019'!$30:$30,'на 01.05.2019'!$39:$39,'на 01.05.2019'!$95:$98,'на 01.05.2019'!$113:$115,'на 01.05.2019'!$119:$119</definedName>
  </definedNames>
  <calcPr calcId="145621"/>
</workbook>
</file>

<file path=xl/calcChain.xml><?xml version="1.0" encoding="utf-8"?>
<calcChain xmlns="http://schemas.openxmlformats.org/spreadsheetml/2006/main">
  <c r="D118" i="1" l="1"/>
  <c r="C118" i="1"/>
  <c r="D117" i="1"/>
  <c r="C117" i="1"/>
  <c r="D115" i="1"/>
  <c r="C115" i="1"/>
  <c r="D114" i="1"/>
  <c r="C114" i="1"/>
  <c r="D113" i="1"/>
  <c r="C113" i="1"/>
  <c r="D112" i="1"/>
  <c r="C112" i="1"/>
  <c r="D110" i="1"/>
  <c r="C110" i="1"/>
  <c r="D109" i="1"/>
  <c r="C109" i="1"/>
  <c r="D108" i="1"/>
  <c r="C108" i="1"/>
  <c r="D106" i="1"/>
  <c r="C106" i="1"/>
  <c r="D105" i="1"/>
  <c r="C105" i="1"/>
  <c r="D104" i="1"/>
  <c r="C104" i="1"/>
  <c r="D102" i="1"/>
  <c r="C102" i="1"/>
  <c r="D101" i="1"/>
  <c r="C101" i="1"/>
  <c r="D100" i="1"/>
  <c r="C100" i="1"/>
  <c r="D98" i="1"/>
  <c r="C98" i="1"/>
  <c r="D97" i="1"/>
  <c r="C97" i="1"/>
  <c r="D96" i="1"/>
  <c r="D121" i="1" s="1"/>
  <c r="C96" i="1"/>
  <c r="C121" i="1" s="1"/>
  <c r="D92" i="1"/>
  <c r="E92" i="1" s="1"/>
  <c r="C92" i="1"/>
  <c r="D91" i="1"/>
  <c r="E91" i="1" s="1"/>
  <c r="C91" i="1"/>
  <c r="D90" i="1"/>
  <c r="E90" i="1" s="1"/>
  <c r="C90" i="1"/>
  <c r="D89" i="1"/>
  <c r="E89" i="1" s="1"/>
  <c r="C89" i="1"/>
  <c r="D88" i="1"/>
  <c r="E88" i="1" s="1"/>
  <c r="C88" i="1"/>
  <c r="D87" i="1"/>
  <c r="E87" i="1" s="1"/>
  <c r="C87" i="1"/>
  <c r="D86" i="1"/>
  <c r="E86" i="1" s="1"/>
  <c r="C86" i="1"/>
  <c r="D85" i="1"/>
  <c r="E85" i="1" s="1"/>
  <c r="C85" i="1"/>
  <c r="D84" i="1"/>
  <c r="E84" i="1" s="1"/>
  <c r="C84" i="1"/>
  <c r="D83" i="1"/>
  <c r="E83" i="1" s="1"/>
  <c r="C83" i="1"/>
  <c r="D82" i="1"/>
  <c r="E82" i="1" s="1"/>
  <c r="C82" i="1"/>
  <c r="D81" i="1"/>
  <c r="E81" i="1" s="1"/>
  <c r="C81" i="1"/>
  <c r="D80" i="1"/>
  <c r="E80" i="1" s="1"/>
  <c r="C80" i="1"/>
  <c r="D79" i="1"/>
  <c r="E79" i="1" s="1"/>
  <c r="C79" i="1"/>
  <c r="D78" i="1"/>
  <c r="E78" i="1" s="1"/>
  <c r="C78" i="1"/>
  <c r="D77" i="1"/>
  <c r="E77" i="1" s="1"/>
  <c r="C77" i="1"/>
  <c r="D76" i="1"/>
  <c r="E76" i="1" s="1"/>
  <c r="C76" i="1"/>
  <c r="D75" i="1"/>
  <c r="E75" i="1" s="1"/>
  <c r="C75" i="1"/>
  <c r="D74" i="1"/>
  <c r="E74" i="1" s="1"/>
  <c r="C74" i="1"/>
  <c r="D73" i="1"/>
  <c r="E73" i="1" s="1"/>
  <c r="C73" i="1"/>
  <c r="D72" i="1"/>
  <c r="E72" i="1" s="1"/>
  <c r="C72" i="1"/>
  <c r="D71" i="1"/>
  <c r="E71" i="1" s="1"/>
  <c r="C71" i="1"/>
  <c r="D70" i="1"/>
  <c r="E70" i="1" s="1"/>
  <c r="C70" i="1"/>
  <c r="D69" i="1"/>
  <c r="E69" i="1" s="1"/>
  <c r="C69" i="1"/>
  <c r="D68" i="1"/>
  <c r="C68" i="1"/>
  <c r="D67" i="1"/>
  <c r="C67" i="1"/>
  <c r="D66" i="1"/>
  <c r="C66" i="1"/>
  <c r="D65" i="1"/>
  <c r="C65" i="1"/>
  <c r="D64" i="1"/>
  <c r="E64" i="1" s="1"/>
  <c r="C64" i="1"/>
  <c r="D63" i="1"/>
  <c r="E63" i="1" s="1"/>
  <c r="C63" i="1"/>
  <c r="D62" i="1"/>
  <c r="C62" i="1"/>
  <c r="D61" i="1"/>
  <c r="E61" i="1" s="1"/>
  <c r="C61" i="1"/>
  <c r="D60" i="1"/>
  <c r="E60" i="1" s="1"/>
  <c r="C60" i="1"/>
  <c r="D59" i="1"/>
  <c r="E59" i="1" s="1"/>
  <c r="C59" i="1"/>
  <c r="D58" i="1"/>
  <c r="E58" i="1" s="1"/>
  <c r="C58" i="1"/>
  <c r="D57" i="1"/>
  <c r="E57" i="1" s="1"/>
  <c r="C57" i="1"/>
  <c r="D56" i="1"/>
  <c r="E56" i="1" s="1"/>
  <c r="C56" i="1"/>
  <c r="D55" i="1"/>
  <c r="E55" i="1" s="1"/>
  <c r="C55" i="1"/>
  <c r="D54" i="1"/>
  <c r="E54" i="1" s="1"/>
  <c r="C54" i="1"/>
  <c r="D53" i="1"/>
  <c r="E53" i="1" s="1"/>
  <c r="C53" i="1"/>
  <c r="D52" i="1"/>
  <c r="E52" i="1" s="1"/>
  <c r="C52" i="1"/>
  <c r="D51" i="1"/>
  <c r="E51" i="1" s="1"/>
  <c r="C51" i="1"/>
  <c r="D50" i="1"/>
  <c r="E50" i="1" s="1"/>
  <c r="C50" i="1"/>
  <c r="D49" i="1"/>
  <c r="C49" i="1"/>
  <c r="D48" i="1"/>
  <c r="E48" i="1" s="1"/>
  <c r="C48" i="1"/>
  <c r="D47" i="1"/>
  <c r="E47" i="1" s="1"/>
  <c r="C47" i="1"/>
  <c r="D46" i="1"/>
  <c r="E46" i="1" s="1"/>
  <c r="C46" i="1"/>
  <c r="D45" i="1"/>
  <c r="E45" i="1" s="1"/>
  <c r="C45" i="1"/>
  <c r="D44" i="1"/>
  <c r="E44" i="1" s="1"/>
  <c r="C44" i="1"/>
  <c r="D43" i="1"/>
  <c r="E43" i="1" s="1"/>
  <c r="C43" i="1"/>
  <c r="D42" i="1"/>
  <c r="E42" i="1" s="1"/>
  <c r="C42" i="1"/>
  <c r="E39" i="1"/>
  <c r="D38" i="1"/>
  <c r="C38" i="1"/>
  <c r="C94" i="1" s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C7" i="1" s="1"/>
  <c r="C6" i="1" s="1"/>
  <c r="D7" i="1"/>
  <c r="D6" i="1"/>
  <c r="E68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31" i="1"/>
  <c r="E32" i="1"/>
  <c r="E33" i="1"/>
  <c r="E34" i="1"/>
  <c r="E36" i="1"/>
  <c r="D94" i="1"/>
  <c r="E65" i="1"/>
  <c r="E38" i="1"/>
</calcChain>
</file>

<file path=xl/sharedStrings.xml><?xml version="1.0" encoding="utf-8"?>
<sst xmlns="http://schemas.openxmlformats.org/spreadsheetml/2006/main" count="166" uniqueCount="161">
  <si>
    <t xml:space="preserve">                           Сведения об исполнении бюджета г. Красноярска на 01.05.2019 г.</t>
  </si>
  <si>
    <t>тыс. руб.</t>
  </si>
  <si>
    <t>Наименование показателей</t>
  </si>
  <si>
    <t>Бюджет города   на 2019 год с учетом изменений</t>
  </si>
  <si>
    <t>Исполнено на 01.05.2019г.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</si>
  <si>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</si>
  <si>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</si>
  <si>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</si>
  <si>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</si>
  <si>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</si>
  <si>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</si>
  <si>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</si>
  <si>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</si>
  <si>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</si>
  <si>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</si>
  <si>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</si>
  <si>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</si>
  <si>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</si>
  <si>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</si>
  <si>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</si>
  <si>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</si>
  <si>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</si>
  <si>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</si>
  <si>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</si>
  <si>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</si>
  <si>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</si>
  <si>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</si>
  <si>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</si>
  <si>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</si>
  <si>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БЕЗВОЗМЕЗДНЫЕ ПОСТУПЛЕНИЯ ОТ НЕГОСУДАРСТВЕННЫХ ОРГАНИЗАЦИЙ</t>
  </si>
  <si>
    <t>Дотации бюджетам субъектов РФ и муниципальных образований</t>
  </si>
  <si>
    <t>-</t>
  </si>
  <si>
    <t>Субвенции бюджетам субъектов РФ и муниципальных образований</t>
  </si>
  <si>
    <t>Иные межбюджетные трансферты</t>
  </si>
  <si>
    <t>Субсидии бюджетам субъектов РФ и муниципальных образований (межбюджетные субсидии)</t>
  </si>
  <si>
    <t>Возврат остатков субсидий и субвенций прошлых лет</t>
  </si>
  <si>
    <t>Прочие безвозмездные поступления</t>
  </si>
  <si>
    <t>Доходы бюджетов бюджетной системы Российской Федерации от возврата организациями остатков субсидий прошлых лет</t>
  </si>
  <si>
    <t>ИТОГО ДОХОДОВ</t>
  </si>
  <si>
    <t>РАСХОДЫ</t>
  </si>
  <si>
    <t>0100</t>
  </si>
  <si>
    <t>ОБЩЕГОСУДАРСТВЕННЫЕ РАСХОДЫ</t>
  </si>
  <si>
    <t>0102</t>
  </si>
  <si>
    <t>Функционирование высшего должностного лица субъекта РФ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</si>
  <si>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</si>
  <si>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</si>
  <si>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</si>
  <si>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РФ, высших органов исполнительной власти субъектов РФ,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</si>
  <si>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</si>
  <si>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</si>
  <si>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</si>
  <si>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 и органов финансового (финсово-бюджетного)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</si>
  <si>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</si>
  <si>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</si>
  <si>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</si>
  <si>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</si>
  <si>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</si>
  <si>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</si>
  <si>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</si>
  <si>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</si>
  <si>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0302</t>
  </si>
  <si>
    <t>Органы внутренних дел</t>
  </si>
  <si>
    <t>0309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</si>
  <si>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</si>
  <si>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0400</t>
  </si>
  <si>
    <t>НАЦИОНАЛЬНАЯ ЭКОНОМИКА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</si>
  <si>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</si>
  <si>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</si>
  <si>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</si>
  <si>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</si>
  <si>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</si>
  <si>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</si>
  <si>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</si>
  <si>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</si>
  <si>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</si>
  <si>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</si>
  <si>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</si>
  <si>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</si>
  <si>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</si>
  <si>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</si>
  <si>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0504</t>
  </si>
  <si>
    <t>Прикладные научные исследования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</si>
  <si>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</si>
  <si>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</si>
  <si>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</si>
  <si>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</si>
  <si>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</si>
  <si>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</si>
  <si>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</si>
  <si>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</si>
  <si>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</si>
  <si>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</si>
  <si>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</si>
  <si>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</si>
  <si>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</si>
  <si>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</si>
  <si>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</si>
  <si>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</si>
  <si>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</si>
  <si>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</si>
  <si>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</si>
  <si>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 и оздоровление детей</t>
  </si>
  <si>
    <t>0709</t>
  </si>
  <si>
    <t>Другие вопросы в области образования</t>
  </si>
  <si>
    <t>0800</t>
  </si>
  <si>
    <t>КУЛЬТУРА, КИНЕМАТОГРАФИЯ, СРЕДСТВА МАССОВОЙ ИНФОРМАЦИИ</t>
  </si>
  <si>
    <t>0801</t>
  </si>
  <si>
    <t>Культура</t>
  </si>
  <si>
    <t>0802</t>
  </si>
  <si>
    <t>Кинематография</t>
  </si>
  <si>
    <t>0804</t>
  </si>
  <si>
    <t>Другие вопросы в области культуры, кинематографии, средств массовой информации</t>
  </si>
  <si>
    <t>0900</t>
  </si>
  <si>
    <t>ЗДРАВООХРАНЕНИЕ</t>
  </si>
  <si>
    <t>0901</t>
  </si>
  <si>
    <t>Стационарная медицинская помощь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</si>
  <si>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</si>
  <si>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</si>
  <si>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</si>
  <si>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</si>
  <si>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</si>
  <si>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</si>
  <si>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</si>
  <si>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</si>
  <si>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</si>
  <si>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</si>
  <si>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</si>
  <si>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</si>
  <si>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</si>
  <si>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</si>
  <si>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</si>
  <si>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 xml:space="preserve">Физическая культура   </t>
  </si>
  <si>
    <t>1102</t>
  </si>
  <si>
    <t>Массовый спорт</t>
  </si>
  <si>
    <t>1105</t>
  </si>
  <si>
    <t>Другие вопросы в области физической культуры</t>
  </si>
  <si>
    <t>1300</t>
  </si>
  <si>
    <t>ОБСЛУЖИВАНИЕ ГОСУДАРСТВЕННОГО И МУНИЦИПАЛЬНОГО ДОЛГА</t>
  </si>
  <si>
    <t>1301</t>
  </si>
  <si>
    <t>Обслуживание государственного и муниципального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</si>
  <si>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</si>
  <si>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</si>
  <si>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</si>
  <si>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</si>
  <si>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</si>
  <si>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</si>
  <si>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</si>
  <si>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</si>
  <si>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</si>
  <si>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</si>
  <si>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</si>
  <si>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</si>
  <si>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</si>
  <si>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</si>
  <si>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ИНЫЕ ИСТОЧНИКИ ВНУТРЕННЕГО ФИНАНСИРОВАНИЯ ДЕФИЦИТА БЮДЖЕТА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</si>
  <si>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</si>
  <si>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</si>
  <si>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ОПЕРАЦИИ ПО УПРАВЛЕНИЮ ОСТАТКАМИ СРЕДСТВ НА ЕДИНЫХ СЧЕТАХ БЮДЖЕТА</t>
  </si>
  <si>
    <t>БЮДЖЕТНЫЕ КРЕДИТЫ, ПРЕДОСТАВЛЕННЫЕ ВНУТРИ СТРАНЫ</t>
  </si>
  <si>
    <t>Возврат бюджетных кредитов, предоставленных внутри страны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</si>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</sst>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р_."/>
    <numFmt numFmtId="165" formatCode="0.0%"/>
  </numFmts>
  <fonts count="13" x14ac:knownFonts="1">
    <font>
      <sz val="10"/>
      <name val="Arial Cyr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164" fontId="4" fillId="0" borderId="0" xfId="0" applyNumberFormat="1" applyFont="1"/>
    <xf numFmtId="0" fontId="4" fillId="0" borderId="0" xfId="0" applyFont="1" applyAlignment="1">
      <alignment horizontal="center" wrapText="1"/>
    </xf>
    <xf numFmtId="0" fontId="0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6" fillId="2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/>
    <xf numFmtId="49" fontId="7" fillId="2" borderId="1" xfId="0" applyNumberFormat="1" applyFont="1" applyFill="1" applyBorder="1" applyAlignment="1" applyProtection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/>
    <xf numFmtId="0" fontId="8" fillId="0" borderId="2" xfId="0" applyFont="1" applyBorder="1" applyAlignment="1"/>
    <xf numFmtId="4" fontId="8" fillId="3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/>
    <xf numFmtId="4" fontId="4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 applyProtection="1">
      <alignment horizontal="left" wrapText="1"/>
    </xf>
    <xf numFmtId="4" fontId="8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49" fontId="4" fillId="2" borderId="2" xfId="0" applyNumberFormat="1" applyFont="1" applyFill="1" applyBorder="1" applyAlignment="1" applyProtection="1">
      <alignment horizontal="left" wrapText="1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2" borderId="3" xfId="0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right"/>
    </xf>
    <xf numFmtId="49" fontId="8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right"/>
    </xf>
    <xf numFmtId="0" fontId="2" fillId="0" borderId="2" xfId="0" applyFont="1" applyBorder="1" applyAlignment="1"/>
    <xf numFmtId="165" fontId="10" fillId="0" borderId="0" xfId="0" applyNumberFormat="1" applyFont="1"/>
    <xf numFmtId="0" fontId="10" fillId="0" borderId="0" xfId="0" applyFont="1"/>
    <xf numFmtId="0" fontId="3" fillId="0" borderId="0" xfId="0" applyFont="1"/>
    <xf numFmtId="4" fontId="4" fillId="3" borderId="1" xfId="0" applyNumberFormat="1" applyFont="1" applyFill="1" applyBorder="1"/>
    <xf numFmtId="0" fontId="4" fillId="3" borderId="1" xfId="0" applyFont="1" applyFill="1" applyBorder="1" applyAlignment="1">
      <alignment horizontal="center" wrapText="1"/>
    </xf>
    <xf numFmtId="0" fontId="0" fillId="0" borderId="3" xfId="0" applyFont="1" applyBorder="1" applyAlignment="1">
      <alignment horizontal="right"/>
    </xf>
    <xf numFmtId="0" fontId="4" fillId="0" borderId="4" xfId="0" applyFont="1" applyBorder="1" applyAlignment="1"/>
    <xf numFmtId="4" fontId="4" fillId="3" borderId="3" xfId="0" applyNumberFormat="1" applyFont="1" applyFill="1" applyBorder="1"/>
    <xf numFmtId="0" fontId="4" fillId="3" borderId="3" xfId="0" applyFont="1" applyFill="1" applyBorder="1" applyAlignment="1">
      <alignment horizontal="center" wrapText="1"/>
    </xf>
    <xf numFmtId="49" fontId="7" fillId="4" borderId="1" xfId="0" applyNumberFormat="1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/>
    <xf numFmtId="4" fontId="8" fillId="4" borderId="1" xfId="0" applyNumberFormat="1" applyFont="1" applyFill="1" applyBorder="1" applyAlignment="1">
      <alignment horizontal="center" vertical="center"/>
    </xf>
    <xf numFmtId="165" fontId="8" fillId="4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" fontId="4" fillId="0" borderId="0" xfId="0" applyNumberFormat="1" applyFont="1"/>
    <xf numFmtId="0" fontId="8" fillId="4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 applyProtection="1">
      <alignment horizontal="center" vertical="center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center"/>
    </xf>
    <xf numFmtId="49" fontId="4" fillId="2" borderId="1" xfId="0" applyNumberFormat="1" applyFont="1" applyFill="1" applyBorder="1" applyAlignment="1" applyProtection="1">
      <alignment horizontal="left" wrapText="1"/>
    </xf>
    <xf numFmtId="4" fontId="4" fillId="2" borderId="1" xfId="0" applyNumberFormat="1" applyFont="1" applyFill="1" applyBorder="1" applyAlignment="1" applyProtection="1">
      <alignment horizontal="center"/>
    </xf>
    <xf numFmtId="4" fontId="4" fillId="2" borderId="1" xfId="0" applyNumberFormat="1" applyFont="1" applyFill="1" applyBorder="1" applyAlignment="1">
      <alignment horizontal="center"/>
    </xf>
    <xf numFmtId="49" fontId="7" fillId="5" borderId="1" xfId="0" applyNumberFormat="1" applyFont="1" applyFill="1" applyBorder="1" applyAlignment="1" applyProtection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/>
    <xf numFmtId="49" fontId="4" fillId="2" borderId="5" xfId="0" applyNumberFormat="1" applyFont="1" applyFill="1" applyBorder="1" applyAlignment="1" applyProtection="1">
      <alignment horizontal="left" vertical="center" wrapText="1"/>
    </xf>
    <xf numFmtId="0" fontId="8" fillId="4" borderId="1" xfId="0" applyFont="1" applyFill="1" applyBorder="1" applyAlignment="1">
      <alignment vertical="center" wrapText="1"/>
    </xf>
    <xf numFmtId="0" fontId="2" fillId="0" borderId="1" xfId="0" applyFont="1" applyBorder="1" applyAlignment="1"/>
    <xf numFmtId="4" fontId="2" fillId="2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wrapText="1"/>
    </xf>
    <xf numFmtId="4" fontId="12" fillId="2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wrapText="1"/>
    </xf>
    <xf numFmtId="49" fontId="8" fillId="0" borderId="2" xfId="0" applyNumberFormat="1" applyFont="1" applyFill="1" applyBorder="1" applyAlignment="1" applyProtection="1">
      <alignment horizontal="left" wrapText="1"/>
    </xf>
    <xf numFmtId="4" fontId="9" fillId="2" borderId="1" xfId="0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Border="1" applyAlignment="1">
      <alignment wrapText="1"/>
    </xf>
    <xf numFmtId="0" fontId="11" fillId="0" borderId="2" xfId="0" applyNumberFormat="1" applyFont="1" applyBorder="1" applyAlignment="1">
      <alignment wrapText="1"/>
    </xf>
    <xf numFmtId="4" fontId="11" fillId="2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9" fontId="0" fillId="0" borderId="0" xfId="0" applyNumberFormat="1" applyFont="1"/>
    <xf numFmtId="164" fontId="10" fillId="0" borderId="0" xfId="0" applyNumberFormat="1" applyFont="1"/>
    <xf numFmtId="164" fontId="5" fillId="0" borderId="0" xfId="0" applyNumberFormat="1" applyFont="1"/>
  </cellXfs>
  <cellStyles count="5">
    <cellStyle name="Обычный" xfId="0" builtinId="0"/>
    <cellStyle name="Процентный 2" xfId="1"/>
    <cellStyle name="Процентный 2 2" xfId="2"/>
    <cellStyle name="Процентный 2 3" xfId="3"/>
    <cellStyle name="Процентный 2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19/IV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"/>
      <sheetName val="Денисовой"/>
      <sheetName val="экономика"/>
      <sheetName val="Скоку и банкам"/>
      <sheetName val="ОРИБО(Фазлеевой)+Доходы"/>
      <sheetName val="Скоку"/>
      <sheetName val="Лист1"/>
      <sheetName val="банки "/>
      <sheetName val="горнов"/>
      <sheetName val="Лист2"/>
      <sheetName val="Лист3"/>
    </sheetNames>
    <sheetDataSet>
      <sheetData sheetId="0">
        <row r="9">
          <cell r="E9">
            <v>1083199.51</v>
          </cell>
          <cell r="F9">
            <v>551960.70030999999</v>
          </cell>
        </row>
        <row r="13">
          <cell r="E13">
            <v>8638058.1300000008</v>
          </cell>
          <cell r="F13">
            <v>2607434.8571399995</v>
          </cell>
        </row>
        <row r="32">
          <cell r="E32">
            <v>844447.52</v>
          </cell>
          <cell r="F32">
            <v>409208.56098999997</v>
          </cell>
        </row>
        <row r="35">
          <cell r="E35">
            <v>1563.33</v>
          </cell>
          <cell r="F35">
            <v>1159.5282199999999</v>
          </cell>
        </row>
        <row r="41">
          <cell r="E41">
            <v>425009.16</v>
          </cell>
          <cell r="F41">
            <v>42905.18679</v>
          </cell>
        </row>
        <row r="42">
          <cell r="E42">
            <v>886984.87</v>
          </cell>
          <cell r="F42">
            <v>396742.87945000001</v>
          </cell>
        </row>
        <row r="51">
          <cell r="E51">
            <v>302771.8</v>
          </cell>
          <cell r="F51">
            <v>88643.203949999996</v>
          </cell>
        </row>
        <row r="59">
          <cell r="E59">
            <v>90.22</v>
          </cell>
          <cell r="F59">
            <v>7.9515999999999991</v>
          </cell>
        </row>
        <row r="76">
          <cell r="E76">
            <v>1948867.6300000001</v>
          </cell>
          <cell r="F76">
            <v>359250.28774</v>
          </cell>
        </row>
        <row r="107">
          <cell r="E107">
            <v>48564.57</v>
          </cell>
          <cell r="F107">
            <v>55671.652119999999</v>
          </cell>
        </row>
        <row r="117">
          <cell r="E117">
            <v>16582.710000000003</v>
          </cell>
          <cell r="F117">
            <v>15078.398590000001</v>
          </cell>
        </row>
        <row r="131">
          <cell r="E131">
            <v>523367.55000000005</v>
          </cell>
          <cell r="F131">
            <v>186054.4368</v>
          </cell>
        </row>
        <row r="154">
          <cell r="E154">
            <v>170.39</v>
          </cell>
          <cell r="F154">
            <v>38.75</v>
          </cell>
        </row>
        <row r="159">
          <cell r="E159">
            <v>245213.34639000002</v>
          </cell>
          <cell r="F159">
            <v>88798.940889999983</v>
          </cell>
        </row>
        <row r="212">
          <cell r="E212">
            <v>3207</v>
          </cell>
          <cell r="F212">
            <v>-528.90111000000002</v>
          </cell>
        </row>
        <row r="218">
          <cell r="E218">
            <v>17222555.482000001</v>
          </cell>
          <cell r="F218">
            <v>3956593.8231499991</v>
          </cell>
        </row>
        <row r="219">
          <cell r="E219">
            <v>17221019.232000001</v>
          </cell>
          <cell r="F219">
            <v>4016190.9901799997</v>
          </cell>
        </row>
        <row r="220">
          <cell r="E220">
            <v>63059.4</v>
          </cell>
          <cell r="F220">
            <v>0</v>
          </cell>
        </row>
        <row r="224">
          <cell r="E224">
            <v>10755010.4</v>
          </cell>
          <cell r="F224">
            <v>3332273.8476699996</v>
          </cell>
        </row>
        <row r="276">
          <cell r="E276">
            <v>0</v>
          </cell>
          <cell r="F276">
            <v>0</v>
          </cell>
        </row>
        <row r="286">
          <cell r="E286">
            <v>6402949.432</v>
          </cell>
          <cell r="F286">
            <v>683917.14251000003</v>
          </cell>
        </row>
        <row r="351">
          <cell r="E351">
            <v>978.24</v>
          </cell>
          <cell r="F351">
            <v>914.88220000000001</v>
          </cell>
        </row>
        <row r="354">
          <cell r="E354">
            <v>558.01</v>
          </cell>
          <cell r="F354">
            <v>558.00779999999997</v>
          </cell>
        </row>
        <row r="356">
          <cell r="E356">
            <v>0</v>
          </cell>
          <cell r="F356">
            <v>10778.71652</v>
          </cell>
        </row>
        <row r="362">
          <cell r="E362">
            <v>0</v>
          </cell>
          <cell r="F362">
            <v>-71848.773549999998</v>
          </cell>
        </row>
        <row r="383">
          <cell r="E383">
            <v>32771979.858390003</v>
          </cell>
          <cell r="F383">
            <v>8961696.9363799989</v>
          </cell>
        </row>
        <row r="386">
          <cell r="E386">
            <v>2425684.1210400001</v>
          </cell>
          <cell r="F386">
            <v>678019.0051500001</v>
          </cell>
        </row>
        <row r="425">
          <cell r="E425">
            <v>3488.23</v>
          </cell>
          <cell r="F425">
            <v>1168.8544200000001</v>
          </cell>
        </row>
        <row r="429">
          <cell r="E429">
            <v>74375.570000000007</v>
          </cell>
          <cell r="F429">
            <v>17270.016910000002</v>
          </cell>
        </row>
        <row r="438">
          <cell r="E438">
            <v>1026643.0789800001</v>
          </cell>
          <cell r="F438">
            <v>318443.40962000005</v>
          </cell>
        </row>
        <row r="450">
          <cell r="E450">
            <v>176.5</v>
          </cell>
          <cell r="F450">
            <v>6.06</v>
          </cell>
        </row>
        <row r="453">
          <cell r="E453">
            <v>208971.21000000005</v>
          </cell>
          <cell r="F453">
            <v>60970.865279999998</v>
          </cell>
        </row>
        <row r="464">
          <cell r="E464">
            <v>17774.370000000003</v>
          </cell>
          <cell r="F464">
            <v>2660.6107300000003</v>
          </cell>
        </row>
        <row r="472">
          <cell r="E472">
            <v>109681.30065999999</v>
          </cell>
          <cell r="F472">
            <v>0</v>
          </cell>
        </row>
        <row r="474">
          <cell r="E474">
            <v>984573.86139999994</v>
          </cell>
          <cell r="F474">
            <v>277499.18819000002</v>
          </cell>
        </row>
        <row r="501">
          <cell r="E501">
            <v>92729.23</v>
          </cell>
          <cell r="F501">
            <v>31174.440399999999</v>
          </cell>
        </row>
        <row r="513">
          <cell r="E513">
            <v>14500</v>
          </cell>
          <cell r="F513">
            <v>3299.989</v>
          </cell>
        </row>
        <row r="514">
          <cell r="E514">
            <v>78229.23000000001</v>
          </cell>
          <cell r="F514">
            <v>27874.451400000002</v>
          </cell>
        </row>
        <row r="522">
          <cell r="E522">
            <v>4237150.3949900009</v>
          </cell>
          <cell r="F522">
            <v>914786.01781000011</v>
          </cell>
        </row>
        <row r="583">
          <cell r="E583">
            <v>818654.25899999996</v>
          </cell>
          <cell r="F583">
            <v>216965.96645000001</v>
          </cell>
        </row>
        <row r="595">
          <cell r="E595">
            <v>3247213.7537500006</v>
          </cell>
          <cell r="F595">
            <v>673205.14692000009</v>
          </cell>
        </row>
        <row r="606">
          <cell r="E606">
            <v>171282.38224000001</v>
          </cell>
          <cell r="F606">
            <v>24614.904439999998</v>
          </cell>
        </row>
        <row r="623">
          <cell r="E623">
            <v>1852774.18829</v>
          </cell>
          <cell r="F623">
            <v>341935.24054999999</v>
          </cell>
        </row>
        <row r="670">
          <cell r="E670">
            <v>238596.15294</v>
          </cell>
          <cell r="F670">
            <v>64103.423179999998</v>
          </cell>
        </row>
        <row r="682">
          <cell r="E682">
            <v>183300.90000000002</v>
          </cell>
          <cell r="F682">
            <v>2837.6338700000001</v>
          </cell>
        </row>
        <row r="689">
          <cell r="E689">
            <v>1005044.3584499999</v>
          </cell>
          <cell r="F689">
            <v>126787.59932000001</v>
          </cell>
        </row>
        <row r="699">
          <cell r="E699">
            <v>0</v>
          </cell>
          <cell r="F699">
            <v>0</v>
          </cell>
        </row>
        <row r="702">
          <cell r="E702">
            <v>425832.77689999994</v>
          </cell>
          <cell r="F702">
            <v>148206.58418000001</v>
          </cell>
        </row>
        <row r="724">
          <cell r="E724">
            <v>3700</v>
          </cell>
          <cell r="F724">
            <v>0</v>
          </cell>
        </row>
        <row r="732">
          <cell r="F732">
            <v>0</v>
          </cell>
        </row>
        <row r="733">
          <cell r="E733">
            <v>3700</v>
          </cell>
          <cell r="F733">
            <v>0</v>
          </cell>
        </row>
        <row r="736">
          <cell r="E736">
            <v>0</v>
          </cell>
          <cell r="F736">
            <v>0</v>
          </cell>
        </row>
        <row r="738">
          <cell r="E738">
            <v>18023332.415789999</v>
          </cell>
          <cell r="F738">
            <v>4654812.0081599988</v>
          </cell>
        </row>
        <row r="780">
          <cell r="E780">
            <v>8073517.4305800004</v>
          </cell>
          <cell r="F780">
            <v>2010174.50615</v>
          </cell>
        </row>
        <row r="794">
          <cell r="E794">
            <v>7708626.6107500019</v>
          </cell>
          <cell r="F794">
            <v>1966809.4628900001</v>
          </cell>
        </row>
        <row r="807">
          <cell r="E807">
            <v>1049685.6679999998</v>
          </cell>
          <cell r="F807">
            <v>362151.85092</v>
          </cell>
        </row>
        <row r="814">
          <cell r="E814">
            <v>546131.74346000003</v>
          </cell>
          <cell r="F814">
            <v>113831.36332999999</v>
          </cell>
        </row>
        <row r="837">
          <cell r="E837">
            <v>645370.96299999999</v>
          </cell>
          <cell r="F837">
            <v>201844.82486999998</v>
          </cell>
        </row>
        <row r="858">
          <cell r="E858">
            <v>787167.6054</v>
          </cell>
          <cell r="F858">
            <v>310882.79748999997</v>
          </cell>
        </row>
        <row r="898">
          <cell r="E898">
            <v>691963.76039999991</v>
          </cell>
          <cell r="F898">
            <v>281355.90932999999</v>
          </cell>
        </row>
        <row r="907">
          <cell r="E907">
            <v>23072.941999999999</v>
          </cell>
          <cell r="F907">
            <v>7832.4480000000003</v>
          </cell>
        </row>
        <row r="911">
          <cell r="E911">
            <v>72130.902999999991</v>
          </cell>
          <cell r="F911">
            <v>21694.440160000002</v>
          </cell>
        </row>
        <row r="1045">
          <cell r="E1045">
            <v>2741799.6056700004</v>
          </cell>
          <cell r="F1045">
            <v>785674.97223000007</v>
          </cell>
        </row>
        <row r="1091">
          <cell r="E1091">
            <v>35111.97</v>
          </cell>
          <cell r="F1091">
            <v>11465.8989</v>
          </cell>
        </row>
        <row r="1095">
          <cell r="E1095">
            <v>818925.62</v>
          </cell>
          <cell r="F1095">
            <v>268066.26977000001</v>
          </cell>
        </row>
        <row r="1100">
          <cell r="E1100">
            <v>744257.70567000005</v>
          </cell>
          <cell r="F1100">
            <v>309054.56233000004</v>
          </cell>
        </row>
        <row r="1114">
          <cell r="E1114">
            <v>601003.9</v>
          </cell>
          <cell r="F1114">
            <v>18443.59894</v>
          </cell>
        </row>
        <row r="1121">
          <cell r="E1121">
            <v>542500.40999999992</v>
          </cell>
          <cell r="F1121">
            <v>178644.64229000002</v>
          </cell>
        </row>
        <row r="1133">
          <cell r="E1133">
            <v>1331489.44732</v>
          </cell>
          <cell r="F1133">
            <v>449819.59276999999</v>
          </cell>
        </row>
        <row r="1183">
          <cell r="E1183">
            <v>768841.92300000007</v>
          </cell>
          <cell r="F1183">
            <v>262876.53445000004</v>
          </cell>
        </row>
        <row r="1188">
          <cell r="E1188">
            <v>400871.11032000004</v>
          </cell>
          <cell r="F1188">
            <v>123038.77633000001</v>
          </cell>
        </row>
        <row r="1196">
          <cell r="E1196">
            <v>161776.41399999999</v>
          </cell>
          <cell r="F1196">
            <v>63904.281990000003</v>
          </cell>
        </row>
        <row r="1212">
          <cell r="E1212">
            <v>1267718.2498900001</v>
          </cell>
          <cell r="F1212">
            <v>277179.05176</v>
          </cell>
        </row>
        <row r="1215">
          <cell r="E1215">
            <v>1267718.2498900001</v>
          </cell>
          <cell r="F1215">
            <v>277179.05176</v>
          </cell>
        </row>
        <row r="1219">
          <cell r="E1219">
            <v>32763545.258390002</v>
          </cell>
          <cell r="F1219">
            <v>8444283.1263199989</v>
          </cell>
        </row>
        <row r="1225">
          <cell r="E1225">
            <v>0</v>
          </cell>
          <cell r="F1225">
            <v>0</v>
          </cell>
        </row>
        <row r="1226">
          <cell r="E1226">
            <v>0</v>
          </cell>
          <cell r="F1226">
            <v>0</v>
          </cell>
        </row>
        <row r="1229">
          <cell r="E1229">
            <v>1301168</v>
          </cell>
          <cell r="F1229">
            <v>1668600</v>
          </cell>
        </row>
        <row r="1230">
          <cell r="E1230">
            <v>-2096895</v>
          </cell>
          <cell r="F1230">
            <v>-890027</v>
          </cell>
        </row>
        <row r="1232">
          <cell r="F1232">
            <v>-1240000</v>
          </cell>
        </row>
        <row r="1233">
          <cell r="E1233">
            <v>9221703.6600000001</v>
          </cell>
          <cell r="F1233">
            <v>950000</v>
          </cell>
        </row>
        <row r="1234">
          <cell r="E1234">
            <v>-8425976.6600000001</v>
          </cell>
          <cell r="F1234">
            <v>-2190000</v>
          </cell>
        </row>
        <row r="1235">
          <cell r="E1235">
            <v>0</v>
          </cell>
        </row>
        <row r="1240">
          <cell r="E1240">
            <v>0</v>
          </cell>
          <cell r="F1240">
            <v>0</v>
          </cell>
        </row>
        <row r="1244">
          <cell r="E1244">
            <v>-43294851.51839</v>
          </cell>
          <cell r="F1244">
            <v>-11594392.451400001</v>
          </cell>
        </row>
        <row r="1245">
          <cell r="E1245">
            <v>43286416.918389998</v>
          </cell>
          <cell r="F1245">
            <v>11538405.641340001</v>
          </cell>
        </row>
      </sheetData>
      <sheetData sheetId="1"/>
      <sheetData sheetId="2">
        <row r="21">
          <cell r="D21">
            <v>510351.06000000006</v>
          </cell>
          <cell r="E21">
            <v>180838.52716</v>
          </cell>
        </row>
        <row r="29">
          <cell r="D29">
            <v>70975.58</v>
          </cell>
          <cell r="E29">
            <v>21838.152590000002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490"/>
  <sheetViews>
    <sheetView tabSelected="1" view="pageBreakPreview" zoomScale="90" zoomScaleNormal="100" zoomScaleSheetLayoutView="90" workbookViewId="0">
      <selection activeCell="B5" sqref="B5"/>
    </sheetView>
  </sheetViews>
  <sheetFormatPr defaultRowHeight="12.75" x14ac:dyDescent="0.2"/>
  <cols>
    <col min="1" max="1" width="6.7109375" style="1" customWidth="1"/>
    <col min="2" max="2" width="60.85546875" style="2" customWidth="1"/>
    <col min="3" max="3" width="17.85546875" style="3" customWidth="1"/>
    <col min="4" max="4" width="17.85546875" style="4" customWidth="1"/>
    <col min="5" max="5" width="13.5703125" style="5" customWidth="1"/>
    <col min="6" max="6" width="15" style="3" bestFit="1" customWidth="1"/>
    <col min="7" max="7" width="13.7109375" style="3" bestFit="1" customWidth="1"/>
    <col min="8" max="16384" width="9.140625" style="3"/>
  </cols>
  <sheetData>
    <row r="1" spans="1:14" ht="12.6" customHeight="1" x14ac:dyDescent="0.2"/>
    <row r="2" spans="1:14" ht="16.149999999999999" customHeight="1" x14ac:dyDescent="0.25">
      <c r="B2" s="6" t="s">
        <v>0</v>
      </c>
      <c r="C2" s="7"/>
      <c r="D2" s="7"/>
      <c r="E2" s="7"/>
      <c r="F2" s="8"/>
      <c r="G2" s="8"/>
      <c r="H2" s="8"/>
      <c r="I2" s="8"/>
      <c r="J2" s="8"/>
      <c r="K2" s="8"/>
      <c r="L2" s="8"/>
      <c r="M2" s="8"/>
      <c r="N2" s="8"/>
    </row>
    <row r="3" spans="1:14" ht="17.45" customHeight="1" x14ac:dyDescent="0.25">
      <c r="B3" s="9"/>
      <c r="C3" s="8"/>
      <c r="D3" s="10"/>
      <c r="E3" s="11"/>
      <c r="F3" s="8"/>
      <c r="G3" s="8"/>
      <c r="H3" s="8"/>
      <c r="I3" s="8"/>
      <c r="J3" s="8"/>
      <c r="K3" s="8"/>
      <c r="L3" s="8"/>
      <c r="M3" s="8"/>
      <c r="N3" s="8"/>
    </row>
    <row r="4" spans="1:14" ht="15.75" x14ac:dyDescent="0.25">
      <c r="B4" s="9"/>
      <c r="C4" s="8"/>
      <c r="D4" s="10"/>
      <c r="E4" s="11" t="s">
        <v>1</v>
      </c>
      <c r="F4" s="8"/>
      <c r="G4" s="8"/>
      <c r="H4" s="8"/>
      <c r="I4" s="8"/>
      <c r="J4" s="8"/>
      <c r="K4" s="8"/>
      <c r="L4" s="8"/>
      <c r="M4" s="8"/>
      <c r="N4" s="8"/>
    </row>
    <row r="5" spans="1:14" ht="38.25" x14ac:dyDescent="0.2">
      <c r="A5" s="12"/>
      <c r="B5" s="13" t="s">
        <v>2</v>
      </c>
      <c r="C5" s="14" t="s">
        <v>3</v>
      </c>
      <c r="D5" s="15" t="s">
        <v>4</v>
      </c>
      <c r="E5" s="14" t="s">
        <v>5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5.75" x14ac:dyDescent="0.25">
      <c r="A6" s="12"/>
      <c r="B6" s="17" t="s">
        <v>6</v>
      </c>
      <c r="C6" s="18">
        <f>C7+C11+C15+C18+C19+C20+C21+C22+C23+C24+C25+C26+C10</f>
        <v>15549424.376390005</v>
      </c>
      <c r="D6" s="19">
        <f>D7+D11+D15+D18+D19+D20+D21+D22+D23+D24+D25+D26+D10</f>
        <v>5005103.1132299993</v>
      </c>
      <c r="E6" s="20">
        <f>D6/C6</f>
        <v>0.32188349819750672</v>
      </c>
      <c r="F6" s="21"/>
      <c r="G6" s="8"/>
      <c r="H6" s="8"/>
      <c r="I6" s="8"/>
      <c r="J6" s="8"/>
      <c r="K6" s="8"/>
      <c r="L6" s="8"/>
      <c r="M6" s="8"/>
      <c r="N6" s="8"/>
    </row>
    <row r="7" spans="1:14" ht="15.75" x14ac:dyDescent="0.25">
      <c r="A7" s="12"/>
      <c r="B7" s="22" t="s">
        <v>7</v>
      </c>
      <c r="C7" s="23">
        <f>C8+C9</f>
        <v>9721257.6400000006</v>
      </c>
      <c r="D7" s="24">
        <f>D8+D9</f>
        <v>3159395.5574499993</v>
      </c>
      <c r="E7" s="25">
        <f>D7/C7</f>
        <v>0.32499864466610301</v>
      </c>
      <c r="F7" s="21"/>
      <c r="G7" s="8"/>
      <c r="H7" s="8"/>
      <c r="I7" s="8"/>
      <c r="J7" s="8"/>
      <c r="K7" s="8"/>
      <c r="L7" s="8"/>
      <c r="M7" s="8"/>
      <c r="N7" s="8"/>
    </row>
    <row r="8" spans="1:14" ht="15.75" x14ac:dyDescent="0.25">
      <c r="A8" s="12"/>
      <c r="B8" s="26" t="s">
        <v>8</v>
      </c>
      <c r="C8" s="27">
        <f>[1]Расшир!E9</f>
        <v>1083199.51</v>
      </c>
      <c r="D8" s="28">
        <f>[1]Расшир!F9</f>
        <v>551960.70030999999</v>
      </c>
      <c r="E8" s="25">
        <f>D8/C8</f>
        <v>0.50956513109020884</v>
      </c>
      <c r="F8" s="21"/>
      <c r="G8" s="8"/>
      <c r="H8" s="8"/>
      <c r="I8" s="8"/>
      <c r="J8" s="8"/>
      <c r="K8" s="8"/>
      <c r="L8" s="8"/>
      <c r="M8" s="8"/>
      <c r="N8" s="8"/>
    </row>
    <row r="9" spans="1:14" ht="15.75" x14ac:dyDescent="0.25">
      <c r="A9" s="12"/>
      <c r="B9" s="26" t="s">
        <v>9</v>
      </c>
      <c r="C9" s="27">
        <f>[1]Расшир!E13</f>
        <v>8638058.1300000008</v>
      </c>
      <c r="D9" s="28">
        <f>[1]Расшир!F13</f>
        <v>2607434.8571399995</v>
      </c>
      <c r="E9" s="29">
        <f>D9/C9</f>
        <v>0.30185428459717939</v>
      </c>
      <c r="F9" s="21"/>
      <c r="G9" s="8"/>
      <c r="H9" s="8"/>
      <c r="I9" s="8"/>
      <c r="J9" s="8"/>
      <c r="K9" s="8"/>
      <c r="L9" s="8"/>
      <c r="M9" s="8"/>
      <c r="N9" s="8"/>
    </row>
    <row r="10" spans="1:14" ht="17.45" customHeight="1" x14ac:dyDescent="0.25">
      <c r="A10" s="12"/>
      <c r="B10" s="30" t="s">
        <v>10</v>
      </c>
      <c r="C10" s="31">
        <f>[1]экономика!D21</f>
        <v>510351.06000000006</v>
      </c>
      <c r="D10" s="24">
        <f>[1]экономика!E21</f>
        <v>180838.52716</v>
      </c>
      <c r="E10" s="32">
        <f>D10/C10</f>
        <v>0.35434143540330842</v>
      </c>
      <c r="F10" s="21"/>
      <c r="G10" s="8"/>
      <c r="H10" s="8"/>
      <c r="I10" s="8"/>
      <c r="J10" s="8"/>
      <c r="K10" s="8"/>
      <c r="L10" s="8"/>
      <c r="M10" s="8"/>
      <c r="N10" s="8"/>
    </row>
    <row r="11" spans="1:14" ht="15.75" x14ac:dyDescent="0.25">
      <c r="A11" s="12"/>
      <c r="B11" s="22" t="s">
        <v>11</v>
      </c>
      <c r="C11" s="23">
        <f>C12+C13+C14</f>
        <v>916986.42999999993</v>
      </c>
      <c r="D11" s="23">
        <f>D12+D13+D14</f>
        <v>432206.24179999996</v>
      </c>
      <c r="E11" s="25">
        <f t="shared" ref="E11:E92" si="0">D11/C11</f>
        <v>0.47133330184613526</v>
      </c>
      <c r="F11" s="21"/>
      <c r="G11" s="8"/>
      <c r="H11" s="8"/>
      <c r="I11" s="8"/>
      <c r="J11" s="8"/>
      <c r="K11" s="8"/>
      <c r="L11" s="8"/>
      <c r="M11" s="8"/>
      <c r="N11" s="8"/>
    </row>
    <row r="12" spans="1:14" ht="30.75" customHeight="1" x14ac:dyDescent="0.25">
      <c r="A12" s="12"/>
      <c r="B12" s="33" t="s">
        <v>12</v>
      </c>
      <c r="C12" s="27">
        <f>[1]Расшир!E32</f>
        <v>844447.52</v>
      </c>
      <c r="D12" s="27">
        <f>[1]Расшир!F32</f>
        <v>409208.56098999997</v>
      </c>
      <c r="E12" s="29">
        <f t="shared" si="0"/>
        <v>0.48458732046486436</v>
      </c>
      <c r="F12" s="21"/>
      <c r="G12" s="8"/>
      <c r="H12" s="8"/>
      <c r="I12" s="8"/>
      <c r="J12" s="8"/>
      <c r="K12" s="8"/>
      <c r="L12" s="8"/>
      <c r="M12" s="8"/>
      <c r="N12" s="8"/>
    </row>
    <row r="13" spans="1:14" ht="15.75" x14ac:dyDescent="0.25">
      <c r="A13" s="12"/>
      <c r="B13" s="26" t="s">
        <v>13</v>
      </c>
      <c r="C13" s="27">
        <f>[1]Расшир!E35</f>
        <v>1563.33</v>
      </c>
      <c r="D13" s="27">
        <f>[1]Расшир!F35</f>
        <v>1159.5282199999999</v>
      </c>
      <c r="E13" s="29">
        <f t="shared" si="0"/>
        <v>0.74170406759929119</v>
      </c>
      <c r="F13" s="21"/>
      <c r="G13" s="8"/>
      <c r="H13" s="8"/>
      <c r="I13" s="8"/>
      <c r="J13" s="8"/>
      <c r="K13" s="8"/>
      <c r="L13" s="8"/>
      <c r="M13" s="8"/>
      <c r="N13" s="8"/>
    </row>
    <row r="14" spans="1:14" ht="46.15" customHeight="1" x14ac:dyDescent="0.25">
      <c r="A14" s="12"/>
      <c r="B14" s="34" t="s">
        <v>14</v>
      </c>
      <c r="C14" s="27">
        <f>[1]экономика!D29</f>
        <v>70975.58</v>
      </c>
      <c r="D14" s="27">
        <f>[1]экономика!E29</f>
        <v>21838.152590000002</v>
      </c>
      <c r="E14" s="25">
        <f t="shared" si="0"/>
        <v>0.30768544040076884</v>
      </c>
      <c r="F14" s="21"/>
      <c r="G14" s="8"/>
      <c r="H14" s="8"/>
      <c r="I14" s="8"/>
      <c r="J14" s="8"/>
      <c r="K14" s="8"/>
      <c r="L14" s="8"/>
      <c r="M14" s="8"/>
      <c r="N14" s="8"/>
    </row>
    <row r="15" spans="1:14" ht="15.75" x14ac:dyDescent="0.25">
      <c r="A15" s="12"/>
      <c r="B15" s="22" t="s">
        <v>15</v>
      </c>
      <c r="C15" s="23">
        <f>C16+C17</f>
        <v>1311994.03</v>
      </c>
      <c r="D15" s="23">
        <f>D16+D17</f>
        <v>439648.06624000001</v>
      </c>
      <c r="E15" s="25">
        <f>D15/C15</f>
        <v>0.335099136266649</v>
      </c>
      <c r="F15" s="21"/>
      <c r="G15" s="8"/>
      <c r="H15" s="8"/>
      <c r="I15" s="8"/>
      <c r="J15" s="8"/>
      <c r="K15" s="8"/>
      <c r="L15" s="8"/>
      <c r="M15" s="8"/>
      <c r="N15" s="8"/>
    </row>
    <row r="16" spans="1:14" ht="15.75" x14ac:dyDescent="0.25">
      <c r="A16" s="12"/>
      <c r="B16" s="26" t="s">
        <v>16</v>
      </c>
      <c r="C16" s="27">
        <f>[1]Расшир!E41</f>
        <v>425009.16</v>
      </c>
      <c r="D16" s="27">
        <f>[1]Расшир!F41</f>
        <v>42905.18679</v>
      </c>
      <c r="E16" s="29">
        <f>D16/C16</f>
        <v>0.10095120488697232</v>
      </c>
      <c r="F16" s="21"/>
      <c r="G16" s="8"/>
      <c r="H16" s="8"/>
      <c r="I16" s="8"/>
      <c r="J16" s="8"/>
      <c r="K16" s="8"/>
      <c r="L16" s="8"/>
      <c r="M16" s="8"/>
      <c r="N16" s="8"/>
    </row>
    <row r="17" spans="1:14" ht="15.75" x14ac:dyDescent="0.25">
      <c r="A17" s="12"/>
      <c r="B17" s="26" t="s">
        <v>17</v>
      </c>
      <c r="C17" s="27">
        <f>[1]Расшир!E42</f>
        <v>886984.87</v>
      </c>
      <c r="D17" s="27">
        <f>[1]Расшир!F42</f>
        <v>396742.87945000001</v>
      </c>
      <c r="E17" s="29">
        <f t="shared" si="0"/>
        <v>0.44729385231790936</v>
      </c>
      <c r="F17" s="21"/>
      <c r="G17" s="8"/>
      <c r="H17" s="8"/>
      <c r="I17" s="8"/>
      <c r="J17" s="8"/>
      <c r="K17" s="8"/>
      <c r="L17" s="8"/>
      <c r="M17" s="8"/>
      <c r="N17" s="8"/>
    </row>
    <row r="18" spans="1:14" ht="15.75" x14ac:dyDescent="0.25">
      <c r="A18" s="12"/>
      <c r="B18" s="22" t="s">
        <v>18</v>
      </c>
      <c r="C18" s="23">
        <f>[1]Расшир!E51</f>
        <v>302771.8</v>
      </c>
      <c r="D18" s="23">
        <f>[1]Расшир!F51</f>
        <v>88643.203949999996</v>
      </c>
      <c r="E18" s="25">
        <f t="shared" si="0"/>
        <v>0.29277232539490139</v>
      </c>
      <c r="F18" s="21"/>
      <c r="G18" s="8"/>
      <c r="H18" s="8"/>
      <c r="I18" s="8"/>
      <c r="J18" s="8"/>
      <c r="K18" s="8"/>
      <c r="L18" s="8"/>
      <c r="M18" s="8"/>
      <c r="N18" s="8"/>
    </row>
    <row r="19" spans="1:14" ht="31.15" customHeight="1" x14ac:dyDescent="0.25">
      <c r="A19" s="12"/>
      <c r="B19" s="35" t="s">
        <v>19</v>
      </c>
      <c r="C19" s="23">
        <f>[1]Расшир!E59</f>
        <v>90.22</v>
      </c>
      <c r="D19" s="23">
        <f>[1]Расшир!F59</f>
        <v>7.9515999999999991</v>
      </c>
      <c r="E19" s="25">
        <f>D19/C19</f>
        <v>8.8135668366215905E-2</v>
      </c>
      <c r="F19" s="21"/>
      <c r="G19" s="8"/>
      <c r="H19" s="8"/>
      <c r="I19" s="8"/>
      <c r="J19" s="8"/>
      <c r="K19" s="8"/>
      <c r="L19" s="8"/>
      <c r="M19" s="8"/>
      <c r="N19" s="8"/>
    </row>
    <row r="20" spans="1:14" ht="45.75" customHeight="1" x14ac:dyDescent="0.25">
      <c r="A20" s="12"/>
      <c r="B20" s="35" t="s">
        <v>20</v>
      </c>
      <c r="C20" s="23">
        <f>[1]Расшир!E76</f>
        <v>1948867.6300000001</v>
      </c>
      <c r="D20" s="23">
        <f>[1]Расшир!F76</f>
        <v>359250.28774</v>
      </c>
      <c r="E20" s="25">
        <f t="shared" si="0"/>
        <v>0.18433796231712257</v>
      </c>
      <c r="F20" s="21"/>
      <c r="G20" s="8"/>
      <c r="H20" s="8"/>
      <c r="I20" s="8"/>
      <c r="J20" s="8"/>
      <c r="K20" s="8"/>
      <c r="L20" s="8"/>
      <c r="M20" s="8"/>
      <c r="N20" s="8"/>
    </row>
    <row r="21" spans="1:14" ht="13.9" customHeight="1" x14ac:dyDescent="0.25">
      <c r="A21" s="12"/>
      <c r="B21" s="35" t="s">
        <v>21</v>
      </c>
      <c r="C21" s="23">
        <f>[1]Расшир!E107</f>
        <v>48564.57</v>
      </c>
      <c r="D21" s="23">
        <f>[1]Расшир!F107</f>
        <v>55671.652119999999</v>
      </c>
      <c r="E21" s="25">
        <f t="shared" si="0"/>
        <v>1.1463429434256289</v>
      </c>
      <c r="F21" s="21"/>
      <c r="G21" s="8"/>
      <c r="H21" s="8"/>
      <c r="I21" s="8"/>
      <c r="J21" s="8"/>
      <c r="K21" s="8"/>
      <c r="L21" s="8"/>
      <c r="M21" s="8"/>
      <c r="N21" s="8"/>
    </row>
    <row r="22" spans="1:14" ht="30.75" customHeight="1" x14ac:dyDescent="0.25">
      <c r="A22" s="12"/>
      <c r="B22" s="35" t="s">
        <v>22</v>
      </c>
      <c r="C22" s="23">
        <f>[1]Расшир!E117</f>
        <v>16582.710000000003</v>
      </c>
      <c r="D22" s="23">
        <f>[1]Расшир!F117</f>
        <v>15078.398590000001</v>
      </c>
      <c r="E22" s="25">
        <f t="shared" si="0"/>
        <v>0.90928434435626015</v>
      </c>
      <c r="F22" s="21"/>
      <c r="G22" s="8"/>
      <c r="H22" s="8"/>
      <c r="I22" s="8"/>
      <c r="J22" s="8"/>
      <c r="K22" s="8"/>
      <c r="L22" s="8"/>
      <c r="M22" s="8"/>
      <c r="N22" s="8"/>
    </row>
    <row r="23" spans="1:14" ht="29.45" customHeight="1" x14ac:dyDescent="0.25">
      <c r="A23" s="12"/>
      <c r="B23" s="35" t="s">
        <v>23</v>
      </c>
      <c r="C23" s="23">
        <f>[1]Расшир!E131</f>
        <v>523367.55000000005</v>
      </c>
      <c r="D23" s="23">
        <f>[1]Расшир!F131</f>
        <v>186054.4368</v>
      </c>
      <c r="E23" s="25">
        <f t="shared" si="0"/>
        <v>0.35549478908273924</v>
      </c>
      <c r="F23" s="21"/>
      <c r="G23" s="8"/>
      <c r="H23" s="8"/>
      <c r="I23" s="8"/>
      <c r="J23" s="8"/>
      <c r="K23" s="8"/>
      <c r="L23" s="8"/>
      <c r="M23" s="8"/>
      <c r="N23" s="8"/>
    </row>
    <row r="24" spans="1:14" ht="15.75" customHeight="1" x14ac:dyDescent="0.25">
      <c r="A24" s="12"/>
      <c r="B24" s="22" t="s">
        <v>24</v>
      </c>
      <c r="C24" s="23">
        <f>[1]Расшир!E154</f>
        <v>170.39</v>
      </c>
      <c r="D24" s="23">
        <f>[1]Расшир!F154</f>
        <v>38.75</v>
      </c>
      <c r="E24" s="25">
        <f t="shared" si="0"/>
        <v>0.22741944949821</v>
      </c>
      <c r="F24" s="21"/>
      <c r="G24" s="8"/>
      <c r="H24" s="8"/>
      <c r="I24" s="8"/>
      <c r="J24" s="8"/>
      <c r="K24" s="8"/>
      <c r="L24" s="8"/>
      <c r="M24" s="8"/>
      <c r="N24" s="8"/>
    </row>
    <row r="25" spans="1:14" ht="15.75" x14ac:dyDescent="0.25">
      <c r="A25" s="12"/>
      <c r="B25" s="22" t="s">
        <v>25</v>
      </c>
      <c r="C25" s="23">
        <f>[1]Расшир!E159</f>
        <v>245213.34639000002</v>
      </c>
      <c r="D25" s="23">
        <f>[1]Расшир!F159</f>
        <v>88798.940889999983</v>
      </c>
      <c r="E25" s="25">
        <f t="shared" si="0"/>
        <v>0.36212931391087311</v>
      </c>
      <c r="F25" s="21"/>
      <c r="G25" s="8"/>
      <c r="H25" s="8"/>
      <c r="I25" s="8"/>
      <c r="J25" s="8"/>
      <c r="K25" s="8"/>
      <c r="L25" s="8"/>
      <c r="M25" s="8"/>
      <c r="N25" s="8"/>
    </row>
    <row r="26" spans="1:14" ht="18.600000000000001" customHeight="1" x14ac:dyDescent="0.25">
      <c r="A26" s="12"/>
      <c r="B26" s="36" t="s">
        <v>26</v>
      </c>
      <c r="C26" s="23">
        <f>[1]Расшир!E212</f>
        <v>3207</v>
      </c>
      <c r="D26" s="23">
        <f>[1]Расшир!F212</f>
        <v>-528.90111000000002</v>
      </c>
      <c r="E26" s="25">
        <f t="shared" si="0"/>
        <v>-0.16492083255378859</v>
      </c>
      <c r="F26" s="21"/>
      <c r="G26" s="8"/>
      <c r="H26" s="8"/>
      <c r="I26" s="8"/>
      <c r="J26" s="8"/>
      <c r="K26" s="8"/>
      <c r="L26" s="8"/>
      <c r="M26" s="8"/>
      <c r="N26" s="8"/>
    </row>
    <row r="27" spans="1:14" ht="15.75" x14ac:dyDescent="0.25">
      <c r="A27" s="12"/>
      <c r="B27" s="22" t="s">
        <v>27</v>
      </c>
      <c r="C27" s="23">
        <f>[1]Расшир!E218</f>
        <v>17222555.482000001</v>
      </c>
      <c r="D27" s="23">
        <f>[1]Расшир!F218+0.01</f>
        <v>3956593.8331499989</v>
      </c>
      <c r="E27" s="25">
        <f t="shared" si="0"/>
        <v>0.22973326097193866</v>
      </c>
      <c r="F27" s="21"/>
      <c r="G27" s="8"/>
      <c r="H27" s="8"/>
      <c r="I27" s="8"/>
      <c r="J27" s="8"/>
      <c r="K27" s="8"/>
      <c r="L27" s="8"/>
      <c r="M27" s="8"/>
      <c r="N27" s="8"/>
    </row>
    <row r="28" spans="1:14" ht="31.9" customHeight="1" x14ac:dyDescent="0.25">
      <c r="A28" s="12"/>
      <c r="B28" s="36" t="s">
        <v>28</v>
      </c>
      <c r="C28" s="23">
        <f>[1]Расшир!E219</f>
        <v>17221019.232000001</v>
      </c>
      <c r="D28" s="23">
        <f>[1]Расшир!F219</f>
        <v>4016190.9901799997</v>
      </c>
      <c r="E28" s="25">
        <f t="shared" si="0"/>
        <v>0.23321447680153196</v>
      </c>
      <c r="F28" s="21"/>
      <c r="G28" s="8"/>
      <c r="H28" s="8"/>
      <c r="I28" s="8"/>
      <c r="J28" s="8"/>
      <c r="K28" s="8"/>
      <c r="L28" s="8"/>
      <c r="M28" s="8"/>
      <c r="N28" s="8"/>
    </row>
    <row r="29" spans="1:14" ht="44.25" hidden="1" customHeight="1" x14ac:dyDescent="0.25">
      <c r="A29" s="12"/>
      <c r="B29" s="37" t="s">
        <v>29</v>
      </c>
      <c r="C29" s="23">
        <f>[1]Расшир!E351</f>
        <v>978.24</v>
      </c>
      <c r="D29" s="23">
        <f>[1]Расшир!F351</f>
        <v>914.88220000000001</v>
      </c>
      <c r="E29" s="25">
        <v>0</v>
      </c>
      <c r="F29" s="21"/>
      <c r="G29" s="8"/>
      <c r="H29" s="8"/>
      <c r="I29" s="8"/>
      <c r="J29" s="8"/>
      <c r="K29" s="8"/>
      <c r="L29" s="8"/>
      <c r="M29" s="8"/>
      <c r="N29" s="8"/>
    </row>
    <row r="30" spans="1:14" ht="33" customHeight="1" x14ac:dyDescent="0.25">
      <c r="A30" s="38"/>
      <c r="B30" s="39" t="s">
        <v>30</v>
      </c>
      <c r="C30" s="27">
        <f>[1]Расшир!E220</f>
        <v>63059.4</v>
      </c>
      <c r="D30" s="27">
        <f>[1]Расшир!F220</f>
        <v>0</v>
      </c>
      <c r="E30" s="29" t="s">
        <v>31</v>
      </c>
      <c r="F30" s="21"/>
      <c r="G30" s="8"/>
      <c r="H30" s="8"/>
      <c r="I30" s="8"/>
      <c r="J30" s="8"/>
      <c r="K30" s="8"/>
      <c r="L30" s="8"/>
      <c r="M30" s="8"/>
      <c r="N30" s="8"/>
    </row>
    <row r="31" spans="1:14" ht="33" customHeight="1" x14ac:dyDescent="0.25">
      <c r="A31" s="40"/>
      <c r="B31" s="39" t="s">
        <v>32</v>
      </c>
      <c r="C31" s="27">
        <f>[1]Расшир!E224</f>
        <v>10755010.4</v>
      </c>
      <c r="D31" s="27">
        <f>[1]Расшир!F224</f>
        <v>3332273.8476699996</v>
      </c>
      <c r="E31" s="29">
        <f>D31/C31</f>
        <v>0.30983455373227714</v>
      </c>
      <c r="F31" s="21"/>
      <c r="G31" s="8"/>
      <c r="H31" s="8"/>
      <c r="I31" s="8"/>
      <c r="J31" s="8"/>
      <c r="K31" s="8"/>
      <c r="L31" s="8"/>
      <c r="M31" s="8"/>
      <c r="N31" s="8"/>
    </row>
    <row r="32" spans="1:14" ht="17.25" hidden="1" customHeight="1" x14ac:dyDescent="0.25">
      <c r="A32" s="40"/>
      <c r="B32" s="39" t="s">
        <v>33</v>
      </c>
      <c r="C32" s="27">
        <f>[1]Расшир!E276</f>
        <v>0</v>
      </c>
      <c r="D32" s="27">
        <f>[1]Расшир!F276</f>
        <v>0</v>
      </c>
      <c r="E32" s="29" t="e">
        <f>D32/C32</f>
        <v>#DIV/0!</v>
      </c>
      <c r="F32" s="21"/>
      <c r="G32" s="8"/>
      <c r="H32" s="8"/>
      <c r="I32" s="8"/>
      <c r="J32" s="8"/>
      <c r="K32" s="8"/>
      <c r="L32" s="8"/>
      <c r="M32" s="8"/>
      <c r="N32" s="8"/>
    </row>
    <row r="33" spans="1:14" ht="33" customHeight="1" x14ac:dyDescent="0.25">
      <c r="A33" s="40"/>
      <c r="B33" s="39" t="s">
        <v>34</v>
      </c>
      <c r="C33" s="27">
        <f>[1]Расшир!E286</f>
        <v>6402949.432</v>
      </c>
      <c r="D33" s="27">
        <f>[1]Расшир!F286</f>
        <v>683917.14251000003</v>
      </c>
      <c r="E33" s="29">
        <f t="shared" si="0"/>
        <v>0.10681282895847803</v>
      </c>
      <c r="F33" s="21"/>
      <c r="G33" s="8"/>
      <c r="H33" s="8"/>
      <c r="I33" s="8"/>
      <c r="J33" s="8"/>
      <c r="K33" s="8"/>
      <c r="L33" s="8"/>
      <c r="M33" s="8"/>
      <c r="N33" s="8"/>
    </row>
    <row r="34" spans="1:14" ht="33" customHeight="1" x14ac:dyDescent="0.25">
      <c r="A34" s="12"/>
      <c r="B34" s="37" t="s">
        <v>29</v>
      </c>
      <c r="C34" s="23">
        <f>[1]Расшир!E351</f>
        <v>978.24</v>
      </c>
      <c r="D34" s="23">
        <f>[1]Расшир!F351</f>
        <v>914.88220000000001</v>
      </c>
      <c r="E34" s="29">
        <f t="shared" si="0"/>
        <v>0.93523286719005561</v>
      </c>
      <c r="F34" s="21"/>
      <c r="G34" s="8"/>
      <c r="H34" s="8"/>
      <c r="I34" s="8"/>
      <c r="J34" s="8"/>
      <c r="K34" s="8"/>
      <c r="L34" s="8"/>
      <c r="M34" s="8"/>
      <c r="N34" s="8"/>
    </row>
    <row r="35" spans="1:14" ht="32.450000000000003" customHeight="1" x14ac:dyDescent="0.25">
      <c r="A35" s="12"/>
      <c r="B35" s="37" t="s">
        <v>35</v>
      </c>
      <c r="C35" s="23">
        <f>[1]Расшир!E362</f>
        <v>0</v>
      </c>
      <c r="D35" s="23">
        <f>[1]Расшир!F362</f>
        <v>-71848.773549999998</v>
      </c>
      <c r="E35" s="29" t="s">
        <v>31</v>
      </c>
      <c r="F35" s="21"/>
      <c r="G35" s="8"/>
      <c r="H35" s="8"/>
      <c r="I35" s="8"/>
      <c r="J35" s="8"/>
      <c r="K35" s="8"/>
      <c r="L35" s="8"/>
      <c r="M35" s="8"/>
      <c r="N35" s="8"/>
    </row>
    <row r="36" spans="1:14" ht="16.899999999999999" customHeight="1" x14ac:dyDescent="0.25">
      <c r="A36" s="12"/>
      <c r="B36" s="37" t="s">
        <v>36</v>
      </c>
      <c r="C36" s="31">
        <f>[1]Расшир!E354</f>
        <v>558.01</v>
      </c>
      <c r="D36" s="31">
        <f>[1]Расшир!F354</f>
        <v>558.00779999999997</v>
      </c>
      <c r="E36" s="25">
        <f t="shared" si="0"/>
        <v>0.99999605741832576</v>
      </c>
      <c r="F36" s="21"/>
      <c r="G36" s="8"/>
      <c r="H36" s="8"/>
      <c r="I36" s="8"/>
      <c r="J36" s="8"/>
      <c r="K36" s="8"/>
      <c r="L36" s="8"/>
      <c r="M36" s="8"/>
      <c r="N36" s="8"/>
    </row>
    <row r="37" spans="1:14" ht="50.25" customHeight="1" x14ac:dyDescent="0.25">
      <c r="A37" s="12"/>
      <c r="B37" s="41" t="s">
        <v>37</v>
      </c>
      <c r="C37" s="31">
        <f>[1]Расшир!E356</f>
        <v>0</v>
      </c>
      <c r="D37" s="31">
        <f>[1]Расшир!F356</f>
        <v>10778.71652</v>
      </c>
      <c r="E37" s="25" t="s">
        <v>31</v>
      </c>
      <c r="F37" s="21"/>
      <c r="G37" s="8"/>
      <c r="H37" s="8"/>
      <c r="I37" s="8"/>
      <c r="J37" s="8"/>
      <c r="K37" s="8"/>
      <c r="L37" s="8"/>
      <c r="M37" s="8"/>
      <c r="N37" s="8"/>
    </row>
    <row r="38" spans="1:14" s="46" customFormat="1" ht="18.75" x14ac:dyDescent="0.3">
      <c r="A38" s="42"/>
      <c r="B38" s="43" t="s">
        <v>38</v>
      </c>
      <c r="C38" s="23">
        <f>[1]Расшир!E383</f>
        <v>32771979.858390003</v>
      </c>
      <c r="D38" s="23">
        <f>[1]Расшир!F383</f>
        <v>8961696.9363799989</v>
      </c>
      <c r="E38" s="25">
        <f t="shared" si="0"/>
        <v>0.27345607360629759</v>
      </c>
      <c r="F38" s="44"/>
      <c r="G38" s="45"/>
      <c r="H38" s="45"/>
      <c r="I38" s="45"/>
      <c r="J38" s="45"/>
      <c r="K38" s="45"/>
      <c r="L38" s="45"/>
      <c r="M38" s="45"/>
      <c r="N38" s="45"/>
    </row>
    <row r="39" spans="1:14" ht="15.75" hidden="1" x14ac:dyDescent="0.25">
      <c r="A39" s="12"/>
      <c r="B39" s="26"/>
      <c r="C39" s="47"/>
      <c r="D39" s="47"/>
      <c r="E39" s="48" t="e">
        <f t="shared" si="0"/>
        <v>#DIV/0!</v>
      </c>
      <c r="F39" s="21"/>
      <c r="G39" s="8"/>
      <c r="H39" s="8"/>
      <c r="I39" s="8"/>
      <c r="J39" s="8"/>
      <c r="K39" s="8"/>
      <c r="L39" s="8"/>
      <c r="M39" s="8"/>
      <c r="N39" s="8"/>
    </row>
    <row r="40" spans="1:14" ht="15.75" x14ac:dyDescent="0.25">
      <c r="A40" s="12"/>
      <c r="B40" s="22" t="s">
        <v>39</v>
      </c>
      <c r="C40" s="47"/>
      <c r="D40" s="47"/>
      <c r="E40" s="48"/>
      <c r="F40" s="21"/>
      <c r="G40" s="8"/>
      <c r="H40" s="8"/>
      <c r="I40" s="8"/>
      <c r="J40" s="8"/>
      <c r="K40" s="8"/>
      <c r="L40" s="8"/>
      <c r="M40" s="8"/>
      <c r="N40" s="8"/>
    </row>
    <row r="41" spans="1:14" ht="12.75" hidden="1" customHeight="1" x14ac:dyDescent="0.25">
      <c r="A41" s="49"/>
      <c r="B41" s="50"/>
      <c r="C41" s="51"/>
      <c r="D41" s="51"/>
      <c r="E41" s="52"/>
      <c r="F41" s="21"/>
      <c r="G41" s="8"/>
      <c r="H41" s="8"/>
      <c r="I41" s="8"/>
      <c r="J41" s="8"/>
      <c r="K41" s="8"/>
      <c r="L41" s="8"/>
      <c r="M41" s="8"/>
      <c r="N41" s="8"/>
    </row>
    <row r="42" spans="1:14" ht="15.75" x14ac:dyDescent="0.25">
      <c r="A42" s="53" t="s">
        <v>40</v>
      </c>
      <c r="B42" s="54" t="s">
        <v>41</v>
      </c>
      <c r="C42" s="55">
        <f>[1]Расшир!E386</f>
        <v>2425684.1210400001</v>
      </c>
      <c r="D42" s="55">
        <f>[1]Расшир!F386</f>
        <v>678019.0051500001</v>
      </c>
      <c r="E42" s="56">
        <f t="shared" si="0"/>
        <v>0.27951661111559029</v>
      </c>
      <c r="F42" s="21"/>
      <c r="G42" s="8"/>
      <c r="H42" s="8"/>
      <c r="I42" s="8"/>
      <c r="J42" s="8"/>
      <c r="K42" s="8"/>
      <c r="L42" s="8"/>
      <c r="M42" s="8"/>
      <c r="N42" s="8"/>
    </row>
    <row r="43" spans="1:14" ht="31.5" x14ac:dyDescent="0.25">
      <c r="A43" s="57" t="s">
        <v>42</v>
      </c>
      <c r="B43" s="58" t="s">
        <v>43</v>
      </c>
      <c r="C43" s="27">
        <f>[1]Расшир!E425</f>
        <v>3488.23</v>
      </c>
      <c r="D43" s="27">
        <f>[1]Расшир!F425</f>
        <v>1168.8544200000001</v>
      </c>
      <c r="E43" s="29">
        <f t="shared" si="0"/>
        <v>0.33508524953916458</v>
      </c>
      <c r="F43" s="21"/>
      <c r="G43" s="8"/>
      <c r="H43" s="8"/>
      <c r="I43" s="8"/>
      <c r="J43" s="8"/>
      <c r="K43" s="8"/>
      <c r="L43" s="8"/>
      <c r="M43" s="8"/>
      <c r="N43" s="8"/>
    </row>
    <row r="44" spans="1:14" ht="60" customHeight="1" x14ac:dyDescent="0.25">
      <c r="A44" s="57" t="s">
        <v>44</v>
      </c>
      <c r="B44" s="58" t="s">
        <v>45</v>
      </c>
      <c r="C44" s="27">
        <f>[1]Расшир!E429</f>
        <v>74375.570000000007</v>
      </c>
      <c r="D44" s="27">
        <f>[1]Расшир!F429</f>
        <v>17270.016910000002</v>
      </c>
      <c r="E44" s="29">
        <f t="shared" si="0"/>
        <v>0.23220012848304894</v>
      </c>
      <c r="F44" s="21"/>
      <c r="G44" s="8"/>
      <c r="H44" s="8"/>
      <c r="I44" s="8"/>
      <c r="J44" s="8"/>
      <c r="K44" s="8"/>
      <c r="L44" s="8"/>
      <c r="M44" s="8"/>
      <c r="N44" s="8"/>
    </row>
    <row r="45" spans="1:14" ht="47.25" x14ac:dyDescent="0.25">
      <c r="A45" s="57" t="s">
        <v>46</v>
      </c>
      <c r="B45" s="58" t="s">
        <v>47</v>
      </c>
      <c r="C45" s="27">
        <f>[1]Расшир!E438</f>
        <v>1026643.0789800001</v>
      </c>
      <c r="D45" s="27">
        <f>[1]Расшир!F438</f>
        <v>318443.40962000005</v>
      </c>
      <c r="E45" s="29">
        <f t="shared" si="0"/>
        <v>0.31017927860224109</v>
      </c>
      <c r="F45" s="21"/>
      <c r="G45" s="8"/>
      <c r="H45" s="8"/>
      <c r="I45" s="8"/>
      <c r="J45" s="8"/>
      <c r="K45" s="8"/>
      <c r="L45" s="8"/>
      <c r="M45" s="8"/>
      <c r="N45" s="8"/>
    </row>
    <row r="46" spans="1:14" ht="15.75" x14ac:dyDescent="0.25">
      <c r="A46" s="57" t="s">
        <v>48</v>
      </c>
      <c r="B46" s="58" t="s">
        <v>49</v>
      </c>
      <c r="C46" s="27">
        <f>[1]Расшир!E450</f>
        <v>176.5</v>
      </c>
      <c r="D46" s="27">
        <f>[1]Расшир!F450</f>
        <v>6.06</v>
      </c>
      <c r="E46" s="29">
        <f t="shared" si="0"/>
        <v>3.4334277620396599E-2</v>
      </c>
      <c r="F46" s="21"/>
      <c r="G46" s="8"/>
      <c r="H46" s="8"/>
      <c r="I46" s="8"/>
      <c r="J46" s="8"/>
      <c r="K46" s="8"/>
      <c r="L46" s="8"/>
      <c r="M46" s="8"/>
      <c r="N46" s="8"/>
    </row>
    <row r="47" spans="1:14" ht="47.25" x14ac:dyDescent="0.25">
      <c r="A47" s="57" t="s">
        <v>50</v>
      </c>
      <c r="B47" s="58" t="s">
        <v>51</v>
      </c>
      <c r="C47" s="27">
        <f>[1]Расшир!E453</f>
        <v>208971.21000000005</v>
      </c>
      <c r="D47" s="27">
        <f>[1]Расшир!F453</f>
        <v>60970.865279999998</v>
      </c>
      <c r="E47" s="29">
        <f t="shared" si="0"/>
        <v>0.29176681936234172</v>
      </c>
      <c r="F47" s="21"/>
      <c r="G47" s="59"/>
      <c r="H47" s="8"/>
      <c r="I47" s="8"/>
      <c r="J47" s="8"/>
      <c r="K47" s="8"/>
      <c r="L47" s="8"/>
      <c r="M47" s="8"/>
      <c r="N47" s="8"/>
    </row>
    <row r="48" spans="1:14" ht="15.75" x14ac:dyDescent="0.25">
      <c r="A48" s="57" t="s">
        <v>52</v>
      </c>
      <c r="B48" s="58" t="s">
        <v>53</v>
      </c>
      <c r="C48" s="27">
        <f>[1]Расшир!E464</f>
        <v>17774.370000000003</v>
      </c>
      <c r="D48" s="27">
        <f>[1]Расшир!F464</f>
        <v>2660.6107300000003</v>
      </c>
      <c r="E48" s="29">
        <f t="shared" si="0"/>
        <v>0.14968804688998821</v>
      </c>
      <c r="F48" s="21"/>
      <c r="G48" s="8"/>
      <c r="H48" s="8"/>
      <c r="I48" s="8"/>
      <c r="J48" s="8"/>
      <c r="K48" s="8"/>
      <c r="L48" s="8"/>
      <c r="M48" s="8"/>
      <c r="N48" s="8"/>
    </row>
    <row r="49" spans="1:14" ht="15.75" x14ac:dyDescent="0.25">
      <c r="A49" s="57" t="s">
        <v>54</v>
      </c>
      <c r="B49" s="58" t="s">
        <v>55</v>
      </c>
      <c r="C49" s="27">
        <f>[1]Расшир!E472</f>
        <v>109681.30065999999</v>
      </c>
      <c r="D49" s="27">
        <f>[1]Расшир!F472</f>
        <v>0</v>
      </c>
      <c r="E49" s="29" t="s">
        <v>31</v>
      </c>
      <c r="F49" s="21"/>
      <c r="G49" s="8"/>
      <c r="H49" s="8"/>
      <c r="I49" s="8"/>
      <c r="J49" s="8"/>
      <c r="K49" s="8"/>
      <c r="L49" s="8"/>
      <c r="M49" s="8"/>
      <c r="N49" s="8"/>
    </row>
    <row r="50" spans="1:14" ht="15.75" x14ac:dyDescent="0.25">
      <c r="A50" s="57" t="s">
        <v>56</v>
      </c>
      <c r="B50" s="58" t="s">
        <v>57</v>
      </c>
      <c r="C50" s="27">
        <f>[1]Расшир!E474</f>
        <v>984573.86139999994</v>
      </c>
      <c r="D50" s="27">
        <f>[1]Расшир!F474</f>
        <v>277499.18819000002</v>
      </c>
      <c r="E50" s="29">
        <f t="shared" si="0"/>
        <v>0.28184699906151706</v>
      </c>
      <c r="F50" s="21"/>
      <c r="G50" s="8"/>
      <c r="H50" s="8"/>
      <c r="I50" s="8"/>
      <c r="J50" s="8"/>
      <c r="K50" s="8"/>
      <c r="L50" s="8"/>
      <c r="M50" s="8"/>
      <c r="N50" s="8"/>
    </row>
    <row r="51" spans="1:14" ht="35.25" customHeight="1" x14ac:dyDescent="0.25">
      <c r="A51" s="53" t="s">
        <v>58</v>
      </c>
      <c r="B51" s="60" t="s">
        <v>59</v>
      </c>
      <c r="C51" s="55">
        <f>[1]Расшир!E501</f>
        <v>92729.23</v>
      </c>
      <c r="D51" s="55">
        <f>[1]Расшир!F501</f>
        <v>31174.440399999999</v>
      </c>
      <c r="E51" s="56">
        <f t="shared" si="0"/>
        <v>0.3361878492898086</v>
      </c>
      <c r="F51" s="21"/>
      <c r="G51" s="8"/>
      <c r="H51" s="8"/>
      <c r="I51" s="8"/>
      <c r="J51" s="8"/>
      <c r="K51" s="8"/>
      <c r="L51" s="8"/>
      <c r="M51" s="8"/>
      <c r="N51" s="8"/>
    </row>
    <row r="52" spans="1:14" ht="35.25" customHeight="1" x14ac:dyDescent="0.25">
      <c r="A52" s="57" t="s">
        <v>60</v>
      </c>
      <c r="B52" s="61" t="s">
        <v>61</v>
      </c>
      <c r="C52" s="27">
        <f>[1]Расшир!E513</f>
        <v>14500</v>
      </c>
      <c r="D52" s="27">
        <f>[1]Расшир!F513</f>
        <v>3299.989</v>
      </c>
      <c r="E52" s="29">
        <f>D52/C52</f>
        <v>0.22758544827586208</v>
      </c>
      <c r="F52" s="21"/>
      <c r="G52" s="8"/>
      <c r="H52" s="8"/>
      <c r="I52" s="8"/>
      <c r="J52" s="8"/>
      <c r="K52" s="8"/>
      <c r="L52" s="8"/>
      <c r="M52" s="8"/>
      <c r="N52" s="8"/>
    </row>
    <row r="53" spans="1:14" ht="50.45" customHeight="1" x14ac:dyDescent="0.25">
      <c r="A53" s="62" t="s">
        <v>62</v>
      </c>
      <c r="B53" s="63" t="s">
        <v>63</v>
      </c>
      <c r="C53" s="27">
        <f>[1]Расшир!E514</f>
        <v>78229.23000000001</v>
      </c>
      <c r="D53" s="27">
        <f>[1]Расшир!F514</f>
        <v>27874.451400000002</v>
      </c>
      <c r="E53" s="29">
        <f>D53/C53</f>
        <v>0.35631759893328874</v>
      </c>
      <c r="F53" s="21"/>
      <c r="G53" s="8"/>
      <c r="H53" s="8"/>
      <c r="I53" s="8"/>
      <c r="J53" s="8"/>
      <c r="K53" s="8"/>
      <c r="L53" s="8"/>
      <c r="M53" s="8"/>
      <c r="N53" s="8"/>
    </row>
    <row r="54" spans="1:14" ht="15.75" x14ac:dyDescent="0.25">
      <c r="A54" s="53" t="s">
        <v>64</v>
      </c>
      <c r="B54" s="54" t="s">
        <v>65</v>
      </c>
      <c r="C54" s="55">
        <f>[1]Расшир!E522</f>
        <v>4237150.3949900009</v>
      </c>
      <c r="D54" s="55">
        <f>[1]Расшир!F522</f>
        <v>914786.01781000011</v>
      </c>
      <c r="E54" s="56">
        <f t="shared" si="0"/>
        <v>0.21589651830429277</v>
      </c>
      <c r="F54" s="21"/>
      <c r="G54" s="8"/>
      <c r="H54" s="8"/>
      <c r="I54" s="8"/>
      <c r="J54" s="8"/>
      <c r="K54" s="8"/>
      <c r="L54" s="8"/>
      <c r="M54" s="8"/>
      <c r="N54" s="8"/>
    </row>
    <row r="55" spans="1:14" ht="15.75" x14ac:dyDescent="0.25">
      <c r="A55" s="57" t="s">
        <v>66</v>
      </c>
      <c r="B55" s="58" t="s">
        <v>67</v>
      </c>
      <c r="C55" s="27">
        <f>[1]Расшир!E583</f>
        <v>818654.25899999996</v>
      </c>
      <c r="D55" s="27">
        <f>[1]Расшир!F583</f>
        <v>216965.96645000001</v>
      </c>
      <c r="E55" s="29">
        <f t="shared" si="0"/>
        <v>0.26502759139740822</v>
      </c>
      <c r="F55" s="21"/>
      <c r="G55" s="8"/>
      <c r="H55" s="8"/>
      <c r="I55" s="8"/>
      <c r="J55" s="8"/>
      <c r="K55" s="8"/>
      <c r="L55" s="8"/>
      <c r="M55" s="8"/>
      <c r="N55" s="8"/>
    </row>
    <row r="56" spans="1:14" ht="15.75" x14ac:dyDescent="0.25">
      <c r="A56" s="57" t="s">
        <v>68</v>
      </c>
      <c r="B56" s="58" t="s">
        <v>69</v>
      </c>
      <c r="C56" s="27">
        <f>[1]Расшир!E595</f>
        <v>3247213.7537500006</v>
      </c>
      <c r="D56" s="27">
        <f>[1]Расшир!F595</f>
        <v>673205.14692000009</v>
      </c>
      <c r="E56" s="29">
        <f t="shared" si="0"/>
        <v>0.20731778009456825</v>
      </c>
      <c r="F56" s="21"/>
      <c r="G56" s="8"/>
      <c r="H56" s="8"/>
      <c r="I56" s="8"/>
      <c r="J56" s="8"/>
      <c r="K56" s="8"/>
      <c r="L56" s="8"/>
      <c r="M56" s="8"/>
      <c r="N56" s="8"/>
    </row>
    <row r="57" spans="1:14" ht="18.75" customHeight="1" x14ac:dyDescent="0.25">
      <c r="A57" s="64" t="s">
        <v>70</v>
      </c>
      <c r="B57" s="65" t="s">
        <v>71</v>
      </c>
      <c r="C57" s="66">
        <f>[1]Расшир!E606</f>
        <v>171282.38224000001</v>
      </c>
      <c r="D57" s="67">
        <f>[1]Расшир!F606</f>
        <v>24614.904439999998</v>
      </c>
      <c r="E57" s="29">
        <f t="shared" si="0"/>
        <v>0.14370949374997435</v>
      </c>
      <c r="F57" s="21"/>
      <c r="G57" s="8"/>
      <c r="H57" s="8"/>
      <c r="I57" s="8"/>
      <c r="J57" s="8"/>
      <c r="K57" s="8"/>
      <c r="L57" s="8"/>
      <c r="M57" s="8"/>
      <c r="N57" s="8"/>
    </row>
    <row r="58" spans="1:14" ht="15.75" x14ac:dyDescent="0.25">
      <c r="A58" s="68" t="s">
        <v>72</v>
      </c>
      <c r="B58" s="54" t="s">
        <v>73</v>
      </c>
      <c r="C58" s="55">
        <f>[1]Расшир!E623</f>
        <v>1852774.18829</v>
      </c>
      <c r="D58" s="55">
        <f>[1]Расшир!F623</f>
        <v>341935.24054999999</v>
      </c>
      <c r="E58" s="56">
        <f t="shared" si="0"/>
        <v>0.18455311106508118</v>
      </c>
      <c r="F58" s="21"/>
      <c r="G58" s="8"/>
      <c r="H58" s="8"/>
      <c r="I58" s="8"/>
      <c r="J58" s="8"/>
      <c r="K58" s="8"/>
      <c r="L58" s="8"/>
      <c r="M58" s="8"/>
      <c r="N58" s="8"/>
    </row>
    <row r="59" spans="1:14" ht="15.75" x14ac:dyDescent="0.25">
      <c r="A59" s="57" t="s">
        <v>74</v>
      </c>
      <c r="B59" s="58" t="s">
        <v>75</v>
      </c>
      <c r="C59" s="27">
        <f>[1]Расшир!E670</f>
        <v>238596.15294</v>
      </c>
      <c r="D59" s="27">
        <f>[1]Расшир!F670</f>
        <v>64103.423179999998</v>
      </c>
      <c r="E59" s="29">
        <f t="shared" si="0"/>
        <v>0.26866913984199964</v>
      </c>
      <c r="F59" s="21"/>
      <c r="G59" s="8"/>
      <c r="H59" s="8"/>
      <c r="I59" s="8"/>
      <c r="J59" s="8"/>
      <c r="K59" s="8"/>
      <c r="L59" s="8"/>
      <c r="M59" s="8"/>
      <c r="N59" s="8"/>
    </row>
    <row r="60" spans="1:14" ht="15.75" x14ac:dyDescent="0.25">
      <c r="A60" s="57" t="s">
        <v>76</v>
      </c>
      <c r="B60" s="58" t="s">
        <v>77</v>
      </c>
      <c r="C60" s="27">
        <f>[1]Расшир!E682</f>
        <v>183300.90000000002</v>
      </c>
      <c r="D60" s="27">
        <f>[1]Расшир!F682</f>
        <v>2837.6338700000001</v>
      </c>
      <c r="E60" s="29">
        <f t="shared" si="0"/>
        <v>1.5480741611197762E-2</v>
      </c>
      <c r="F60" s="21"/>
      <c r="G60" s="8"/>
      <c r="H60" s="8"/>
      <c r="I60" s="8"/>
      <c r="J60" s="8"/>
      <c r="K60" s="8"/>
      <c r="L60" s="8"/>
      <c r="M60" s="8"/>
      <c r="N60" s="8"/>
    </row>
    <row r="61" spans="1:14" ht="15.75" x14ac:dyDescent="0.25">
      <c r="A61" s="57" t="s">
        <v>78</v>
      </c>
      <c r="B61" s="58" t="s">
        <v>79</v>
      </c>
      <c r="C61" s="27">
        <f>[1]Расшир!E689</f>
        <v>1005044.3584499999</v>
      </c>
      <c r="D61" s="27">
        <f>[1]Расшир!F689</f>
        <v>126787.59932000001</v>
      </c>
      <c r="E61" s="29">
        <f t="shared" si="0"/>
        <v>0.12615124721015741</v>
      </c>
      <c r="F61" s="21"/>
      <c r="G61" s="8"/>
      <c r="H61" s="8"/>
      <c r="I61" s="8"/>
      <c r="J61" s="8"/>
      <c r="K61" s="8"/>
      <c r="L61" s="8"/>
      <c r="M61" s="8"/>
      <c r="N61" s="8"/>
    </row>
    <row r="62" spans="1:14" ht="15.75" hidden="1" x14ac:dyDescent="0.25">
      <c r="A62" s="57" t="s">
        <v>80</v>
      </c>
      <c r="B62" s="58" t="s">
        <v>81</v>
      </c>
      <c r="C62" s="27">
        <f>[1]Расшир!E699</f>
        <v>0</v>
      </c>
      <c r="D62" s="27">
        <f>[1]Расшир!F699</f>
        <v>0</v>
      </c>
      <c r="E62" s="29">
        <v>0</v>
      </c>
      <c r="F62" s="21"/>
      <c r="G62" s="8"/>
      <c r="H62" s="8"/>
      <c r="I62" s="8"/>
      <c r="J62" s="8"/>
      <c r="K62" s="8"/>
      <c r="L62" s="8"/>
      <c r="M62" s="8"/>
      <c r="N62" s="8"/>
    </row>
    <row r="63" spans="1:14" ht="31.5" x14ac:dyDescent="0.25">
      <c r="A63" s="57" t="s">
        <v>82</v>
      </c>
      <c r="B63" s="58" t="s">
        <v>83</v>
      </c>
      <c r="C63" s="27">
        <f>[1]Расшир!E702</f>
        <v>425832.77689999994</v>
      </c>
      <c r="D63" s="27">
        <f>[1]Расшир!F702+0.01</f>
        <v>148206.59418000001</v>
      </c>
      <c r="E63" s="29">
        <f t="shared" si="0"/>
        <v>0.34803942350075129</v>
      </c>
      <c r="F63" s="21"/>
      <c r="G63" s="8"/>
      <c r="H63" s="8"/>
      <c r="I63" s="8"/>
      <c r="J63" s="8"/>
      <c r="K63" s="8"/>
      <c r="L63" s="8"/>
      <c r="M63" s="8"/>
      <c r="N63" s="8"/>
    </row>
    <row r="64" spans="1:14" ht="15.75" x14ac:dyDescent="0.25">
      <c r="A64" s="69" t="s">
        <v>84</v>
      </c>
      <c r="B64" s="54" t="s">
        <v>85</v>
      </c>
      <c r="C64" s="55">
        <f>[1]Расшир!E724</f>
        <v>3700</v>
      </c>
      <c r="D64" s="55">
        <f>[1]Расшир!F724</f>
        <v>0</v>
      </c>
      <c r="E64" s="70">
        <f>D64/C64</f>
        <v>0</v>
      </c>
      <c r="F64" s="21"/>
      <c r="G64" s="8"/>
      <c r="H64" s="8"/>
      <c r="I64" s="8"/>
      <c r="J64" s="8"/>
      <c r="K64" s="8"/>
      <c r="L64" s="8"/>
      <c r="M64" s="8"/>
      <c r="N64" s="8"/>
    </row>
    <row r="65" spans="1:14" ht="15.75" hidden="1" x14ac:dyDescent="0.25">
      <c r="A65" s="71" t="s">
        <v>86</v>
      </c>
      <c r="B65" s="72" t="s">
        <v>87</v>
      </c>
      <c r="C65" s="27">
        <f>[1]Расшир!E732</f>
        <v>0</v>
      </c>
      <c r="D65" s="27">
        <f>[1]Расшир!F732</f>
        <v>0</v>
      </c>
      <c r="E65" s="29" t="e">
        <f>D65/C65</f>
        <v>#DIV/0!</v>
      </c>
      <c r="F65" s="21"/>
      <c r="G65" s="8"/>
      <c r="H65" s="8"/>
      <c r="I65" s="8"/>
      <c r="J65" s="8"/>
      <c r="K65" s="8"/>
      <c r="L65" s="8"/>
      <c r="M65" s="8"/>
      <c r="N65" s="8"/>
    </row>
    <row r="66" spans="1:14" ht="30" x14ac:dyDescent="0.25">
      <c r="A66" s="57" t="s">
        <v>88</v>
      </c>
      <c r="B66" s="63" t="s">
        <v>89</v>
      </c>
      <c r="C66" s="27">
        <f>[1]Расшир!E733</f>
        <v>3700</v>
      </c>
      <c r="D66" s="27">
        <f>[1]Расшир!F733</f>
        <v>0</v>
      </c>
      <c r="E66" s="29" t="s">
        <v>31</v>
      </c>
      <c r="F66" s="21"/>
      <c r="G66" s="8"/>
      <c r="H66" s="8"/>
      <c r="I66" s="8"/>
      <c r="J66" s="8"/>
      <c r="K66" s="8"/>
      <c r="L66" s="8"/>
      <c r="M66" s="8"/>
      <c r="N66" s="8"/>
    </row>
    <row r="67" spans="1:14" ht="15.75" hidden="1" x14ac:dyDescent="0.25">
      <c r="A67" s="62" t="s">
        <v>90</v>
      </c>
      <c r="B67" s="63" t="s">
        <v>91</v>
      </c>
      <c r="C67" s="27">
        <f>[1]Расшир!$E$736</f>
        <v>0</v>
      </c>
      <c r="D67" s="27">
        <f>[1]Расшир!$F$736</f>
        <v>0</v>
      </c>
      <c r="E67" s="29"/>
      <c r="F67" s="21"/>
      <c r="G67" s="8"/>
      <c r="H67" s="8"/>
      <c r="I67" s="8"/>
      <c r="J67" s="8"/>
      <c r="K67" s="8"/>
      <c r="L67" s="8"/>
      <c r="M67" s="8"/>
      <c r="N67" s="8"/>
    </row>
    <row r="68" spans="1:14" ht="15.75" x14ac:dyDescent="0.25">
      <c r="A68" s="69" t="s">
        <v>92</v>
      </c>
      <c r="B68" s="54" t="s">
        <v>93</v>
      </c>
      <c r="C68" s="55">
        <f>[1]Расшир!E738</f>
        <v>18023332.415789999</v>
      </c>
      <c r="D68" s="55">
        <f>[1]Расшир!F738</f>
        <v>4654812.0081599988</v>
      </c>
      <c r="E68" s="56">
        <f t="shared" si="0"/>
        <v>0.25826589116682885</v>
      </c>
      <c r="F68" s="21"/>
      <c r="G68" s="8"/>
      <c r="H68" s="8"/>
      <c r="I68" s="8"/>
      <c r="J68" s="8"/>
      <c r="K68" s="8"/>
      <c r="L68" s="8"/>
      <c r="M68" s="8"/>
      <c r="N68" s="8"/>
    </row>
    <row r="69" spans="1:14" ht="15.75" x14ac:dyDescent="0.25">
      <c r="A69" s="57" t="s">
        <v>94</v>
      </c>
      <c r="B69" s="58" t="s">
        <v>95</v>
      </c>
      <c r="C69" s="27">
        <f>[1]Расшир!E780</f>
        <v>8073517.4305800004</v>
      </c>
      <c r="D69" s="27">
        <f>[1]Расшир!F780</f>
        <v>2010174.50615</v>
      </c>
      <c r="E69" s="29">
        <f t="shared" si="0"/>
        <v>0.24898373273290739</v>
      </c>
      <c r="F69" s="21"/>
      <c r="G69" s="8"/>
      <c r="H69" s="8"/>
      <c r="I69" s="8"/>
      <c r="J69" s="8"/>
      <c r="K69" s="8"/>
      <c r="L69" s="8"/>
      <c r="M69" s="8"/>
      <c r="N69" s="8"/>
    </row>
    <row r="70" spans="1:14" ht="15.75" x14ac:dyDescent="0.25">
      <c r="A70" s="57" t="s">
        <v>96</v>
      </c>
      <c r="B70" s="58" t="s">
        <v>97</v>
      </c>
      <c r="C70" s="27">
        <f>[1]Расшир!E794</f>
        <v>7708626.6107500019</v>
      </c>
      <c r="D70" s="27">
        <f>[1]Расшир!F794</f>
        <v>1966809.4628900001</v>
      </c>
      <c r="E70" s="29">
        <f t="shared" si="0"/>
        <v>0.25514395263965728</v>
      </c>
      <c r="F70" s="21"/>
      <c r="G70" s="8"/>
      <c r="H70" s="8"/>
      <c r="I70" s="8"/>
      <c r="J70" s="8"/>
      <c r="K70" s="8"/>
      <c r="L70" s="8"/>
      <c r="M70" s="8"/>
      <c r="N70" s="8"/>
    </row>
    <row r="71" spans="1:14" ht="15.75" x14ac:dyDescent="0.25">
      <c r="A71" s="57" t="s">
        <v>98</v>
      </c>
      <c r="B71" s="73" t="s">
        <v>99</v>
      </c>
      <c r="C71" s="27">
        <f>[1]Расшир!E807</f>
        <v>1049685.6679999998</v>
      </c>
      <c r="D71" s="27">
        <f>[1]Расшир!F807</f>
        <v>362151.85092</v>
      </c>
      <c r="E71" s="29">
        <f t="shared" si="0"/>
        <v>0.34500980813620108</v>
      </c>
      <c r="F71" s="21"/>
      <c r="G71" s="8"/>
      <c r="H71" s="8"/>
      <c r="I71" s="8"/>
      <c r="J71" s="8"/>
      <c r="K71" s="8"/>
      <c r="L71" s="8"/>
      <c r="M71" s="8"/>
      <c r="N71" s="8"/>
    </row>
    <row r="72" spans="1:14" ht="15.75" x14ac:dyDescent="0.25">
      <c r="A72" s="57" t="s">
        <v>100</v>
      </c>
      <c r="B72" s="58" t="s">
        <v>101</v>
      </c>
      <c r="C72" s="27">
        <f>[1]Расшир!E814+0.01</f>
        <v>546131.75346000004</v>
      </c>
      <c r="D72" s="27">
        <f>[1]Расшир!F814</f>
        <v>113831.36332999999</v>
      </c>
      <c r="E72" s="29">
        <f t="shared" si="0"/>
        <v>0.20843205436934417</v>
      </c>
      <c r="F72" s="21"/>
      <c r="G72" s="8"/>
      <c r="H72" s="8"/>
      <c r="I72" s="8"/>
      <c r="J72" s="8"/>
      <c r="K72" s="8"/>
      <c r="L72" s="8"/>
      <c r="M72" s="8"/>
      <c r="N72" s="8"/>
    </row>
    <row r="73" spans="1:14" ht="15.75" x14ac:dyDescent="0.25">
      <c r="A73" s="57" t="s">
        <v>102</v>
      </c>
      <c r="B73" s="58" t="s">
        <v>103</v>
      </c>
      <c r="C73" s="27">
        <f>[1]Расшир!E837</f>
        <v>645370.96299999999</v>
      </c>
      <c r="D73" s="27">
        <f>[1]Расшир!F837</f>
        <v>201844.82486999998</v>
      </c>
      <c r="E73" s="29">
        <f t="shared" si="0"/>
        <v>0.31275783455104095</v>
      </c>
      <c r="F73" s="21"/>
      <c r="G73" s="8"/>
      <c r="H73" s="8"/>
      <c r="I73" s="8"/>
      <c r="J73" s="8"/>
      <c r="K73" s="8"/>
      <c r="L73" s="8"/>
      <c r="M73" s="8"/>
      <c r="N73" s="8"/>
    </row>
    <row r="74" spans="1:14" ht="33.75" customHeight="1" x14ac:dyDescent="0.25">
      <c r="A74" s="69" t="s">
        <v>104</v>
      </c>
      <c r="B74" s="60" t="s">
        <v>105</v>
      </c>
      <c r="C74" s="55">
        <f>[1]Расшир!E858-0.01</f>
        <v>787167.59539999999</v>
      </c>
      <c r="D74" s="55">
        <f>[1]Расшир!F858</f>
        <v>310882.79748999997</v>
      </c>
      <c r="E74" s="56">
        <f t="shared" si="0"/>
        <v>0.39493851030799176</v>
      </c>
      <c r="F74" s="21"/>
      <c r="G74" s="8"/>
      <c r="H74" s="8"/>
      <c r="I74" s="8"/>
      <c r="J74" s="8"/>
      <c r="K74" s="8"/>
      <c r="L74" s="8"/>
      <c r="M74" s="8"/>
      <c r="N74" s="8"/>
    </row>
    <row r="75" spans="1:14" ht="18.75" customHeight="1" x14ac:dyDescent="0.25">
      <c r="A75" s="57" t="s">
        <v>106</v>
      </c>
      <c r="B75" s="58" t="s">
        <v>107</v>
      </c>
      <c r="C75" s="27">
        <f>[1]Расшир!E898</f>
        <v>691963.76039999991</v>
      </c>
      <c r="D75" s="27">
        <f>[1]Расшир!F898</f>
        <v>281355.90932999999</v>
      </c>
      <c r="E75" s="29">
        <f t="shared" si="0"/>
        <v>0.40660497764703463</v>
      </c>
      <c r="F75" s="21"/>
      <c r="G75" s="8"/>
      <c r="H75" s="8"/>
      <c r="I75" s="8"/>
      <c r="J75" s="8"/>
      <c r="K75" s="8"/>
      <c r="L75" s="8"/>
      <c r="M75" s="8"/>
      <c r="N75" s="8"/>
    </row>
    <row r="76" spans="1:14" ht="22.5" customHeight="1" x14ac:dyDescent="0.25">
      <c r="A76" s="57" t="s">
        <v>108</v>
      </c>
      <c r="B76" s="58" t="s">
        <v>109</v>
      </c>
      <c r="C76" s="27">
        <f>[1]Расшир!E907</f>
        <v>23072.941999999999</v>
      </c>
      <c r="D76" s="27">
        <f>[1]Расшир!F907</f>
        <v>7832.4480000000003</v>
      </c>
      <c r="E76" s="29">
        <f>D76/C76</f>
        <v>0.33946464217697081</v>
      </c>
      <c r="F76" s="21"/>
      <c r="G76" s="8"/>
      <c r="H76" s="8"/>
      <c r="I76" s="8"/>
      <c r="J76" s="8"/>
      <c r="K76" s="8"/>
      <c r="L76" s="8"/>
      <c r="M76" s="8"/>
      <c r="N76" s="8"/>
    </row>
    <row r="77" spans="1:14" ht="32.25" customHeight="1" x14ac:dyDescent="0.25">
      <c r="A77" s="57" t="s">
        <v>110</v>
      </c>
      <c r="B77" s="58" t="s">
        <v>111</v>
      </c>
      <c r="C77" s="27">
        <f>[1]Расшир!E911</f>
        <v>72130.902999999991</v>
      </c>
      <c r="D77" s="27">
        <f>[1]Расшир!F911</f>
        <v>21694.440160000002</v>
      </c>
      <c r="E77" s="29">
        <f t="shared" si="0"/>
        <v>0.30076484915210344</v>
      </c>
      <c r="F77" s="21"/>
      <c r="G77" s="8"/>
      <c r="H77" s="8"/>
      <c r="I77" s="8"/>
      <c r="J77" s="8"/>
      <c r="K77" s="8"/>
      <c r="L77" s="8"/>
      <c r="M77" s="8"/>
      <c r="N77" s="8"/>
    </row>
    <row r="78" spans="1:14" ht="26.25" hidden="1" customHeight="1" x14ac:dyDescent="0.25">
      <c r="A78" s="69" t="s">
        <v>112</v>
      </c>
      <c r="B78" s="74" t="s">
        <v>113</v>
      </c>
      <c r="C78" s="55">
        <f>[1]Расшир!E924</f>
        <v>0</v>
      </c>
      <c r="D78" s="55">
        <f>[1]Расшир!F924</f>
        <v>0</v>
      </c>
      <c r="E78" s="70" t="e">
        <f t="shared" si="0"/>
        <v>#DIV/0!</v>
      </c>
      <c r="F78" s="21"/>
      <c r="G78" s="8"/>
      <c r="H78" s="8"/>
      <c r="I78" s="8"/>
      <c r="J78" s="8"/>
      <c r="K78" s="8"/>
      <c r="L78" s="8"/>
      <c r="M78" s="8"/>
      <c r="N78" s="8"/>
    </row>
    <row r="79" spans="1:14" ht="18" hidden="1" customHeight="1" x14ac:dyDescent="0.25">
      <c r="A79" s="62" t="s">
        <v>114</v>
      </c>
      <c r="B79" s="63" t="s">
        <v>115</v>
      </c>
      <c r="C79" s="27">
        <f>[1]Расшир!E945</f>
        <v>0</v>
      </c>
      <c r="D79" s="27">
        <f>[1]Расшир!F945</f>
        <v>0</v>
      </c>
      <c r="E79" s="29" t="e">
        <f t="shared" si="0"/>
        <v>#DIV/0!</v>
      </c>
      <c r="F79" s="21"/>
      <c r="G79" s="8"/>
      <c r="H79" s="8"/>
      <c r="I79" s="8"/>
      <c r="J79" s="8"/>
      <c r="K79" s="8"/>
      <c r="L79" s="8"/>
      <c r="M79" s="8"/>
      <c r="N79" s="8"/>
    </row>
    <row r="80" spans="1:14" ht="15.75" x14ac:dyDescent="0.25">
      <c r="A80" s="69" t="s">
        <v>116</v>
      </c>
      <c r="B80" s="54" t="s">
        <v>117</v>
      </c>
      <c r="C80" s="55">
        <f>[1]Расшир!E1045</f>
        <v>2741799.6056700004</v>
      </c>
      <c r="D80" s="55">
        <f>[1]Расшир!F1045</f>
        <v>785674.97223000007</v>
      </c>
      <c r="E80" s="56">
        <f t="shared" si="0"/>
        <v>0.28655448436320291</v>
      </c>
      <c r="F80" s="21"/>
      <c r="G80" s="8"/>
      <c r="H80" s="8"/>
      <c r="I80" s="8"/>
      <c r="J80" s="8"/>
      <c r="K80" s="8"/>
      <c r="L80" s="8"/>
      <c r="M80" s="8"/>
      <c r="N80" s="8"/>
    </row>
    <row r="81" spans="1:14" ht="15.75" x14ac:dyDescent="0.25">
      <c r="A81" s="57" t="s">
        <v>118</v>
      </c>
      <c r="B81" s="58" t="s">
        <v>119</v>
      </c>
      <c r="C81" s="27">
        <f>[1]Расшир!E1091</f>
        <v>35111.97</v>
      </c>
      <c r="D81" s="27">
        <f>[1]Расшир!F1091</f>
        <v>11465.8989</v>
      </c>
      <c r="E81" s="29">
        <f t="shared" si="0"/>
        <v>0.32655242357520808</v>
      </c>
      <c r="F81" s="21"/>
      <c r="G81" s="8"/>
      <c r="H81" s="8"/>
      <c r="I81" s="8"/>
      <c r="J81" s="8"/>
      <c r="K81" s="8"/>
      <c r="L81" s="8"/>
      <c r="M81" s="8"/>
      <c r="N81" s="8"/>
    </row>
    <row r="82" spans="1:14" ht="15.75" x14ac:dyDescent="0.25">
      <c r="A82" s="57" t="s">
        <v>120</v>
      </c>
      <c r="B82" s="58" t="s">
        <v>121</v>
      </c>
      <c r="C82" s="27">
        <f>[1]Расшир!E1095</f>
        <v>818925.62</v>
      </c>
      <c r="D82" s="27">
        <f>[1]Расшир!F1095</f>
        <v>268066.26977000001</v>
      </c>
      <c r="E82" s="29">
        <f t="shared" si="0"/>
        <v>0.32733897099226178</v>
      </c>
      <c r="F82" s="21"/>
      <c r="G82" s="8"/>
      <c r="H82" s="8"/>
      <c r="I82" s="8"/>
      <c r="J82" s="8"/>
      <c r="K82" s="8"/>
      <c r="L82" s="8"/>
      <c r="M82" s="8"/>
      <c r="N82" s="8"/>
    </row>
    <row r="83" spans="1:14" ht="15.75" x14ac:dyDescent="0.25">
      <c r="A83" s="57" t="s">
        <v>122</v>
      </c>
      <c r="B83" s="58" t="s">
        <v>123</v>
      </c>
      <c r="C83" s="27">
        <f>[1]Расшир!E1100</f>
        <v>744257.70567000005</v>
      </c>
      <c r="D83" s="27">
        <f>[1]Расшир!F1100</f>
        <v>309054.56233000004</v>
      </c>
      <c r="E83" s="29">
        <f t="shared" si="0"/>
        <v>0.41525208267985769</v>
      </c>
      <c r="F83" s="21"/>
      <c r="G83" s="8"/>
      <c r="H83" s="8"/>
      <c r="I83" s="8"/>
      <c r="J83" s="8"/>
      <c r="K83" s="8"/>
      <c r="L83" s="8"/>
      <c r="M83" s="8"/>
      <c r="N83" s="8"/>
    </row>
    <row r="84" spans="1:14" ht="15.75" x14ac:dyDescent="0.25">
      <c r="A84" s="57" t="s">
        <v>124</v>
      </c>
      <c r="B84" s="58" t="s">
        <v>125</v>
      </c>
      <c r="C84" s="27">
        <f>[1]Расшир!E1114</f>
        <v>601003.9</v>
      </c>
      <c r="D84" s="27">
        <f>[1]Расшир!F1114</f>
        <v>18443.59894</v>
      </c>
      <c r="E84" s="29">
        <f>D84/C84</f>
        <v>3.0687985452340659E-2</v>
      </c>
      <c r="F84" s="21"/>
      <c r="G84" s="8"/>
      <c r="H84" s="8"/>
      <c r="I84" s="8"/>
      <c r="J84" s="8"/>
      <c r="K84" s="8"/>
      <c r="L84" s="8"/>
      <c r="M84" s="8"/>
      <c r="N84" s="8"/>
    </row>
    <row r="85" spans="1:14" ht="15.75" x14ac:dyDescent="0.25">
      <c r="A85" s="57" t="s">
        <v>126</v>
      </c>
      <c r="B85" s="58" t="s">
        <v>127</v>
      </c>
      <c r="C85" s="27">
        <f>[1]Расшир!E1121</f>
        <v>542500.40999999992</v>
      </c>
      <c r="D85" s="27">
        <f>[1]Расшир!F1121</f>
        <v>178644.64229000002</v>
      </c>
      <c r="E85" s="29">
        <f t="shared" si="0"/>
        <v>0.3292986309263804</v>
      </c>
      <c r="F85" s="21"/>
      <c r="G85" s="8"/>
      <c r="H85" s="8"/>
      <c r="I85" s="8"/>
      <c r="J85" s="8"/>
      <c r="K85" s="8"/>
      <c r="L85" s="8"/>
      <c r="M85" s="8"/>
      <c r="N85" s="8"/>
    </row>
    <row r="86" spans="1:14" ht="15.75" x14ac:dyDescent="0.25">
      <c r="A86" s="69" t="s">
        <v>128</v>
      </c>
      <c r="B86" s="54" t="s">
        <v>129</v>
      </c>
      <c r="C86" s="55">
        <f>[1]Расшир!E1133</f>
        <v>1331489.44732</v>
      </c>
      <c r="D86" s="55">
        <f>[1]Расшир!F1133</f>
        <v>449819.59276999999</v>
      </c>
      <c r="E86" s="56">
        <f t="shared" si="0"/>
        <v>0.33783188719624435</v>
      </c>
      <c r="F86" s="21"/>
      <c r="G86" s="8"/>
      <c r="H86" s="8"/>
      <c r="I86" s="8"/>
      <c r="J86" s="8"/>
      <c r="K86" s="8"/>
      <c r="L86" s="8"/>
      <c r="M86" s="8"/>
      <c r="N86" s="8"/>
    </row>
    <row r="87" spans="1:14" ht="15.75" x14ac:dyDescent="0.25">
      <c r="A87" s="57" t="s">
        <v>130</v>
      </c>
      <c r="B87" s="58" t="s">
        <v>131</v>
      </c>
      <c r="C87" s="27">
        <f>[1]Расшир!E1183</f>
        <v>768841.92300000007</v>
      </c>
      <c r="D87" s="27">
        <f>[1]Расшир!F1183</f>
        <v>262876.53445000004</v>
      </c>
      <c r="E87" s="29">
        <f t="shared" si="0"/>
        <v>0.3419123315027659</v>
      </c>
      <c r="F87" s="21"/>
      <c r="G87" s="8"/>
      <c r="H87" s="8"/>
      <c r="I87" s="8"/>
      <c r="J87" s="8"/>
      <c r="K87" s="8"/>
      <c r="L87" s="8"/>
      <c r="M87" s="8"/>
      <c r="N87" s="8"/>
    </row>
    <row r="88" spans="1:14" ht="15.75" x14ac:dyDescent="0.25">
      <c r="A88" s="57" t="s">
        <v>132</v>
      </c>
      <c r="B88" s="58" t="s">
        <v>133</v>
      </c>
      <c r="C88" s="27">
        <f>[1]Расшир!E1188</f>
        <v>400871.11032000004</v>
      </c>
      <c r="D88" s="27">
        <f>[1]Расшир!F1188</f>
        <v>123038.77633000001</v>
      </c>
      <c r="E88" s="29">
        <f t="shared" si="0"/>
        <v>0.30692851932328791</v>
      </c>
      <c r="F88" s="21"/>
      <c r="G88" s="8"/>
      <c r="H88" s="8"/>
      <c r="I88" s="8"/>
      <c r="J88" s="8"/>
      <c r="K88" s="8"/>
      <c r="L88" s="8"/>
      <c r="M88" s="8"/>
      <c r="N88" s="8"/>
    </row>
    <row r="89" spans="1:14" ht="15.75" x14ac:dyDescent="0.25">
      <c r="A89" s="57" t="s">
        <v>134</v>
      </c>
      <c r="B89" s="58" t="s">
        <v>135</v>
      </c>
      <c r="C89" s="27">
        <f>[1]Расшир!E1196+0.01</f>
        <v>161776.424</v>
      </c>
      <c r="D89" s="27">
        <f>[1]Расшир!F1196</f>
        <v>63904.281990000003</v>
      </c>
      <c r="E89" s="29">
        <f t="shared" si="0"/>
        <v>0.39501603762733689</v>
      </c>
      <c r="F89" s="21"/>
      <c r="G89" s="8"/>
      <c r="H89" s="8"/>
      <c r="I89" s="8"/>
      <c r="J89" s="8"/>
      <c r="K89" s="8"/>
      <c r="L89" s="8"/>
      <c r="M89" s="8"/>
      <c r="N89" s="8"/>
    </row>
    <row r="90" spans="1:14" ht="33.6" customHeight="1" x14ac:dyDescent="0.25">
      <c r="A90" s="69" t="s">
        <v>136</v>
      </c>
      <c r="B90" s="60" t="s">
        <v>137</v>
      </c>
      <c r="C90" s="55">
        <f>[1]Расшир!E1212</f>
        <v>1267718.2498900001</v>
      </c>
      <c r="D90" s="55">
        <f>[1]Расшир!F1212</f>
        <v>277179.05176</v>
      </c>
      <c r="E90" s="56">
        <f t="shared" si="0"/>
        <v>0.2186440494834328</v>
      </c>
      <c r="F90" s="21"/>
      <c r="G90" s="8"/>
      <c r="H90" s="8"/>
      <c r="I90" s="8"/>
      <c r="J90" s="8"/>
      <c r="K90" s="8"/>
      <c r="L90" s="8"/>
      <c r="M90" s="8"/>
      <c r="N90" s="8"/>
    </row>
    <row r="91" spans="1:14" ht="32.25" customHeight="1" x14ac:dyDescent="0.25">
      <c r="A91" s="57" t="s">
        <v>138</v>
      </c>
      <c r="B91" s="58" t="s">
        <v>139</v>
      </c>
      <c r="C91" s="27">
        <f>[1]Расшир!E1215</f>
        <v>1267718.2498900001</v>
      </c>
      <c r="D91" s="27">
        <f>[1]Расшир!F1215</f>
        <v>277179.05176</v>
      </c>
      <c r="E91" s="29">
        <f t="shared" si="0"/>
        <v>0.2186440494834328</v>
      </c>
      <c r="F91" s="21"/>
      <c r="G91" s="8"/>
      <c r="H91" s="8"/>
      <c r="I91" s="8"/>
      <c r="J91" s="8"/>
      <c r="K91" s="8"/>
      <c r="L91" s="8"/>
      <c r="M91" s="8"/>
      <c r="N91" s="8"/>
    </row>
    <row r="92" spans="1:14" s="46" customFormat="1" ht="21" customHeight="1" x14ac:dyDescent="0.3">
      <c r="A92" s="42"/>
      <c r="B92" s="75" t="s">
        <v>140</v>
      </c>
      <c r="C92" s="76">
        <f>[1]Расшир!E1219</f>
        <v>32763545.258390002</v>
      </c>
      <c r="D92" s="76">
        <f>[1]Расшир!F1219</f>
        <v>8444283.1263199989</v>
      </c>
      <c r="E92" s="77">
        <f t="shared" si="0"/>
        <v>0.25773410843436151</v>
      </c>
      <c r="F92" s="44"/>
      <c r="G92" s="45"/>
      <c r="H92" s="45"/>
      <c r="I92" s="45"/>
      <c r="J92" s="45"/>
      <c r="K92" s="45"/>
      <c r="L92" s="45"/>
      <c r="M92" s="45"/>
      <c r="N92" s="45"/>
    </row>
    <row r="93" spans="1:14" ht="15.75" x14ac:dyDescent="0.25">
      <c r="A93" s="12"/>
      <c r="B93" s="26"/>
      <c r="C93" s="78"/>
      <c r="D93" s="78"/>
      <c r="E93" s="20"/>
      <c r="F93" s="8"/>
      <c r="G93" s="8"/>
      <c r="H93" s="8"/>
      <c r="I93" s="8"/>
      <c r="J93" s="8"/>
      <c r="K93" s="8"/>
      <c r="L93" s="8"/>
      <c r="M93" s="8"/>
      <c r="N93" s="8"/>
    </row>
    <row r="94" spans="1:14" ht="31.5" x14ac:dyDescent="0.25">
      <c r="A94" s="12"/>
      <c r="B94" s="35" t="s">
        <v>141</v>
      </c>
      <c r="C94" s="18">
        <f>C38-C92</f>
        <v>8434.6000000014901</v>
      </c>
      <c r="D94" s="18">
        <f>D38-D92</f>
        <v>517413.81006000005</v>
      </c>
      <c r="E94" s="20"/>
      <c r="F94" s="8"/>
      <c r="G94" s="8"/>
      <c r="H94" s="8"/>
      <c r="I94" s="8"/>
      <c r="J94" s="8"/>
      <c r="K94" s="8"/>
      <c r="L94" s="8"/>
      <c r="M94" s="8"/>
      <c r="N94" s="8"/>
    </row>
    <row r="95" spans="1:14" ht="15.75" hidden="1" x14ac:dyDescent="0.25">
      <c r="A95" s="12"/>
      <c r="B95" s="26"/>
      <c r="C95" s="78"/>
      <c r="D95" s="78"/>
      <c r="E95" s="20"/>
      <c r="F95" s="8"/>
      <c r="G95" s="8"/>
      <c r="H95" s="8"/>
      <c r="I95" s="8"/>
      <c r="J95" s="8"/>
      <c r="K95" s="8"/>
      <c r="L95" s="8"/>
      <c r="M95" s="8"/>
      <c r="N95" s="8"/>
    </row>
    <row r="96" spans="1:14" ht="15.75" hidden="1" x14ac:dyDescent="0.25">
      <c r="A96" s="12"/>
      <c r="B96" s="35" t="s">
        <v>142</v>
      </c>
      <c r="C96" s="18">
        <f>C97+C98</f>
        <v>0</v>
      </c>
      <c r="D96" s="18">
        <f>D97+D98</f>
        <v>0</v>
      </c>
      <c r="E96" s="20"/>
      <c r="F96" s="8"/>
      <c r="G96" s="8"/>
      <c r="H96" s="8"/>
      <c r="I96" s="8"/>
      <c r="J96" s="8"/>
      <c r="K96" s="8"/>
      <c r="L96" s="8"/>
      <c r="M96" s="8"/>
      <c r="N96" s="8"/>
    </row>
    <row r="97" spans="1:14" ht="15.75" hidden="1" x14ac:dyDescent="0.25">
      <c r="A97" s="12"/>
      <c r="B97" s="26" t="s">
        <v>143</v>
      </c>
      <c r="C97" s="78">
        <f>[1]Расшир!E1225</f>
        <v>0</v>
      </c>
      <c r="D97" s="78">
        <f>[1]Расшир!F1225</f>
        <v>0</v>
      </c>
      <c r="E97" s="20"/>
      <c r="F97" s="8"/>
      <c r="G97" s="8"/>
      <c r="H97" s="8"/>
      <c r="I97" s="8"/>
      <c r="J97" s="8"/>
      <c r="K97" s="8"/>
      <c r="L97" s="8"/>
      <c r="M97" s="8"/>
      <c r="N97" s="8"/>
    </row>
    <row r="98" spans="1:14" ht="15.75" hidden="1" x14ac:dyDescent="0.25">
      <c r="A98" s="12"/>
      <c r="B98" s="26" t="s">
        <v>144</v>
      </c>
      <c r="C98" s="78">
        <f>[1]Расшир!E1226</f>
        <v>0</v>
      </c>
      <c r="D98" s="78">
        <f>[1]Расшир!F1226</f>
        <v>0</v>
      </c>
      <c r="E98" s="20"/>
      <c r="F98" s="8"/>
      <c r="G98" s="8"/>
      <c r="H98" s="8"/>
      <c r="I98" s="8"/>
      <c r="J98" s="8"/>
      <c r="K98" s="8"/>
      <c r="L98" s="8"/>
      <c r="M98" s="8"/>
      <c r="N98" s="8"/>
    </row>
    <row r="99" spans="1:14" ht="15.75" x14ac:dyDescent="0.25">
      <c r="A99" s="12"/>
      <c r="B99" s="26"/>
      <c r="C99" s="78"/>
      <c r="D99" s="78"/>
      <c r="E99" s="20"/>
      <c r="F99" s="8"/>
      <c r="G99" s="8"/>
      <c r="H99" s="8"/>
      <c r="I99" s="8"/>
      <c r="J99" s="8"/>
      <c r="K99" s="8"/>
      <c r="L99" s="8"/>
      <c r="M99" s="8"/>
      <c r="N99" s="8"/>
    </row>
    <row r="100" spans="1:14" ht="47.25" x14ac:dyDescent="0.25">
      <c r="A100" s="12"/>
      <c r="B100" s="35" t="s">
        <v>145</v>
      </c>
      <c r="C100" s="18">
        <f>C101+C102</f>
        <v>-795727</v>
      </c>
      <c r="D100" s="18">
        <f>D101+D102</f>
        <v>778573</v>
      </c>
      <c r="E100" s="20"/>
      <c r="F100" s="8"/>
      <c r="G100" s="8"/>
      <c r="H100" s="8"/>
      <c r="I100" s="8"/>
      <c r="J100" s="8"/>
      <c r="K100" s="8"/>
      <c r="L100" s="8"/>
      <c r="M100" s="8"/>
      <c r="N100" s="8"/>
    </row>
    <row r="101" spans="1:14" ht="31.5" x14ac:dyDescent="0.25">
      <c r="A101" s="12"/>
      <c r="B101" s="33" t="s">
        <v>146</v>
      </c>
      <c r="C101" s="78">
        <f>[1]Расшир!E1229</f>
        <v>1301168</v>
      </c>
      <c r="D101" s="78">
        <f>[1]Расшир!F1229</f>
        <v>1668600</v>
      </c>
      <c r="E101" s="20"/>
      <c r="F101" s="8"/>
      <c r="G101" s="8"/>
      <c r="H101" s="8"/>
      <c r="I101" s="8"/>
      <c r="J101" s="8"/>
      <c r="K101" s="8"/>
      <c r="L101" s="8"/>
      <c r="M101" s="8"/>
      <c r="N101" s="8"/>
    </row>
    <row r="102" spans="1:14" ht="31.5" x14ac:dyDescent="0.25">
      <c r="A102" s="12"/>
      <c r="B102" s="33" t="s">
        <v>147</v>
      </c>
      <c r="C102" s="78">
        <f>[1]Расшир!E1230</f>
        <v>-2096895</v>
      </c>
      <c r="D102" s="78">
        <f>[1]Расшир!F1230</f>
        <v>-890027</v>
      </c>
      <c r="E102" s="20"/>
      <c r="F102" s="8"/>
      <c r="G102" s="8"/>
      <c r="H102" s="8"/>
      <c r="I102" s="8"/>
      <c r="J102" s="8"/>
      <c r="K102" s="8"/>
      <c r="L102" s="8"/>
      <c r="M102" s="8"/>
      <c r="N102" s="8"/>
    </row>
    <row r="103" spans="1:14" ht="15.75" x14ac:dyDescent="0.25">
      <c r="A103" s="12"/>
      <c r="B103" s="26"/>
      <c r="C103" s="78"/>
      <c r="D103" s="78"/>
      <c r="E103" s="20"/>
      <c r="F103" s="8"/>
      <c r="G103" s="8"/>
      <c r="H103" s="8"/>
      <c r="I103" s="8"/>
      <c r="J103" s="8"/>
      <c r="K103" s="8"/>
      <c r="L103" s="8"/>
      <c r="M103" s="8"/>
      <c r="N103" s="8"/>
    </row>
    <row r="104" spans="1:14" ht="15.75" x14ac:dyDescent="0.25">
      <c r="A104" s="12"/>
      <c r="B104" s="35" t="s">
        <v>148</v>
      </c>
      <c r="C104" s="18">
        <f>C105+C106</f>
        <v>795727</v>
      </c>
      <c r="D104" s="18">
        <f>[1]Расшир!F1232</f>
        <v>-1240000</v>
      </c>
      <c r="E104" s="20"/>
      <c r="F104" s="8"/>
      <c r="G104" s="8"/>
      <c r="H104" s="8"/>
      <c r="I104" s="8"/>
      <c r="J104" s="8"/>
      <c r="K104" s="8"/>
      <c r="L104" s="8"/>
      <c r="M104" s="8"/>
      <c r="N104" s="8"/>
    </row>
    <row r="105" spans="1:14" ht="15.75" x14ac:dyDescent="0.25">
      <c r="A105" s="12"/>
      <c r="B105" s="26" t="s">
        <v>149</v>
      </c>
      <c r="C105" s="78">
        <f>[1]Расшир!E1233</f>
        <v>9221703.6600000001</v>
      </c>
      <c r="D105" s="78">
        <f>[1]Расшир!F1233</f>
        <v>950000</v>
      </c>
      <c r="E105" s="20"/>
      <c r="F105" s="8"/>
      <c r="G105" s="8"/>
      <c r="H105" s="8"/>
      <c r="I105" s="8"/>
      <c r="J105" s="8"/>
      <c r="K105" s="8"/>
      <c r="L105" s="8"/>
      <c r="M105" s="8"/>
      <c r="N105" s="8"/>
    </row>
    <row r="106" spans="1:14" ht="31.5" x14ac:dyDescent="0.25">
      <c r="A106" s="12"/>
      <c r="B106" s="33" t="s">
        <v>150</v>
      </c>
      <c r="C106" s="78">
        <f>[1]Расшир!E1234</f>
        <v>-8425976.6600000001</v>
      </c>
      <c r="D106" s="78">
        <f>[1]Расшир!F1234</f>
        <v>-2190000</v>
      </c>
      <c r="E106" s="20"/>
      <c r="F106" s="8"/>
      <c r="G106" s="8"/>
      <c r="H106" s="8"/>
      <c r="I106" s="8"/>
      <c r="J106" s="8"/>
      <c r="K106" s="8"/>
      <c r="L106" s="8"/>
      <c r="M106" s="8"/>
      <c r="N106" s="8"/>
    </row>
    <row r="107" spans="1:14" ht="15.75" x14ac:dyDescent="0.25">
      <c r="A107" s="12"/>
      <c r="B107" s="33"/>
      <c r="C107" s="78"/>
      <c r="D107" s="78"/>
      <c r="E107" s="20"/>
      <c r="F107" s="8"/>
      <c r="G107" s="8"/>
      <c r="H107" s="8"/>
      <c r="I107" s="8"/>
      <c r="J107" s="8"/>
      <c r="K107" s="8"/>
      <c r="L107" s="8"/>
      <c r="M107" s="8"/>
      <c r="N107" s="8"/>
    </row>
    <row r="108" spans="1:14" ht="31.5" x14ac:dyDescent="0.25">
      <c r="A108" s="12"/>
      <c r="B108" s="35" t="s">
        <v>151</v>
      </c>
      <c r="C108" s="18">
        <f>C109+C110</f>
        <v>-8434.6000000014901</v>
      </c>
      <c r="D108" s="18">
        <f>D109+D110</f>
        <v>-55986.810060000047</v>
      </c>
      <c r="E108" s="20"/>
      <c r="F108" s="79"/>
      <c r="G108" s="8"/>
      <c r="H108" s="8"/>
      <c r="I108" s="8"/>
      <c r="J108" s="8"/>
      <c r="K108" s="8"/>
      <c r="L108" s="8"/>
      <c r="M108" s="8"/>
      <c r="N108" s="8"/>
    </row>
    <row r="109" spans="1:14" ht="15.75" x14ac:dyDescent="0.25">
      <c r="A109" s="12"/>
      <c r="B109" s="26" t="s">
        <v>152</v>
      </c>
      <c r="C109" s="78">
        <f>[1]Расшир!E1244</f>
        <v>-43294851.51839</v>
      </c>
      <c r="D109" s="78">
        <f>[1]Расшир!F1244</f>
        <v>-11594392.451400001</v>
      </c>
      <c r="E109" s="20"/>
      <c r="F109" s="8"/>
      <c r="G109" s="8"/>
      <c r="H109" s="8"/>
      <c r="I109" s="8"/>
      <c r="J109" s="8"/>
      <c r="K109" s="8"/>
      <c r="L109" s="8"/>
      <c r="M109" s="8"/>
      <c r="N109" s="8"/>
    </row>
    <row r="110" spans="1:14" ht="15.75" x14ac:dyDescent="0.25">
      <c r="A110" s="12"/>
      <c r="B110" s="26" t="s">
        <v>153</v>
      </c>
      <c r="C110" s="78">
        <f>[1]Расшир!E1245</f>
        <v>43286416.918389998</v>
      </c>
      <c r="D110" s="78">
        <f>[1]Расшир!F1245</f>
        <v>11538405.641340001</v>
      </c>
      <c r="E110" s="20"/>
      <c r="F110" s="8"/>
      <c r="G110" s="8"/>
      <c r="H110" s="8"/>
      <c r="I110" s="8"/>
      <c r="J110" s="8"/>
      <c r="K110" s="8"/>
      <c r="L110" s="8"/>
      <c r="M110" s="8"/>
      <c r="N110" s="8"/>
    </row>
    <row r="111" spans="1:14" ht="15.75" x14ac:dyDescent="0.25">
      <c r="A111" s="12"/>
      <c r="B111" s="33"/>
      <c r="C111" s="78"/>
      <c r="D111" s="78"/>
      <c r="E111" s="20"/>
      <c r="F111" s="8"/>
      <c r="G111" s="8"/>
      <c r="H111" s="8"/>
      <c r="I111" s="8"/>
      <c r="J111" s="8"/>
      <c r="K111" s="8"/>
      <c r="L111" s="8"/>
      <c r="M111" s="8"/>
      <c r="N111" s="8"/>
    </row>
    <row r="112" spans="1:14" ht="31.5" hidden="1" x14ac:dyDescent="0.25">
      <c r="A112" s="12"/>
      <c r="B112" s="35" t="s">
        <v>154</v>
      </c>
      <c r="C112" s="18">
        <f>[1]Расшир!E1235</f>
        <v>0</v>
      </c>
      <c r="D112" s="18">
        <f>D115+D117</f>
        <v>0</v>
      </c>
      <c r="E112" s="20"/>
      <c r="F112" s="8"/>
      <c r="G112" s="8"/>
      <c r="H112" s="8"/>
      <c r="I112" s="8"/>
      <c r="J112" s="8"/>
      <c r="K112" s="8"/>
      <c r="L112" s="8"/>
      <c r="M112" s="8"/>
      <c r="N112" s="8"/>
    </row>
    <row r="113" spans="1:14" ht="49.5" hidden="1" customHeight="1" x14ac:dyDescent="0.25">
      <c r="A113" s="12"/>
      <c r="B113" s="80" t="s">
        <v>155</v>
      </c>
      <c r="C113" s="81">
        <f>[1]Расшир!E1236</f>
        <v>0</v>
      </c>
      <c r="D113" s="82">
        <f>D114</f>
        <v>0</v>
      </c>
      <c r="E113" s="20"/>
      <c r="F113" s="8"/>
      <c r="G113" s="8"/>
      <c r="H113" s="8"/>
      <c r="I113" s="8"/>
      <c r="J113" s="8"/>
      <c r="K113" s="8"/>
      <c r="L113" s="8"/>
      <c r="M113" s="8"/>
      <c r="N113" s="8"/>
    </row>
    <row r="114" spans="1:14" ht="47.25" hidden="1" x14ac:dyDescent="0.25">
      <c r="A114" s="12"/>
      <c r="B114" s="83" t="s">
        <v>156</v>
      </c>
      <c r="C114" s="27">
        <f>[1]Расшир!E1237</f>
        <v>0</v>
      </c>
      <c r="D114" s="78">
        <f>[1]Расшир!F1237</f>
        <v>0</v>
      </c>
      <c r="E114" s="20"/>
      <c r="F114" s="8"/>
      <c r="G114" s="8"/>
      <c r="H114" s="8"/>
      <c r="I114" s="8"/>
      <c r="J114" s="8"/>
      <c r="K114" s="8"/>
      <c r="L114" s="8"/>
      <c r="M114" s="8"/>
      <c r="N114" s="8"/>
    </row>
    <row r="115" spans="1:14" ht="31.5" hidden="1" x14ac:dyDescent="0.25">
      <c r="A115" s="12"/>
      <c r="B115" s="84" t="s">
        <v>157</v>
      </c>
      <c r="C115" s="85">
        <f>[1]Расшир!E1240</f>
        <v>0</v>
      </c>
      <c r="D115" s="86">
        <f>[1]Расшир!F1240</f>
        <v>0</v>
      </c>
      <c r="E115" s="20"/>
      <c r="F115" s="8"/>
      <c r="G115" s="8"/>
      <c r="H115" s="8"/>
      <c r="I115" s="8"/>
      <c r="J115" s="8"/>
      <c r="K115" s="8"/>
      <c r="L115" s="8"/>
      <c r="M115" s="8"/>
      <c r="N115" s="8"/>
    </row>
    <row r="116" spans="1:14" ht="15.75" hidden="1" x14ac:dyDescent="0.25">
      <c r="A116" s="12"/>
      <c r="B116" s="83"/>
      <c r="C116" s="78"/>
      <c r="D116" s="78"/>
      <c r="E116" s="20"/>
      <c r="F116" s="8"/>
      <c r="G116" s="8"/>
      <c r="H116" s="8"/>
      <c r="I116" s="8"/>
      <c r="J116" s="8"/>
      <c r="K116" s="8"/>
      <c r="L116" s="8"/>
      <c r="M116" s="8"/>
      <c r="N116" s="8"/>
    </row>
    <row r="117" spans="1:14" ht="29.45" hidden="1" customHeight="1" x14ac:dyDescent="0.25">
      <c r="A117" s="12"/>
      <c r="B117" s="87" t="s">
        <v>158</v>
      </c>
      <c r="C117" s="82">
        <f>C118</f>
        <v>0</v>
      </c>
      <c r="D117" s="82">
        <f>D118</f>
        <v>0</v>
      </c>
      <c r="E117" s="20"/>
      <c r="F117" s="8"/>
      <c r="G117" s="8"/>
      <c r="H117" s="8"/>
      <c r="I117" s="8"/>
      <c r="J117" s="8"/>
      <c r="K117" s="8"/>
      <c r="L117" s="8"/>
      <c r="M117" s="8"/>
      <c r="N117" s="8"/>
    </row>
    <row r="118" spans="1:14" ht="15.75" hidden="1" x14ac:dyDescent="0.25">
      <c r="A118" s="12"/>
      <c r="B118" s="88" t="s">
        <v>159</v>
      </c>
      <c r="C118" s="89">
        <f>[1]Расшир!E1239</f>
        <v>0</v>
      </c>
      <c r="D118" s="90">
        <f>[1]Расшир!F1239</f>
        <v>0</v>
      </c>
      <c r="E118" s="20"/>
      <c r="F118" s="8"/>
      <c r="G118" s="8"/>
      <c r="H118" s="8"/>
      <c r="I118" s="8"/>
      <c r="J118" s="8"/>
      <c r="K118" s="8"/>
      <c r="L118" s="8"/>
      <c r="M118" s="8"/>
      <c r="N118" s="8"/>
    </row>
    <row r="119" spans="1:14" ht="15.75" hidden="1" x14ac:dyDescent="0.25">
      <c r="A119" s="12"/>
      <c r="B119" s="26"/>
      <c r="C119" s="78"/>
      <c r="D119" s="78"/>
      <c r="E119" s="20"/>
      <c r="F119" s="8"/>
      <c r="G119" s="8"/>
      <c r="H119" s="8"/>
      <c r="I119" s="8"/>
      <c r="J119" s="8"/>
      <c r="K119" s="8"/>
      <c r="L119" s="8"/>
      <c r="M119" s="8"/>
      <c r="N119" s="8"/>
    </row>
    <row r="120" spans="1:14" ht="15.75" hidden="1" x14ac:dyDescent="0.25">
      <c r="A120" s="12"/>
      <c r="B120" s="26"/>
      <c r="C120" s="78"/>
      <c r="D120" s="78"/>
      <c r="E120" s="20"/>
      <c r="F120" s="8"/>
      <c r="G120" s="8"/>
      <c r="H120" s="8"/>
      <c r="I120" s="8"/>
      <c r="J120" s="8"/>
      <c r="K120" s="8"/>
      <c r="L120" s="8"/>
      <c r="M120" s="8"/>
      <c r="N120" s="8"/>
    </row>
    <row r="121" spans="1:14" ht="32.25" customHeight="1" x14ac:dyDescent="0.25">
      <c r="A121" s="12"/>
      <c r="B121" s="35" t="s">
        <v>160</v>
      </c>
      <c r="C121" s="18">
        <f>C96+C100+C104+C108+C112</f>
        <v>-8434.6000000014901</v>
      </c>
      <c r="D121" s="18">
        <f>D96+D100+D104+D108+D112</f>
        <v>-517413.81006000005</v>
      </c>
      <c r="E121" s="20"/>
      <c r="F121" s="8"/>
      <c r="G121" s="8"/>
      <c r="H121" s="8"/>
      <c r="I121" s="8"/>
      <c r="J121" s="8"/>
      <c r="K121" s="8"/>
      <c r="L121" s="8"/>
      <c r="M121" s="8"/>
      <c r="N121" s="8"/>
    </row>
    <row r="122" spans="1:14" ht="15.75" x14ac:dyDescent="0.25">
      <c r="B122" s="9"/>
      <c r="C122" s="8"/>
      <c r="D122" s="10"/>
      <c r="E122" s="11"/>
      <c r="F122" s="8"/>
      <c r="G122" s="8"/>
      <c r="H122" s="8"/>
      <c r="I122" s="8"/>
      <c r="J122" s="8"/>
      <c r="K122" s="8"/>
      <c r="L122" s="8"/>
      <c r="M122" s="8"/>
      <c r="N122" s="8"/>
    </row>
    <row r="123" spans="1:14" ht="15.75" x14ac:dyDescent="0.25">
      <c r="B123" s="9"/>
      <c r="C123" s="8"/>
      <c r="D123" s="10"/>
      <c r="E123" s="11"/>
      <c r="F123" s="8"/>
      <c r="G123" s="8"/>
      <c r="H123" s="8"/>
      <c r="I123" s="8"/>
      <c r="J123" s="8"/>
      <c r="K123" s="8"/>
      <c r="L123" s="8"/>
      <c r="M123" s="8"/>
      <c r="N123" s="8"/>
    </row>
    <row r="124" spans="1:14" ht="15.75" x14ac:dyDescent="0.25">
      <c r="B124" s="9"/>
      <c r="C124" s="8"/>
      <c r="D124" s="10"/>
      <c r="E124" s="11"/>
      <c r="F124" s="8"/>
      <c r="G124" s="8"/>
      <c r="H124" s="8"/>
      <c r="I124" s="8"/>
      <c r="J124" s="8"/>
      <c r="K124" s="8"/>
      <c r="L124" s="8"/>
      <c r="M124" s="8"/>
      <c r="N124" s="8"/>
    </row>
    <row r="125" spans="1:14" ht="15.75" x14ac:dyDescent="0.25">
      <c r="B125" s="9"/>
      <c r="C125" s="8"/>
      <c r="D125" s="10"/>
      <c r="E125" s="11"/>
      <c r="F125" s="8"/>
      <c r="G125" s="8"/>
      <c r="H125" s="8"/>
      <c r="I125" s="8"/>
      <c r="J125" s="8"/>
      <c r="K125" s="8"/>
      <c r="L125" s="8"/>
      <c r="M125" s="8"/>
      <c r="N125" s="8"/>
    </row>
    <row r="126" spans="1:14" ht="15.75" x14ac:dyDescent="0.25">
      <c r="B126" s="9"/>
      <c r="C126" s="8"/>
      <c r="D126" s="10"/>
      <c r="E126" s="11"/>
      <c r="F126" s="8"/>
      <c r="G126" s="8"/>
      <c r="H126" s="8"/>
      <c r="I126" s="8"/>
      <c r="J126" s="8"/>
      <c r="K126" s="8"/>
      <c r="L126" s="8"/>
      <c r="M126" s="8"/>
      <c r="N126" s="8"/>
    </row>
    <row r="127" spans="1:14" ht="15.75" x14ac:dyDescent="0.25">
      <c r="B127" s="9"/>
      <c r="C127" s="8"/>
      <c r="D127" s="10"/>
      <c r="E127" s="11"/>
      <c r="F127" s="8"/>
      <c r="G127" s="8"/>
      <c r="H127" s="8"/>
      <c r="I127" s="8"/>
      <c r="J127" s="8"/>
      <c r="K127" s="8"/>
      <c r="L127" s="8"/>
      <c r="M127" s="8"/>
      <c r="N127" s="8"/>
    </row>
    <row r="128" spans="1:14" ht="15.75" x14ac:dyDescent="0.25">
      <c r="B128" s="9"/>
      <c r="C128" s="8"/>
      <c r="D128" s="10"/>
      <c r="E128" s="11"/>
      <c r="F128" s="8"/>
      <c r="G128" s="8"/>
      <c r="H128" s="8"/>
      <c r="I128" s="8"/>
      <c r="J128" s="8"/>
      <c r="K128" s="8"/>
      <c r="L128" s="8"/>
      <c r="M128" s="8"/>
      <c r="N128" s="8"/>
    </row>
    <row r="129" spans="2:14" ht="15.75" x14ac:dyDescent="0.25">
      <c r="B129" s="9"/>
      <c r="C129" s="8"/>
      <c r="D129" s="10"/>
      <c r="E129" s="11"/>
      <c r="F129" s="8"/>
      <c r="G129" s="8"/>
      <c r="H129" s="8"/>
      <c r="I129" s="8"/>
      <c r="J129" s="8"/>
      <c r="K129" s="8"/>
      <c r="L129" s="8"/>
      <c r="M129" s="8"/>
      <c r="N129" s="8"/>
    </row>
    <row r="130" spans="2:14" ht="15.75" x14ac:dyDescent="0.25">
      <c r="B130" s="9"/>
      <c r="C130" s="8"/>
      <c r="D130" s="10"/>
      <c r="E130" s="11"/>
      <c r="F130" s="8"/>
      <c r="G130" s="8"/>
      <c r="H130" s="8"/>
      <c r="I130" s="8"/>
      <c r="J130" s="8"/>
      <c r="K130" s="8"/>
      <c r="L130" s="8"/>
      <c r="M130" s="8"/>
      <c r="N130" s="8"/>
    </row>
    <row r="131" spans="2:14" ht="15.75" x14ac:dyDescent="0.25">
      <c r="B131" s="9"/>
      <c r="C131" s="8"/>
      <c r="D131" s="10"/>
      <c r="E131" s="11"/>
      <c r="F131" s="8"/>
      <c r="G131" s="8"/>
      <c r="H131" s="8"/>
      <c r="I131" s="8"/>
      <c r="J131" s="8"/>
      <c r="K131" s="8"/>
      <c r="L131" s="8"/>
      <c r="M131" s="8"/>
      <c r="N131" s="8"/>
    </row>
    <row r="132" spans="2:14" ht="15.75" x14ac:dyDescent="0.25">
      <c r="B132" s="9"/>
      <c r="C132" s="8"/>
      <c r="D132" s="10"/>
      <c r="E132" s="11"/>
      <c r="F132" s="8"/>
      <c r="G132" s="8"/>
      <c r="H132" s="8"/>
      <c r="I132" s="8"/>
      <c r="J132" s="8"/>
      <c r="K132" s="8"/>
      <c r="L132" s="8"/>
      <c r="M132" s="8"/>
      <c r="N132" s="8"/>
    </row>
    <row r="133" spans="2:14" ht="15.75" x14ac:dyDescent="0.25">
      <c r="B133" s="9"/>
      <c r="C133" s="8"/>
      <c r="D133" s="10"/>
      <c r="E133" s="11"/>
      <c r="F133" s="8"/>
      <c r="G133" s="8"/>
      <c r="H133" s="8"/>
      <c r="I133" s="8"/>
      <c r="J133" s="8"/>
      <c r="K133" s="8"/>
      <c r="L133" s="8"/>
      <c r="M133" s="8"/>
      <c r="N133" s="8"/>
    </row>
    <row r="134" spans="2:14" ht="15.75" x14ac:dyDescent="0.25">
      <c r="B134" s="9"/>
      <c r="C134" s="8"/>
      <c r="D134" s="10"/>
      <c r="E134" s="11"/>
      <c r="F134" s="8"/>
      <c r="G134" s="8"/>
      <c r="H134" s="8"/>
      <c r="I134" s="8"/>
      <c r="J134" s="8"/>
      <c r="K134" s="8"/>
      <c r="L134" s="8"/>
      <c r="M134" s="8"/>
      <c r="N134" s="8"/>
    </row>
    <row r="135" spans="2:14" ht="15.75" x14ac:dyDescent="0.25">
      <c r="B135" s="9"/>
      <c r="C135" s="8"/>
      <c r="D135" s="10"/>
      <c r="E135" s="11"/>
      <c r="F135" s="8"/>
      <c r="G135" s="8"/>
      <c r="H135" s="8"/>
      <c r="I135" s="8"/>
      <c r="J135" s="8"/>
      <c r="K135" s="8"/>
      <c r="L135" s="8"/>
      <c r="M135" s="8"/>
      <c r="N135" s="8"/>
    </row>
    <row r="136" spans="2:14" ht="15.75" x14ac:dyDescent="0.25">
      <c r="B136" s="9"/>
      <c r="C136" s="8"/>
      <c r="D136" s="10"/>
      <c r="E136" s="11"/>
      <c r="F136" s="8"/>
      <c r="G136" s="8"/>
      <c r="H136" s="8"/>
      <c r="I136" s="8"/>
      <c r="J136" s="8"/>
      <c r="K136" s="8"/>
      <c r="L136" s="8"/>
      <c r="M136" s="8"/>
      <c r="N136" s="8"/>
    </row>
    <row r="137" spans="2:14" ht="15.75" x14ac:dyDescent="0.25">
      <c r="B137" s="9"/>
      <c r="C137" s="8"/>
      <c r="D137" s="10"/>
      <c r="E137" s="11"/>
      <c r="F137" s="8"/>
      <c r="G137" s="8"/>
      <c r="H137" s="8"/>
      <c r="I137" s="8"/>
      <c r="J137" s="8"/>
      <c r="K137" s="8"/>
      <c r="L137" s="8"/>
      <c r="M137" s="8"/>
      <c r="N137" s="8"/>
    </row>
    <row r="138" spans="2:14" ht="15.75" x14ac:dyDescent="0.25">
      <c r="B138" s="9"/>
      <c r="C138" s="8"/>
      <c r="D138" s="10"/>
      <c r="E138" s="11"/>
      <c r="F138" s="8"/>
      <c r="G138" s="8"/>
      <c r="H138" s="8"/>
      <c r="I138" s="8"/>
      <c r="J138" s="8"/>
      <c r="K138" s="8"/>
      <c r="L138" s="8"/>
      <c r="M138" s="8"/>
      <c r="N138" s="8"/>
    </row>
    <row r="139" spans="2:14" ht="15.75" x14ac:dyDescent="0.25">
      <c r="B139" s="9"/>
      <c r="C139" s="8"/>
      <c r="D139" s="10"/>
      <c r="E139" s="11"/>
      <c r="F139" s="8"/>
      <c r="G139" s="8"/>
      <c r="H139" s="8"/>
      <c r="I139" s="8"/>
      <c r="J139" s="8"/>
      <c r="K139" s="8"/>
      <c r="L139" s="8"/>
      <c r="M139" s="8"/>
      <c r="N139" s="8"/>
    </row>
    <row r="140" spans="2:14" ht="15.75" x14ac:dyDescent="0.25">
      <c r="B140" s="9"/>
      <c r="C140" s="8"/>
      <c r="D140" s="10"/>
      <c r="E140" s="11"/>
      <c r="F140" s="8"/>
      <c r="G140" s="8"/>
      <c r="H140" s="8"/>
      <c r="I140" s="8"/>
      <c r="J140" s="8"/>
      <c r="K140" s="8"/>
      <c r="L140" s="8"/>
      <c r="M140" s="8"/>
      <c r="N140" s="8"/>
    </row>
    <row r="141" spans="2:14" ht="15.75" x14ac:dyDescent="0.25">
      <c r="B141" s="9"/>
      <c r="C141" s="8"/>
      <c r="D141" s="10"/>
      <c r="E141" s="11"/>
      <c r="F141" s="8"/>
      <c r="G141" s="8"/>
      <c r="H141" s="8"/>
      <c r="I141" s="8"/>
      <c r="J141" s="8"/>
      <c r="K141" s="8"/>
      <c r="L141" s="8"/>
      <c r="M141" s="8"/>
      <c r="N141" s="8"/>
    </row>
    <row r="142" spans="2:14" ht="15.75" x14ac:dyDescent="0.25">
      <c r="B142" s="9"/>
      <c r="C142" s="8"/>
      <c r="D142" s="10"/>
      <c r="E142" s="11"/>
      <c r="F142" s="8"/>
      <c r="G142" s="8"/>
      <c r="H142" s="8"/>
      <c r="I142" s="8"/>
      <c r="J142" s="8"/>
      <c r="K142" s="8"/>
      <c r="L142" s="8"/>
      <c r="M142" s="8"/>
      <c r="N142" s="8"/>
    </row>
    <row r="143" spans="2:14" ht="15.75" x14ac:dyDescent="0.25">
      <c r="B143" s="9"/>
      <c r="C143" s="8"/>
      <c r="D143" s="10"/>
      <c r="E143" s="11"/>
      <c r="F143" s="8"/>
      <c r="G143" s="8"/>
      <c r="H143" s="8"/>
      <c r="I143" s="8"/>
      <c r="J143" s="8"/>
      <c r="K143" s="8"/>
      <c r="L143" s="8"/>
      <c r="M143" s="8"/>
      <c r="N143" s="8"/>
    </row>
    <row r="144" spans="2:14" ht="15.75" x14ac:dyDescent="0.25">
      <c r="B144" s="9"/>
      <c r="C144" s="8"/>
      <c r="D144" s="10"/>
      <c r="E144" s="11"/>
      <c r="F144" s="8"/>
      <c r="G144" s="8"/>
      <c r="H144" s="8"/>
      <c r="I144" s="8"/>
      <c r="J144" s="8"/>
      <c r="K144" s="8"/>
      <c r="L144" s="8"/>
      <c r="M144" s="8"/>
      <c r="N144" s="8"/>
    </row>
    <row r="145" spans="2:14" ht="15.75" x14ac:dyDescent="0.25">
      <c r="B145" s="9"/>
      <c r="C145" s="8"/>
      <c r="D145" s="10"/>
      <c r="E145" s="11"/>
      <c r="F145" s="8"/>
      <c r="G145" s="8"/>
      <c r="H145" s="8"/>
      <c r="I145" s="8"/>
      <c r="J145" s="8"/>
      <c r="K145" s="8"/>
      <c r="L145" s="8"/>
      <c r="M145" s="8"/>
      <c r="N145" s="8"/>
    </row>
    <row r="146" spans="2:14" ht="15.75" x14ac:dyDescent="0.25">
      <c r="B146" s="9"/>
      <c r="C146" s="8"/>
      <c r="D146" s="10"/>
      <c r="E146" s="11"/>
      <c r="F146" s="8"/>
      <c r="G146" s="8"/>
      <c r="H146" s="8"/>
      <c r="I146" s="8"/>
      <c r="J146" s="8"/>
      <c r="K146" s="8"/>
      <c r="L146" s="8"/>
      <c r="M146" s="8"/>
      <c r="N146" s="8"/>
    </row>
    <row r="147" spans="2:14" ht="15.75" x14ac:dyDescent="0.25">
      <c r="B147" s="9"/>
      <c r="C147" s="8"/>
      <c r="D147" s="10"/>
      <c r="E147" s="11"/>
      <c r="F147" s="8"/>
      <c r="G147" s="8"/>
      <c r="H147" s="8"/>
      <c r="I147" s="8"/>
      <c r="J147" s="8"/>
      <c r="K147" s="8"/>
      <c r="L147" s="8"/>
      <c r="M147" s="8"/>
      <c r="N147" s="8"/>
    </row>
    <row r="148" spans="2:14" ht="15.75" x14ac:dyDescent="0.25">
      <c r="B148" s="9"/>
      <c r="C148" s="8"/>
      <c r="D148" s="10"/>
      <c r="E148" s="11"/>
      <c r="F148" s="8"/>
      <c r="G148" s="8"/>
      <c r="H148" s="8"/>
      <c r="I148" s="8"/>
      <c r="J148" s="8"/>
      <c r="K148" s="8"/>
      <c r="L148" s="8"/>
      <c r="M148" s="8"/>
      <c r="N148" s="8"/>
    </row>
    <row r="149" spans="2:14" ht="15.75" x14ac:dyDescent="0.25">
      <c r="B149" s="9"/>
      <c r="C149" s="8"/>
      <c r="D149" s="10"/>
      <c r="E149" s="11"/>
      <c r="F149" s="8"/>
      <c r="G149" s="8"/>
      <c r="H149" s="8"/>
      <c r="I149" s="8"/>
      <c r="J149" s="8"/>
      <c r="K149" s="8"/>
      <c r="L149" s="8"/>
      <c r="M149" s="8"/>
      <c r="N149" s="8"/>
    </row>
    <row r="150" spans="2:14" ht="15.75" x14ac:dyDescent="0.25">
      <c r="B150" s="9"/>
      <c r="C150" s="8"/>
      <c r="D150" s="10"/>
      <c r="E150" s="11"/>
      <c r="F150" s="8"/>
      <c r="G150" s="8"/>
      <c r="H150" s="8"/>
      <c r="I150" s="8"/>
      <c r="J150" s="8"/>
      <c r="K150" s="8"/>
      <c r="L150" s="8"/>
      <c r="M150" s="8"/>
      <c r="N150" s="8"/>
    </row>
    <row r="151" spans="2:14" ht="15.75" x14ac:dyDescent="0.25">
      <c r="B151" s="9"/>
      <c r="C151" s="8"/>
      <c r="D151" s="10"/>
      <c r="E151" s="11"/>
      <c r="F151" s="8"/>
      <c r="G151" s="8"/>
      <c r="H151" s="8"/>
      <c r="I151" s="8"/>
      <c r="J151" s="8"/>
      <c r="K151" s="8"/>
      <c r="L151" s="8"/>
      <c r="M151" s="8"/>
      <c r="N151" s="8"/>
    </row>
    <row r="152" spans="2:14" ht="15.75" x14ac:dyDescent="0.25">
      <c r="B152" s="9"/>
      <c r="C152" s="8"/>
      <c r="D152" s="10"/>
      <c r="E152" s="11"/>
      <c r="F152" s="8"/>
      <c r="G152" s="8"/>
      <c r="H152" s="8"/>
      <c r="I152" s="8"/>
      <c r="J152" s="8"/>
      <c r="K152" s="8"/>
      <c r="L152" s="8"/>
      <c r="M152" s="8"/>
      <c r="N152" s="8"/>
    </row>
    <row r="153" spans="2:14" ht="15.75" x14ac:dyDescent="0.25">
      <c r="B153" s="9"/>
      <c r="C153" s="8"/>
      <c r="D153" s="10"/>
      <c r="E153" s="11"/>
      <c r="F153" s="8"/>
      <c r="G153" s="8"/>
      <c r="H153" s="8"/>
      <c r="I153" s="8"/>
      <c r="J153" s="8"/>
      <c r="K153" s="8"/>
      <c r="L153" s="8"/>
      <c r="M153" s="8"/>
      <c r="N153" s="8"/>
    </row>
    <row r="154" spans="2:14" ht="15.75" x14ac:dyDescent="0.25">
      <c r="B154" s="9"/>
      <c r="C154" s="8"/>
      <c r="D154" s="10"/>
      <c r="E154" s="11"/>
      <c r="F154" s="8"/>
      <c r="G154" s="8"/>
      <c r="H154" s="8"/>
      <c r="I154" s="8"/>
      <c r="J154" s="8"/>
      <c r="K154" s="8"/>
      <c r="L154" s="8"/>
      <c r="M154" s="8"/>
      <c r="N154" s="8"/>
    </row>
    <row r="155" spans="2:14" ht="15.75" x14ac:dyDescent="0.25">
      <c r="B155" s="9"/>
      <c r="C155" s="8"/>
      <c r="D155" s="10"/>
      <c r="E155" s="11"/>
      <c r="F155" s="8"/>
      <c r="G155" s="8"/>
      <c r="H155" s="8"/>
      <c r="I155" s="8"/>
      <c r="J155" s="8"/>
      <c r="K155" s="8"/>
      <c r="L155" s="8"/>
      <c r="M155" s="8"/>
      <c r="N155" s="8"/>
    </row>
    <row r="156" spans="2:14" ht="15.75" x14ac:dyDescent="0.25">
      <c r="B156" s="9"/>
      <c r="C156" s="8"/>
      <c r="D156" s="10"/>
      <c r="E156" s="11"/>
      <c r="F156" s="8"/>
      <c r="G156" s="8"/>
      <c r="H156" s="8"/>
      <c r="I156" s="8"/>
      <c r="J156" s="8"/>
      <c r="K156" s="8"/>
      <c r="L156" s="8"/>
      <c r="M156" s="8"/>
      <c r="N156" s="8"/>
    </row>
    <row r="157" spans="2:14" ht="15.75" x14ac:dyDescent="0.25">
      <c r="B157" s="9"/>
      <c r="C157" s="8"/>
      <c r="D157" s="10"/>
      <c r="E157" s="11"/>
      <c r="F157" s="8"/>
      <c r="G157" s="8"/>
      <c r="H157" s="8"/>
      <c r="I157" s="8"/>
      <c r="J157" s="8"/>
      <c r="K157" s="8"/>
      <c r="L157" s="8"/>
      <c r="M157" s="8"/>
      <c r="N157" s="8"/>
    </row>
    <row r="158" spans="2:14" ht="15.75" x14ac:dyDescent="0.25">
      <c r="B158" s="9"/>
      <c r="C158" s="8"/>
      <c r="D158" s="10"/>
      <c r="E158" s="11"/>
      <c r="F158" s="8"/>
      <c r="G158" s="8"/>
      <c r="H158" s="8"/>
      <c r="I158" s="8"/>
      <c r="J158" s="8"/>
      <c r="K158" s="8"/>
      <c r="L158" s="8"/>
      <c r="M158" s="8"/>
      <c r="N158" s="8"/>
    </row>
    <row r="159" spans="2:14" ht="15.75" x14ac:dyDescent="0.25">
      <c r="B159" s="9"/>
      <c r="C159" s="8"/>
      <c r="D159" s="10"/>
      <c r="E159" s="11"/>
      <c r="F159" s="8"/>
      <c r="G159" s="8"/>
      <c r="H159" s="8"/>
      <c r="I159" s="8"/>
      <c r="J159" s="8"/>
      <c r="K159" s="8"/>
      <c r="L159" s="8"/>
      <c r="M159" s="8"/>
      <c r="N159" s="8"/>
    </row>
    <row r="160" spans="2:14" ht="15.75" x14ac:dyDescent="0.25">
      <c r="B160" s="9"/>
      <c r="C160" s="8"/>
      <c r="D160" s="10"/>
      <c r="E160" s="11"/>
      <c r="F160" s="8"/>
      <c r="G160" s="8"/>
      <c r="H160" s="8"/>
      <c r="I160" s="8"/>
      <c r="J160" s="8"/>
      <c r="K160" s="8"/>
      <c r="L160" s="8"/>
      <c r="M160" s="8"/>
      <c r="N160" s="8"/>
    </row>
    <row r="161" spans="2:14" ht="15.75" x14ac:dyDescent="0.25">
      <c r="B161" s="9"/>
      <c r="C161" s="8"/>
      <c r="D161" s="10"/>
      <c r="E161" s="11"/>
      <c r="F161" s="8"/>
      <c r="G161" s="8"/>
      <c r="H161" s="8"/>
      <c r="I161" s="8"/>
      <c r="J161" s="8"/>
      <c r="K161" s="8"/>
      <c r="L161" s="8"/>
      <c r="M161" s="8"/>
      <c r="N161" s="8"/>
    </row>
    <row r="162" spans="2:14" ht="15.75" x14ac:dyDescent="0.25">
      <c r="B162" s="9"/>
      <c r="C162" s="8"/>
      <c r="D162" s="10"/>
      <c r="E162" s="11"/>
      <c r="F162" s="8"/>
      <c r="G162" s="8"/>
      <c r="H162" s="8"/>
      <c r="I162" s="8"/>
      <c r="J162" s="8"/>
      <c r="K162" s="8"/>
      <c r="L162" s="8"/>
      <c r="M162" s="8"/>
      <c r="N162" s="8"/>
    </row>
    <row r="163" spans="2:14" ht="15.75" x14ac:dyDescent="0.25">
      <c r="B163" s="9"/>
      <c r="C163" s="8"/>
      <c r="D163" s="10"/>
      <c r="E163" s="11"/>
      <c r="F163" s="8"/>
      <c r="G163" s="8"/>
      <c r="H163" s="8"/>
      <c r="I163" s="8"/>
      <c r="J163" s="8"/>
      <c r="K163" s="8"/>
      <c r="L163" s="8"/>
      <c r="M163" s="8"/>
      <c r="N163" s="8"/>
    </row>
    <row r="164" spans="2:14" ht="15.75" x14ac:dyDescent="0.25">
      <c r="B164" s="9"/>
      <c r="C164" s="8"/>
      <c r="D164" s="10"/>
      <c r="E164" s="11"/>
      <c r="F164" s="8"/>
      <c r="G164" s="8"/>
      <c r="H164" s="8"/>
      <c r="I164" s="8"/>
      <c r="J164" s="8"/>
      <c r="K164" s="8"/>
      <c r="L164" s="8"/>
      <c r="M164" s="8"/>
      <c r="N164" s="8"/>
    </row>
    <row r="165" spans="2:14" ht="15.75" x14ac:dyDescent="0.25">
      <c r="B165" s="9"/>
      <c r="C165" s="8"/>
      <c r="D165" s="10"/>
      <c r="E165" s="11"/>
      <c r="F165" s="8"/>
      <c r="G165" s="8"/>
      <c r="H165" s="8"/>
      <c r="I165" s="8"/>
      <c r="J165" s="8"/>
      <c r="K165" s="8"/>
      <c r="L165" s="8"/>
      <c r="M165" s="8"/>
      <c r="N165" s="8"/>
    </row>
    <row r="166" spans="2:14" ht="15.75" x14ac:dyDescent="0.25">
      <c r="B166" s="9"/>
      <c r="C166" s="8"/>
      <c r="D166" s="10"/>
      <c r="E166" s="11"/>
      <c r="F166" s="8"/>
      <c r="G166" s="8"/>
      <c r="H166" s="8"/>
      <c r="I166" s="8"/>
      <c r="J166" s="8"/>
      <c r="K166" s="8"/>
      <c r="L166" s="8"/>
      <c r="M166" s="8"/>
      <c r="N166" s="8"/>
    </row>
    <row r="167" spans="2:14" ht="15.75" x14ac:dyDescent="0.25">
      <c r="B167" s="9"/>
      <c r="C167" s="8"/>
      <c r="D167" s="10"/>
      <c r="E167" s="11"/>
      <c r="F167" s="8"/>
      <c r="G167" s="8"/>
      <c r="H167" s="8"/>
      <c r="I167" s="8"/>
      <c r="J167" s="8"/>
      <c r="K167" s="8"/>
      <c r="L167" s="8"/>
      <c r="M167" s="8"/>
      <c r="N167" s="8"/>
    </row>
    <row r="168" spans="2:14" ht="15.75" x14ac:dyDescent="0.25">
      <c r="B168" s="9"/>
      <c r="C168" s="8"/>
      <c r="D168" s="10"/>
      <c r="E168" s="11"/>
      <c r="F168" s="8"/>
      <c r="G168" s="8"/>
      <c r="H168" s="8"/>
      <c r="I168" s="8"/>
      <c r="J168" s="8"/>
      <c r="K168" s="8"/>
      <c r="L168" s="8"/>
      <c r="M168" s="8"/>
      <c r="N168" s="8"/>
    </row>
    <row r="169" spans="2:14" ht="15.75" x14ac:dyDescent="0.25">
      <c r="B169" s="9"/>
      <c r="C169" s="8"/>
      <c r="D169" s="10"/>
      <c r="E169" s="11"/>
      <c r="F169" s="8"/>
      <c r="G169" s="8"/>
      <c r="H169" s="8"/>
      <c r="I169" s="8"/>
      <c r="J169" s="8"/>
      <c r="K169" s="8"/>
      <c r="L169" s="8"/>
      <c r="M169" s="8"/>
      <c r="N169" s="8"/>
    </row>
    <row r="170" spans="2:14" ht="15.75" x14ac:dyDescent="0.25">
      <c r="B170" s="9"/>
      <c r="C170" s="8"/>
      <c r="D170" s="10"/>
      <c r="E170" s="11"/>
      <c r="F170" s="8"/>
      <c r="G170" s="8"/>
      <c r="H170" s="8"/>
      <c r="I170" s="8"/>
      <c r="J170" s="8"/>
      <c r="K170" s="8"/>
      <c r="L170" s="8"/>
      <c r="M170" s="8"/>
      <c r="N170" s="8"/>
    </row>
    <row r="171" spans="2:14" ht="15.75" x14ac:dyDescent="0.25">
      <c r="B171" s="9"/>
      <c r="C171" s="8"/>
      <c r="D171" s="10"/>
      <c r="E171" s="11"/>
      <c r="F171" s="8"/>
      <c r="G171" s="8"/>
      <c r="H171" s="8"/>
      <c r="I171" s="8"/>
      <c r="J171" s="8"/>
      <c r="K171" s="8"/>
      <c r="L171" s="8"/>
      <c r="M171" s="8"/>
      <c r="N171" s="8"/>
    </row>
    <row r="172" spans="2:14" ht="15.75" x14ac:dyDescent="0.25">
      <c r="B172" s="9"/>
      <c r="C172" s="8"/>
      <c r="D172" s="10"/>
      <c r="E172" s="11"/>
      <c r="F172" s="8"/>
      <c r="G172" s="8"/>
      <c r="H172" s="8"/>
      <c r="I172" s="8"/>
      <c r="J172" s="8"/>
      <c r="K172" s="8"/>
      <c r="L172" s="8"/>
      <c r="M172" s="8"/>
      <c r="N172" s="8"/>
    </row>
    <row r="173" spans="2:14" ht="15.75" x14ac:dyDescent="0.25">
      <c r="B173" s="9"/>
      <c r="C173" s="8"/>
      <c r="D173" s="10"/>
      <c r="E173" s="11"/>
      <c r="F173" s="8"/>
      <c r="G173" s="8"/>
      <c r="H173" s="8"/>
      <c r="I173" s="8"/>
      <c r="J173" s="8"/>
      <c r="K173" s="8"/>
      <c r="L173" s="8"/>
      <c r="M173" s="8"/>
      <c r="N173" s="8"/>
    </row>
    <row r="174" spans="2:14" ht="15.75" x14ac:dyDescent="0.25">
      <c r="B174" s="9"/>
      <c r="C174" s="8"/>
      <c r="D174" s="10"/>
      <c r="E174" s="11"/>
      <c r="F174" s="8"/>
      <c r="G174" s="8"/>
      <c r="H174" s="8"/>
      <c r="I174" s="8"/>
      <c r="J174" s="8"/>
      <c r="K174" s="8"/>
      <c r="L174" s="8"/>
      <c r="M174" s="8"/>
      <c r="N174" s="8"/>
    </row>
    <row r="175" spans="2:14" ht="15.75" x14ac:dyDescent="0.25">
      <c r="B175" s="9"/>
      <c r="C175" s="8"/>
      <c r="D175" s="10"/>
      <c r="E175" s="11"/>
      <c r="F175" s="8"/>
      <c r="G175" s="8"/>
      <c r="H175" s="8"/>
      <c r="I175" s="8"/>
      <c r="J175" s="8"/>
      <c r="K175" s="8"/>
      <c r="L175" s="8"/>
      <c r="M175" s="8"/>
      <c r="N175" s="8"/>
    </row>
    <row r="176" spans="2:14" ht="15.75" x14ac:dyDescent="0.25">
      <c r="B176" s="9"/>
      <c r="C176" s="8"/>
      <c r="D176" s="10"/>
      <c r="E176" s="11"/>
      <c r="F176" s="8"/>
      <c r="G176" s="8"/>
      <c r="H176" s="8"/>
      <c r="I176" s="8"/>
      <c r="J176" s="8"/>
      <c r="K176" s="8"/>
      <c r="L176" s="8"/>
      <c r="M176" s="8"/>
      <c r="N176" s="8"/>
    </row>
    <row r="177" spans="2:14" ht="15.75" x14ac:dyDescent="0.25">
      <c r="B177" s="9"/>
      <c r="C177" s="8"/>
      <c r="D177" s="10"/>
      <c r="E177" s="11"/>
      <c r="F177" s="8"/>
      <c r="G177" s="8"/>
      <c r="H177" s="8"/>
      <c r="I177" s="8"/>
      <c r="J177" s="8"/>
      <c r="K177" s="8"/>
      <c r="L177" s="8"/>
      <c r="M177" s="8"/>
      <c r="N177" s="8"/>
    </row>
    <row r="178" spans="2:14" ht="15.75" x14ac:dyDescent="0.25">
      <c r="B178" s="9"/>
      <c r="C178" s="8"/>
      <c r="D178" s="10"/>
      <c r="E178" s="11"/>
      <c r="F178" s="8"/>
      <c r="G178" s="8"/>
      <c r="H178" s="8"/>
      <c r="I178" s="8"/>
      <c r="J178" s="8"/>
      <c r="K178" s="8"/>
      <c r="L178" s="8"/>
      <c r="M178" s="8"/>
      <c r="N178" s="8"/>
    </row>
    <row r="179" spans="2:14" ht="15.75" x14ac:dyDescent="0.25">
      <c r="B179" s="9"/>
      <c r="C179" s="8"/>
      <c r="D179" s="10"/>
      <c r="E179" s="11"/>
      <c r="F179" s="8"/>
      <c r="G179" s="8"/>
      <c r="H179" s="8"/>
      <c r="I179" s="8"/>
      <c r="J179" s="8"/>
      <c r="K179" s="8"/>
      <c r="L179" s="8"/>
      <c r="M179" s="8"/>
      <c r="N179" s="8"/>
    </row>
    <row r="180" spans="2:14" ht="15.75" x14ac:dyDescent="0.25">
      <c r="B180" s="9"/>
      <c r="C180" s="8"/>
      <c r="D180" s="10"/>
      <c r="E180" s="11"/>
      <c r="F180" s="8"/>
      <c r="G180" s="8"/>
      <c r="H180" s="8"/>
      <c r="I180" s="8"/>
      <c r="J180" s="8"/>
      <c r="K180" s="8"/>
      <c r="L180" s="8"/>
      <c r="M180" s="8"/>
      <c r="N180" s="8"/>
    </row>
    <row r="181" spans="2:14" ht="15.75" x14ac:dyDescent="0.25">
      <c r="B181" s="9"/>
      <c r="C181" s="8"/>
      <c r="D181" s="10"/>
      <c r="E181" s="11"/>
      <c r="F181" s="8"/>
      <c r="G181" s="8"/>
      <c r="H181" s="8"/>
      <c r="I181" s="8"/>
      <c r="J181" s="8"/>
      <c r="K181" s="8"/>
      <c r="L181" s="8"/>
      <c r="M181" s="8"/>
      <c r="N181" s="8"/>
    </row>
    <row r="182" spans="2:14" ht="15.75" x14ac:dyDescent="0.25">
      <c r="B182" s="9"/>
      <c r="C182" s="8"/>
      <c r="D182" s="10"/>
      <c r="E182" s="11"/>
      <c r="F182" s="8"/>
      <c r="G182" s="8"/>
      <c r="H182" s="8"/>
      <c r="I182" s="8"/>
      <c r="J182" s="8"/>
      <c r="K182" s="8"/>
      <c r="L182" s="8"/>
      <c r="M182" s="8"/>
      <c r="N182" s="8"/>
    </row>
    <row r="183" spans="2:14" ht="15.75" x14ac:dyDescent="0.25">
      <c r="B183" s="9"/>
      <c r="C183" s="8"/>
      <c r="D183" s="10"/>
      <c r="E183" s="11"/>
      <c r="F183" s="8"/>
      <c r="G183" s="8"/>
      <c r="H183" s="8"/>
      <c r="I183" s="8"/>
      <c r="J183" s="8"/>
      <c r="K183" s="8"/>
      <c r="L183" s="8"/>
      <c r="M183" s="8"/>
      <c r="N183" s="8"/>
    </row>
    <row r="184" spans="2:14" ht="15.75" x14ac:dyDescent="0.25">
      <c r="B184" s="9"/>
      <c r="C184" s="8"/>
      <c r="D184" s="10"/>
      <c r="E184" s="11"/>
      <c r="F184" s="8"/>
      <c r="G184" s="8"/>
      <c r="H184" s="8"/>
      <c r="I184" s="8"/>
      <c r="J184" s="8"/>
      <c r="K184" s="8"/>
      <c r="L184" s="8"/>
      <c r="M184" s="8"/>
      <c r="N184" s="8"/>
    </row>
    <row r="185" spans="2:14" ht="15.75" x14ac:dyDescent="0.25">
      <c r="B185" s="9"/>
      <c r="C185" s="8"/>
      <c r="D185" s="10"/>
      <c r="E185" s="11"/>
      <c r="F185" s="8"/>
      <c r="G185" s="8"/>
      <c r="H185" s="8"/>
      <c r="I185" s="8"/>
      <c r="J185" s="8"/>
      <c r="K185" s="8"/>
      <c r="L185" s="8"/>
      <c r="M185" s="8"/>
      <c r="N185" s="8"/>
    </row>
    <row r="186" spans="2:14" ht="15.75" x14ac:dyDescent="0.25">
      <c r="B186" s="9"/>
      <c r="C186" s="8"/>
      <c r="D186" s="10"/>
      <c r="E186" s="11"/>
      <c r="F186" s="8"/>
      <c r="G186" s="8"/>
      <c r="H186" s="8"/>
      <c r="I186" s="8"/>
      <c r="J186" s="8"/>
      <c r="K186" s="8"/>
      <c r="L186" s="8"/>
      <c r="M186" s="8"/>
      <c r="N186" s="8"/>
    </row>
    <row r="187" spans="2:14" ht="15.75" x14ac:dyDescent="0.25">
      <c r="B187" s="9"/>
      <c r="C187" s="8"/>
      <c r="D187" s="10"/>
      <c r="E187" s="11"/>
      <c r="F187" s="8"/>
      <c r="G187" s="8"/>
      <c r="H187" s="8"/>
      <c r="I187" s="8"/>
      <c r="J187" s="8"/>
      <c r="K187" s="8"/>
      <c r="L187" s="8"/>
      <c r="M187" s="8"/>
      <c r="N187" s="8"/>
    </row>
    <row r="188" spans="2:14" ht="15.75" x14ac:dyDescent="0.25">
      <c r="B188" s="9"/>
      <c r="C188" s="8"/>
      <c r="D188" s="10"/>
      <c r="E188" s="11"/>
      <c r="F188" s="8"/>
      <c r="G188" s="8"/>
      <c r="H188" s="8"/>
      <c r="I188" s="8"/>
      <c r="J188" s="8"/>
      <c r="K188" s="8"/>
      <c r="L188" s="8"/>
      <c r="M188" s="8"/>
      <c r="N188" s="8"/>
    </row>
    <row r="189" spans="2:14" ht="15.75" x14ac:dyDescent="0.25">
      <c r="B189" s="9"/>
      <c r="C189" s="8"/>
      <c r="D189" s="10"/>
      <c r="E189" s="11"/>
      <c r="F189" s="8"/>
      <c r="G189" s="8"/>
      <c r="H189" s="8"/>
      <c r="I189" s="8"/>
      <c r="J189" s="8"/>
      <c r="K189" s="8"/>
      <c r="L189" s="8"/>
      <c r="M189" s="8"/>
      <c r="N189" s="8"/>
    </row>
    <row r="190" spans="2:14" ht="15.75" x14ac:dyDescent="0.25">
      <c r="B190" s="9"/>
      <c r="C190" s="8"/>
      <c r="D190" s="10"/>
      <c r="E190" s="11"/>
      <c r="F190" s="8"/>
      <c r="G190" s="8"/>
      <c r="H190" s="8"/>
      <c r="I190" s="8"/>
      <c r="J190" s="8"/>
      <c r="K190" s="8"/>
      <c r="L190" s="8"/>
      <c r="M190" s="8"/>
      <c r="N190" s="8"/>
    </row>
    <row r="191" spans="2:14" ht="15.75" x14ac:dyDescent="0.25">
      <c r="B191" s="9"/>
      <c r="C191" s="8"/>
      <c r="D191" s="10"/>
      <c r="E191" s="11"/>
      <c r="F191" s="8"/>
      <c r="G191" s="8"/>
      <c r="H191" s="8"/>
      <c r="I191" s="8"/>
      <c r="J191" s="8"/>
      <c r="K191" s="8"/>
      <c r="L191" s="8"/>
      <c r="M191" s="8"/>
      <c r="N191" s="8"/>
    </row>
    <row r="192" spans="2:14" ht="15.75" x14ac:dyDescent="0.25">
      <c r="B192" s="9"/>
      <c r="C192" s="8"/>
      <c r="D192" s="10"/>
      <c r="E192" s="11"/>
      <c r="F192" s="8"/>
      <c r="G192" s="8"/>
      <c r="H192" s="8"/>
      <c r="I192" s="8"/>
      <c r="J192" s="8"/>
      <c r="K192" s="8"/>
      <c r="L192" s="8"/>
      <c r="M192" s="8"/>
      <c r="N192" s="8"/>
    </row>
    <row r="193" spans="2:14" ht="15.75" x14ac:dyDescent="0.25">
      <c r="B193" s="9"/>
      <c r="C193" s="8"/>
      <c r="D193" s="10"/>
      <c r="E193" s="11"/>
      <c r="F193" s="8"/>
      <c r="G193" s="8"/>
      <c r="H193" s="8"/>
      <c r="I193" s="8"/>
      <c r="J193" s="8"/>
      <c r="K193" s="8"/>
      <c r="L193" s="8"/>
      <c r="M193" s="8"/>
      <c r="N193" s="8"/>
    </row>
    <row r="194" spans="2:14" ht="15.75" x14ac:dyDescent="0.25">
      <c r="B194" s="9"/>
      <c r="C194" s="8"/>
      <c r="D194" s="10"/>
      <c r="E194" s="11"/>
      <c r="F194" s="8"/>
      <c r="G194" s="8"/>
      <c r="H194" s="8"/>
      <c r="I194" s="8"/>
      <c r="J194" s="8"/>
      <c r="K194" s="8"/>
      <c r="L194" s="8"/>
      <c r="M194" s="8"/>
      <c r="N194" s="8"/>
    </row>
    <row r="195" spans="2:14" ht="15.75" x14ac:dyDescent="0.25">
      <c r="B195" s="9"/>
      <c r="C195" s="8"/>
      <c r="D195" s="10"/>
      <c r="E195" s="11"/>
      <c r="F195" s="8"/>
      <c r="G195" s="8"/>
      <c r="H195" s="8"/>
      <c r="I195" s="8"/>
      <c r="J195" s="8"/>
      <c r="K195" s="8"/>
      <c r="L195" s="8"/>
      <c r="M195" s="8"/>
      <c r="N195" s="8"/>
    </row>
    <row r="196" spans="2:14" ht="15.75" x14ac:dyDescent="0.25">
      <c r="B196" s="9"/>
      <c r="C196" s="8"/>
      <c r="D196" s="10"/>
      <c r="E196" s="11"/>
      <c r="F196" s="8"/>
      <c r="G196" s="8"/>
      <c r="H196" s="8"/>
      <c r="I196" s="8"/>
      <c r="J196" s="8"/>
      <c r="K196" s="8"/>
      <c r="L196" s="8"/>
      <c r="M196" s="8"/>
      <c r="N196" s="8"/>
    </row>
    <row r="197" spans="2:14" ht="15.75" x14ac:dyDescent="0.25">
      <c r="B197" s="9"/>
      <c r="C197" s="8"/>
      <c r="D197" s="10"/>
      <c r="E197" s="11"/>
      <c r="F197" s="8"/>
      <c r="G197" s="8"/>
      <c r="H197" s="8"/>
      <c r="I197" s="8"/>
      <c r="J197" s="8"/>
      <c r="K197" s="8"/>
      <c r="L197" s="8"/>
      <c r="M197" s="8"/>
      <c r="N197" s="8"/>
    </row>
    <row r="198" spans="2:14" ht="15.75" x14ac:dyDescent="0.25">
      <c r="B198" s="9"/>
      <c r="C198" s="8"/>
      <c r="D198" s="10"/>
      <c r="E198" s="11"/>
      <c r="F198" s="8"/>
      <c r="G198" s="8"/>
      <c r="H198" s="8"/>
      <c r="I198" s="8"/>
      <c r="J198" s="8"/>
      <c r="K198" s="8"/>
      <c r="L198" s="8"/>
      <c r="M198" s="8"/>
      <c r="N198" s="8"/>
    </row>
    <row r="199" spans="2:14" ht="15.75" x14ac:dyDescent="0.25">
      <c r="B199" s="9"/>
      <c r="C199" s="8"/>
      <c r="D199" s="10"/>
      <c r="E199" s="11"/>
      <c r="F199" s="8"/>
      <c r="G199" s="8"/>
      <c r="H199" s="8"/>
      <c r="I199" s="8"/>
      <c r="J199" s="8"/>
      <c r="K199" s="8"/>
      <c r="L199" s="8"/>
      <c r="M199" s="8"/>
      <c r="N199" s="8"/>
    </row>
    <row r="200" spans="2:14" ht="15.75" x14ac:dyDescent="0.25">
      <c r="B200" s="9"/>
      <c r="C200" s="8"/>
      <c r="D200" s="10"/>
      <c r="E200" s="11"/>
      <c r="F200" s="8"/>
      <c r="G200" s="8"/>
      <c r="H200" s="8"/>
      <c r="I200" s="8"/>
      <c r="J200" s="8"/>
      <c r="K200" s="8"/>
      <c r="L200" s="8"/>
      <c r="M200" s="8"/>
      <c r="N200" s="8"/>
    </row>
    <row r="201" spans="2:14" ht="15.75" x14ac:dyDescent="0.25">
      <c r="B201" s="9"/>
      <c r="C201" s="8"/>
      <c r="D201" s="10"/>
      <c r="E201" s="11"/>
      <c r="F201" s="8"/>
      <c r="G201" s="8"/>
      <c r="H201" s="8"/>
      <c r="I201" s="8"/>
      <c r="J201" s="8"/>
      <c r="K201" s="8"/>
      <c r="L201" s="8"/>
      <c r="M201" s="8"/>
      <c r="N201" s="8"/>
    </row>
    <row r="202" spans="2:14" ht="15.75" x14ac:dyDescent="0.25">
      <c r="B202" s="9"/>
      <c r="C202" s="8"/>
      <c r="D202" s="10"/>
      <c r="E202" s="11"/>
      <c r="F202" s="8"/>
      <c r="G202" s="8"/>
      <c r="H202" s="8"/>
      <c r="I202" s="8"/>
      <c r="J202" s="8"/>
      <c r="K202" s="8"/>
      <c r="L202" s="8"/>
      <c r="M202" s="8"/>
      <c r="N202" s="8"/>
    </row>
    <row r="203" spans="2:14" ht="15.75" x14ac:dyDescent="0.25">
      <c r="B203" s="9"/>
      <c r="C203" s="8"/>
      <c r="D203" s="10"/>
      <c r="E203" s="11"/>
      <c r="F203" s="8"/>
      <c r="G203" s="8"/>
      <c r="H203" s="8"/>
      <c r="I203" s="8"/>
      <c r="J203" s="8"/>
      <c r="K203" s="8"/>
      <c r="L203" s="8"/>
      <c r="M203" s="8"/>
      <c r="N203" s="8"/>
    </row>
    <row r="204" spans="2:14" ht="15.75" x14ac:dyDescent="0.25">
      <c r="B204" s="9"/>
      <c r="C204" s="8"/>
      <c r="D204" s="10"/>
      <c r="E204" s="11"/>
      <c r="F204" s="8"/>
      <c r="G204" s="8"/>
      <c r="H204" s="8"/>
      <c r="I204" s="8"/>
      <c r="J204" s="8"/>
      <c r="K204" s="8"/>
      <c r="L204" s="8"/>
      <c r="M204" s="8"/>
      <c r="N204" s="8"/>
    </row>
    <row r="205" spans="2:14" ht="15.75" x14ac:dyDescent="0.25">
      <c r="B205" s="9"/>
      <c r="C205" s="8"/>
      <c r="D205" s="10"/>
      <c r="E205" s="11"/>
      <c r="F205" s="8"/>
      <c r="G205" s="8"/>
      <c r="H205" s="8"/>
      <c r="I205" s="8"/>
      <c r="J205" s="8"/>
      <c r="K205" s="8"/>
      <c r="L205" s="8"/>
      <c r="M205" s="8"/>
      <c r="N205" s="8"/>
    </row>
    <row r="206" spans="2:14" ht="15.75" x14ac:dyDescent="0.25">
      <c r="B206" s="9"/>
      <c r="C206" s="8"/>
      <c r="D206" s="10"/>
      <c r="E206" s="11"/>
      <c r="F206" s="8"/>
      <c r="G206" s="8"/>
      <c r="H206" s="8"/>
      <c r="I206" s="8"/>
      <c r="J206" s="8"/>
      <c r="K206" s="8"/>
      <c r="L206" s="8"/>
      <c r="M206" s="8"/>
      <c r="N206" s="8"/>
    </row>
    <row r="207" spans="2:14" ht="15.75" x14ac:dyDescent="0.25">
      <c r="B207" s="9"/>
      <c r="C207" s="8"/>
      <c r="D207" s="10"/>
      <c r="E207" s="11"/>
      <c r="F207" s="8"/>
      <c r="G207" s="8"/>
      <c r="H207" s="8"/>
      <c r="I207" s="8"/>
      <c r="J207" s="8"/>
      <c r="K207" s="8"/>
      <c r="L207" s="8"/>
      <c r="M207" s="8"/>
      <c r="N207" s="8"/>
    </row>
    <row r="208" spans="2:14" ht="15.75" x14ac:dyDescent="0.25">
      <c r="B208" s="9"/>
      <c r="C208" s="8"/>
      <c r="D208" s="10"/>
      <c r="E208" s="11"/>
      <c r="F208" s="8"/>
      <c r="G208" s="8"/>
      <c r="H208" s="8"/>
      <c r="I208" s="8"/>
      <c r="J208" s="8"/>
      <c r="K208" s="8"/>
      <c r="L208" s="8"/>
      <c r="M208" s="8"/>
      <c r="N208" s="8"/>
    </row>
    <row r="209" spans="2:14" ht="15.75" x14ac:dyDescent="0.25">
      <c r="B209" s="9"/>
      <c r="C209" s="8"/>
      <c r="D209" s="10"/>
      <c r="E209" s="11"/>
      <c r="F209" s="8"/>
      <c r="G209" s="8"/>
      <c r="H209" s="8"/>
      <c r="I209" s="8"/>
      <c r="J209" s="8"/>
      <c r="K209" s="8"/>
      <c r="L209" s="8"/>
      <c r="M209" s="8"/>
      <c r="N209" s="8"/>
    </row>
    <row r="210" spans="2:14" ht="15.75" x14ac:dyDescent="0.25">
      <c r="B210" s="9"/>
      <c r="C210" s="8"/>
      <c r="D210" s="10"/>
      <c r="E210" s="11"/>
      <c r="F210" s="8"/>
      <c r="G210" s="8"/>
      <c r="H210" s="8"/>
      <c r="I210" s="8"/>
      <c r="J210" s="8"/>
      <c r="K210" s="8"/>
      <c r="L210" s="8"/>
      <c r="M210" s="8"/>
      <c r="N210" s="8"/>
    </row>
    <row r="211" spans="2:14" ht="15.75" x14ac:dyDescent="0.25">
      <c r="B211" s="9"/>
      <c r="C211" s="8"/>
      <c r="D211" s="10"/>
      <c r="E211" s="11"/>
      <c r="F211" s="8"/>
      <c r="G211" s="8"/>
      <c r="H211" s="8"/>
      <c r="I211" s="8"/>
      <c r="J211" s="8"/>
      <c r="K211" s="8"/>
      <c r="L211" s="8"/>
      <c r="M211" s="8"/>
      <c r="N211" s="8"/>
    </row>
    <row r="212" spans="2:14" ht="15.75" x14ac:dyDescent="0.25">
      <c r="B212" s="9"/>
      <c r="C212" s="8"/>
      <c r="D212" s="10"/>
      <c r="E212" s="11"/>
      <c r="F212" s="8"/>
      <c r="G212" s="8"/>
      <c r="H212" s="8"/>
      <c r="I212" s="8"/>
      <c r="J212" s="8"/>
      <c r="K212" s="8"/>
      <c r="L212" s="8"/>
      <c r="M212" s="8"/>
      <c r="N212" s="8"/>
    </row>
    <row r="213" spans="2:14" ht="15.75" x14ac:dyDescent="0.25">
      <c r="B213" s="9"/>
      <c r="C213" s="8"/>
      <c r="D213" s="10"/>
      <c r="E213" s="11"/>
      <c r="F213" s="8"/>
      <c r="G213" s="8"/>
      <c r="H213" s="8"/>
      <c r="I213" s="8"/>
      <c r="J213" s="8"/>
      <c r="K213" s="8"/>
      <c r="L213" s="8"/>
      <c r="M213" s="8"/>
      <c r="N213" s="8"/>
    </row>
    <row r="214" spans="2:14" ht="15.75" x14ac:dyDescent="0.25">
      <c r="B214" s="9"/>
      <c r="C214" s="8"/>
      <c r="D214" s="10"/>
      <c r="E214" s="11"/>
      <c r="F214" s="8"/>
      <c r="G214" s="8"/>
      <c r="H214" s="8"/>
      <c r="I214" s="8"/>
      <c r="J214" s="8"/>
      <c r="K214" s="8"/>
      <c r="L214" s="8"/>
      <c r="M214" s="8"/>
      <c r="N214" s="8"/>
    </row>
    <row r="215" spans="2:14" ht="15.75" x14ac:dyDescent="0.25">
      <c r="B215" s="9"/>
      <c r="C215" s="8"/>
      <c r="D215" s="10"/>
      <c r="E215" s="11"/>
      <c r="F215" s="8"/>
      <c r="G215" s="8"/>
      <c r="H215" s="8"/>
      <c r="I215" s="8"/>
      <c r="J215" s="8"/>
      <c r="K215" s="8"/>
      <c r="L215" s="8"/>
      <c r="M215" s="8"/>
      <c r="N215" s="8"/>
    </row>
    <row r="216" spans="2:14" ht="15.75" x14ac:dyDescent="0.25">
      <c r="B216" s="9"/>
      <c r="C216" s="8"/>
      <c r="D216" s="10"/>
      <c r="E216" s="11"/>
      <c r="F216" s="8"/>
      <c r="G216" s="8"/>
      <c r="H216" s="8"/>
      <c r="I216" s="8"/>
      <c r="J216" s="8"/>
      <c r="K216" s="8"/>
      <c r="L216" s="8"/>
      <c r="M216" s="8"/>
      <c r="N216" s="8"/>
    </row>
    <row r="217" spans="2:14" ht="15.75" x14ac:dyDescent="0.25">
      <c r="B217" s="9"/>
      <c r="C217" s="8"/>
      <c r="D217" s="10"/>
      <c r="E217" s="11"/>
      <c r="F217" s="8"/>
      <c r="G217" s="8"/>
      <c r="H217" s="8"/>
      <c r="I217" s="8"/>
      <c r="J217" s="8"/>
      <c r="K217" s="8"/>
      <c r="L217" s="8"/>
      <c r="M217" s="8"/>
      <c r="N217" s="8"/>
    </row>
    <row r="218" spans="2:14" ht="15.75" x14ac:dyDescent="0.25">
      <c r="B218" s="9"/>
      <c r="C218" s="8"/>
      <c r="D218" s="10"/>
      <c r="E218" s="11"/>
      <c r="F218" s="8"/>
      <c r="G218" s="8"/>
      <c r="H218" s="8"/>
      <c r="I218" s="8"/>
      <c r="J218" s="8"/>
      <c r="K218" s="8"/>
      <c r="L218" s="8"/>
      <c r="M218" s="8"/>
      <c r="N218" s="8"/>
    </row>
    <row r="219" spans="2:14" ht="15.75" x14ac:dyDescent="0.25">
      <c r="B219" s="9"/>
      <c r="C219" s="8"/>
      <c r="D219" s="10"/>
      <c r="E219" s="11"/>
      <c r="F219" s="8"/>
      <c r="G219" s="8"/>
      <c r="H219" s="8"/>
      <c r="I219" s="8"/>
      <c r="J219" s="8"/>
      <c r="K219" s="8"/>
      <c r="L219" s="8"/>
      <c r="M219" s="8"/>
      <c r="N219" s="8"/>
    </row>
    <row r="401" spans="6:6" x14ac:dyDescent="0.2">
      <c r="F401" s="91"/>
    </row>
    <row r="486" spans="1:4" s="5" customFormat="1" ht="18.75" x14ac:dyDescent="0.3">
      <c r="A486" s="1"/>
      <c r="B486" s="2"/>
      <c r="C486" s="3"/>
      <c r="D486" s="92"/>
    </row>
    <row r="487" spans="1:4" s="5" customFormat="1" ht="18.75" x14ac:dyDescent="0.3">
      <c r="A487" s="1"/>
      <c r="B487" s="2"/>
      <c r="C487" s="3"/>
      <c r="D487" s="92"/>
    </row>
    <row r="490" spans="1:4" s="5" customFormat="1" x14ac:dyDescent="0.2">
      <c r="A490" s="1"/>
      <c r="B490" s="2"/>
      <c r="C490" s="3"/>
      <c r="D490" s="93"/>
    </row>
  </sheetData>
  <pageMargins left="0.15748031496062992" right="0.15748031496062992" top="0.15748031496062992" bottom="0.23622047244094491" header="0.15748031496062992" footer="0.19685039370078741"/>
  <pageSetup paperSize="9" scale="79" fitToHeight="2" orientation="portrait" r:id="rId1"/>
  <rowBreaks count="2" manualBreakCount="2">
    <brk id="39" max="16383" man="1"/>
    <brk id="9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A09F31E-B6F4-4381-AD93-2618BB616D58}"/>
</file>

<file path=customXml/itemProps2.xml><?xml version="1.0" encoding="utf-8"?>
<ds:datastoreItem xmlns:ds="http://schemas.openxmlformats.org/officeDocument/2006/customXml" ds:itemID="{AC1EBA67-0EAE-4A43-AFA7-9048FD309254}"/>
</file>

<file path=customXml/itemProps3.xml><?xml version="1.0" encoding="utf-8"?>
<ds:datastoreItem xmlns:ds="http://schemas.openxmlformats.org/officeDocument/2006/customXml" ds:itemID="{BB0DBF08-509A-44BF-8D60-4F5650C4A9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01.05.2019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Цивилева Полина Евгеньевна</dc:creator>
  <cp:lastModifiedBy>Богданов Филипп Владимирович</cp:lastModifiedBy>
  <cp:lastPrinted>2019-05-17T05:31:39Z</cp:lastPrinted>
  <dcterms:created xsi:type="dcterms:W3CDTF">2019-05-17T04:21:59Z</dcterms:created>
  <dcterms:modified xsi:type="dcterms:W3CDTF">2019-05-21T09:21:26Z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