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405"/>
  </bookViews>
  <sheets>
    <sheet name="на 01.04.2019" sheetId="1" r:id="rId1"/>
  </sheets>
  <externalReferences>
    <externalReference r:id="rId2"/>
  </externalReferences>
  <definedNames>
    <definedName name="Z_3A62FDFE_B33F_4285_AF26_B946B57D89E5_.wvu.Rows" localSheetId="0" hidden="1">'на 01.04.2019'!$29:$29,'на 01.04.2019'!$39:$39,'на 01.04.2019'!$79:$80,'на 01.04.2019'!$96:$99,'на 01.04.2019'!$116:$116,'на 01.04.2019'!$120:$120,'на 01.04.2019'!#REF!</definedName>
    <definedName name="Z_5F4BDBB1_E645_4516_8FC8_7D1E2AFE448F_.wvu.Rows" localSheetId="0" hidden="1">'на 01.04.2019'!$29:$29,'на 01.04.2019'!$39:$39,'на 01.04.2019'!$63:$63,'на 01.04.2019'!$79:$80,'на 01.04.2019'!$96:$99,'на 01.04.2019'!$116:$116,'на 01.04.2019'!$120:$120</definedName>
    <definedName name="Z_791A6B44_A126_477F_8F66_87C81269CCAF_.wvu.Rows" localSheetId="0" hidden="1">'на 01.04.2019'!#REF!,'на 01.04.2019'!$114:$115,'на 01.04.2019'!$121:$121</definedName>
    <definedName name="Z_941B9BCB_D95B_4828_B060_DECC595C9511_.wvu.Rows" localSheetId="0" hidden="1">'на 01.04.2019'!$29:$29,'на 01.04.2019'!$32:$32,'на 01.04.2019'!$39:$39,'на 01.04.2019'!$47:$47,'на 01.04.2019'!$63:$63,'на 01.04.2019'!$68:$68,'на 01.04.2019'!$79:$80,'на 01.04.2019'!$96:$99,'на 01.04.2019'!$113:$121,'на 01.04.2019'!#REF!</definedName>
    <definedName name="Z_AD8B40E3_4B89_443C_9ACF_B6D22B3A77E7_.wvu.Rows" localSheetId="0" hidden="1">'на 01.04.2019'!$29:$29,'на 01.04.2019'!$32:$32,'на 01.04.2019'!$39:$39,'на 01.04.2019'!$47:$47,'на 01.04.2019'!$63:$63,'на 01.04.2019'!$68:$68,'на 01.04.2019'!$79:$80,'на 01.04.2019'!$96:$99,'на 01.04.2019'!$113:$121,'на 01.04.2019'!#REF!</definedName>
    <definedName name="Z_AFEF4DE1_67D6_48C6_A8C8_B9E9198BBD0E_.wvu.Rows" localSheetId="0" hidden="1">'на 01.04.2019'!#REF!,'на 01.04.2019'!$121:$121</definedName>
    <definedName name="Z_CAE69FAB_AFBE_4188_8F32_69E048226F14_.wvu.Rows" localSheetId="0" hidden="1">'на 01.04.2019'!$29:$29,'на 01.04.2019'!$32:$32,'на 01.04.2019'!$39:$39,'на 01.04.2019'!$47:$47,'на 01.04.2019'!$63:$63,'на 01.04.2019'!$68:$68,'на 01.04.2019'!$79:$80,'на 01.04.2019'!$96:$99,'на 01.04.2019'!$113:$121,'на 01.04.2019'!#REF!</definedName>
    <definedName name="Z_D2DF83CF_573E_4A86_A4BE_5A992E023C65_.wvu.Rows" localSheetId="0" hidden="1">'на 01.04.2019'!#REF!,'на 01.04.2019'!$114:$115,'на 01.04.2019'!$121:$121</definedName>
    <definedName name="Z_E2CE03E0_A708_4616_8DFD_0910D1C70A9E_.wvu.Rows" localSheetId="0" hidden="1">'на 01.04.2019'!#REF!,'на 01.04.2019'!$114:$115,'на 01.04.2019'!$121:$121</definedName>
    <definedName name="Z_E6F394BB_DB4B_47AB_A066_DC195B03AE3E_.wvu.Rows" localSheetId="0" hidden="1">'на 01.04.2019'!$29:$29,'на 01.04.2019'!$32:$32,'на 01.04.2019'!$39:$39,'на 01.04.2019'!$63:$63,'на 01.04.2019'!$66:$66,'на 01.04.2019'!$68:$68,'на 01.04.2019'!$79:$80,'на 01.04.2019'!$96:$99,'на 01.04.2019'!$113:$121,'на 01.04.2019'!#REF!</definedName>
    <definedName name="Z_E8991B2E_0E9F_48F3_A4D6_3B340ABE8C8E_.wvu.Rows" localSheetId="0" hidden="1">'на 01.04.2019'!$39:$40,'на 01.04.2019'!$121:$121</definedName>
    <definedName name="Z_F59D258D_974D_4B2B_B7CC_86B99245EC3C_.wvu.PrintArea" localSheetId="0" hidden="1">'на 01.04.2019'!$A$1:$E$122</definedName>
    <definedName name="Z_F59D258D_974D_4B2B_B7CC_86B99245EC3C_.wvu.Rows" localSheetId="0" hidden="1">'на 01.04.2019'!$29:$29,'на 01.04.2019'!$32:$32,'на 01.04.2019'!$39:$40,'на 01.04.2019'!$47:$47,'на 01.04.2019'!$63:$63,'на 01.04.2019'!$68:$68,'на 01.04.2019'!$79:$80,'на 01.04.2019'!$96:$99,'на 01.04.2019'!$116:$116,'на 01.04.2019'!$120:$120,'на 01.04.2019'!#REF!</definedName>
    <definedName name="Z_F8542D9D_A523_4F6F_8CFE_9BA4BA3D5B88_.wvu.Rows" localSheetId="0" hidden="1">'на 01.04.2019'!$39:$39,'на 01.04.2019'!$96:$99,'на 01.04.2019'!$114:$116,'на 01.04.2019'!$120:$120</definedName>
    <definedName name="Z_FAFBB87E_73E9_461E_A4E8_A0EB3259EED0_.wvu.PrintArea" localSheetId="0" hidden="1">'на 01.04.2019'!$A$1:$E$122</definedName>
    <definedName name="Z_FAFBB87E_73E9_461E_A4E8_A0EB3259EED0_.wvu.Rows" localSheetId="0" hidden="1">'на 01.04.2019'!$30:$30,'на 01.04.2019'!$39:$39,'на 01.04.2019'!$96:$99,'на 01.04.2019'!$114:$116,'на 01.04.2019'!$120:$120</definedName>
  </definedNames>
  <calcPr calcId="145621"/>
</workbook>
</file>

<file path=xl/calcChain.xml><?xml version="1.0" encoding="utf-8"?>
<calcChain xmlns="http://schemas.openxmlformats.org/spreadsheetml/2006/main">
  <c r="C28" i="1" l="1"/>
  <c r="D119" i="1"/>
  <c r="D118" i="1" s="1"/>
  <c r="C119" i="1"/>
  <c r="C118" i="1" s="1"/>
  <c r="D116" i="1"/>
  <c r="D113" i="1" s="1"/>
  <c r="C116" i="1"/>
  <c r="D115" i="1"/>
  <c r="C115" i="1"/>
  <c r="D114" i="1"/>
  <c r="C114" i="1"/>
  <c r="C113" i="1"/>
  <c r="D111" i="1"/>
  <c r="C111" i="1"/>
  <c r="D110" i="1"/>
  <c r="C110" i="1"/>
  <c r="D109" i="1"/>
  <c r="C109" i="1"/>
  <c r="D107" i="1"/>
  <c r="C107" i="1"/>
  <c r="D106" i="1"/>
  <c r="C106" i="1"/>
  <c r="C105" i="1" s="1"/>
  <c r="D105" i="1"/>
  <c r="D103" i="1"/>
  <c r="C103" i="1"/>
  <c r="D102" i="1"/>
  <c r="C102" i="1"/>
  <c r="D99" i="1"/>
  <c r="C99" i="1"/>
  <c r="C97" i="1" s="1"/>
  <c r="D98" i="1"/>
  <c r="C98" i="1"/>
  <c r="D92" i="1"/>
  <c r="C92" i="1"/>
  <c r="D90" i="1"/>
  <c r="C90" i="1"/>
  <c r="D89" i="1"/>
  <c r="C89" i="1"/>
  <c r="D88" i="1"/>
  <c r="C88" i="1"/>
  <c r="D86" i="1"/>
  <c r="C86" i="1"/>
  <c r="D85" i="1"/>
  <c r="C85" i="1"/>
  <c r="D84" i="1"/>
  <c r="C84" i="1"/>
  <c r="D83" i="1"/>
  <c r="C83" i="1"/>
  <c r="D82" i="1"/>
  <c r="C82" i="1"/>
  <c r="D80" i="1"/>
  <c r="C80" i="1"/>
  <c r="D79" i="1"/>
  <c r="C79" i="1"/>
  <c r="D78" i="1"/>
  <c r="C78" i="1"/>
  <c r="D77" i="1"/>
  <c r="C77" i="1"/>
  <c r="D76" i="1"/>
  <c r="C76" i="1"/>
  <c r="D74" i="1"/>
  <c r="C74" i="1"/>
  <c r="D73" i="1"/>
  <c r="C73" i="1"/>
  <c r="D72" i="1"/>
  <c r="C72" i="1"/>
  <c r="D71" i="1"/>
  <c r="C71" i="1"/>
  <c r="D70" i="1"/>
  <c r="C70" i="1"/>
  <c r="D68" i="1"/>
  <c r="C68" i="1"/>
  <c r="D67" i="1"/>
  <c r="C67" i="1"/>
  <c r="D66" i="1"/>
  <c r="C66" i="1"/>
  <c r="D64" i="1"/>
  <c r="C64" i="1"/>
  <c r="D63" i="1"/>
  <c r="C63" i="1"/>
  <c r="D62" i="1"/>
  <c r="C62" i="1"/>
  <c r="D61" i="1"/>
  <c r="C61" i="1"/>
  <c r="D60" i="1"/>
  <c r="C60" i="1"/>
  <c r="D58" i="1"/>
  <c r="C58" i="1"/>
  <c r="D57" i="1"/>
  <c r="C57" i="1"/>
  <c r="D56" i="1"/>
  <c r="C56" i="1"/>
  <c r="D54" i="1"/>
  <c r="C54" i="1"/>
  <c r="D53" i="1"/>
  <c r="C53" i="1"/>
  <c r="D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E39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6" i="1"/>
  <c r="C26" i="1"/>
  <c r="D25" i="1"/>
  <c r="D24" i="1"/>
  <c r="C24" i="1"/>
  <c r="C23" i="1"/>
  <c r="D22" i="1"/>
  <c r="C22" i="1"/>
  <c r="D21" i="1"/>
  <c r="C21" i="1"/>
  <c r="D17" i="1"/>
  <c r="C17" i="1"/>
  <c r="D16" i="1"/>
  <c r="D15" i="1" s="1"/>
  <c r="C16" i="1"/>
  <c r="C15" i="1"/>
  <c r="D14" i="1"/>
  <c r="C14" i="1"/>
  <c r="D13" i="1"/>
  <c r="C13" i="1"/>
  <c r="D12" i="1"/>
  <c r="D11" i="1" s="1"/>
  <c r="C12" i="1"/>
  <c r="C10" i="1"/>
  <c r="D9" i="1"/>
  <c r="C9" i="1"/>
  <c r="D8" i="1"/>
  <c r="C8" i="1"/>
  <c r="C7" i="1" s="1"/>
  <c r="D7" i="1"/>
  <c r="E24" i="1" l="1"/>
  <c r="C101" i="1"/>
  <c r="C11" i="1"/>
  <c r="D97" i="1"/>
  <c r="D122" i="1" s="1"/>
  <c r="D101" i="1"/>
  <c r="E7" i="1"/>
  <c r="E8" i="1"/>
  <c r="E9" i="1"/>
  <c r="C122" i="1"/>
  <c r="D28" i="1"/>
  <c r="E28" i="1" s="1"/>
  <c r="E11" i="1"/>
  <c r="E12" i="1"/>
  <c r="E13" i="1"/>
  <c r="E14" i="1"/>
  <c r="E15" i="1"/>
  <c r="E16" i="1"/>
  <c r="E17" i="1"/>
  <c r="E21" i="1"/>
  <c r="E22" i="1"/>
  <c r="E26" i="1"/>
  <c r="E31" i="1"/>
  <c r="E32" i="1"/>
  <c r="E33" i="1"/>
  <c r="E34" i="1"/>
  <c r="E71" i="1"/>
  <c r="E73" i="1"/>
  <c r="E77" i="1"/>
  <c r="E79" i="1"/>
  <c r="E83" i="1"/>
  <c r="E85" i="1"/>
  <c r="E89" i="1"/>
  <c r="D19" i="1"/>
  <c r="C19" i="1"/>
  <c r="D23" i="1"/>
  <c r="E23" i="1" s="1"/>
  <c r="C18" i="1"/>
  <c r="C20" i="1"/>
  <c r="D18" i="1"/>
  <c r="E36" i="1"/>
  <c r="E44" i="1"/>
  <c r="E45" i="1"/>
  <c r="E46" i="1"/>
  <c r="E48" i="1"/>
  <c r="E49" i="1"/>
  <c r="E51" i="1"/>
  <c r="E53" i="1"/>
  <c r="E54" i="1"/>
  <c r="E56" i="1"/>
  <c r="E57" i="1"/>
  <c r="E58" i="1"/>
  <c r="E60" i="1"/>
  <c r="E61" i="1"/>
  <c r="E62" i="1"/>
  <c r="E64" i="1"/>
  <c r="E66" i="1"/>
  <c r="E70" i="1"/>
  <c r="E72" i="1"/>
  <c r="E74" i="1"/>
  <c r="E76" i="1"/>
  <c r="E78" i="1"/>
  <c r="E80" i="1"/>
  <c r="E82" i="1"/>
  <c r="E84" i="1"/>
  <c r="E86" i="1"/>
  <c r="E88" i="1"/>
  <c r="E90" i="1"/>
  <c r="E92" i="1"/>
  <c r="C69" i="1" l="1"/>
  <c r="C81" i="1"/>
  <c r="C52" i="1"/>
  <c r="E52" i="1" s="1"/>
  <c r="D59" i="1"/>
  <c r="D69" i="1"/>
  <c r="C43" i="1"/>
  <c r="D43" i="1"/>
  <c r="C75" i="1"/>
  <c r="D81" i="1"/>
  <c r="E19" i="1"/>
  <c r="D27" i="1"/>
  <c r="C25" i="1"/>
  <c r="E25" i="1" s="1"/>
  <c r="D10" i="1"/>
  <c r="E10" i="1" s="1"/>
  <c r="C27" i="1"/>
  <c r="E18" i="1"/>
  <c r="C6" i="1"/>
  <c r="E43" i="1" l="1"/>
  <c r="D75" i="1"/>
  <c r="E75" i="1" s="1"/>
  <c r="D87" i="1"/>
  <c r="C91" i="1"/>
  <c r="E69" i="1"/>
  <c r="C55" i="1"/>
  <c r="D55" i="1"/>
  <c r="C59" i="1"/>
  <c r="E59" i="1" s="1"/>
  <c r="D91" i="1"/>
  <c r="C87" i="1"/>
  <c r="E87" i="1" s="1"/>
  <c r="E81" i="1"/>
  <c r="D20" i="1"/>
  <c r="E27" i="1"/>
  <c r="E55" i="1" l="1"/>
  <c r="E91" i="1"/>
  <c r="C38" i="1"/>
  <c r="E20" i="1"/>
  <c r="D6" i="1"/>
  <c r="E6" i="1" s="1"/>
  <c r="D65" i="1" l="1"/>
  <c r="C65" i="1"/>
  <c r="D38" i="1"/>
  <c r="E65" i="1" l="1"/>
  <c r="C93" i="1"/>
  <c r="D93" i="1"/>
  <c r="D95" i="1" s="1"/>
  <c r="E38" i="1"/>
  <c r="E93" i="1" l="1"/>
  <c r="C95" i="1"/>
</calcChain>
</file>

<file path=xl/sharedStrings.xml><?xml version="1.0" encoding="utf-8"?>
<sst xmlns="http://schemas.openxmlformats.org/spreadsheetml/2006/main" count="167" uniqueCount="161">
  <si>
    <t xml:space="preserve">                           Сведения об исполнении бюджета г. Красноярска на 01.04.2019 г.</t>
  </si>
  <si>
    <t>тыс. руб.</t>
  </si>
  <si>
    <t>Наименование показателей</t>
  </si>
  <si>
    <t>Бюджет города   на 2019 год с учетом изменений</t>
  </si>
  <si>
    <t>Исполнено на 01.04.2019г.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</si>
  <si>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</si>
  <si>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</si>
  <si>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</si>
  <si>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</si>
  <si>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</si>
  <si>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</si>
  <si>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</si>
  <si>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</si>
  <si>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</si>
  <si>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</si>
  <si>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</si>
  <si>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</si>
  <si>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</si>
  <si>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</si>
  <si>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</si>
  <si>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</si>
  <si>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</si>
  <si>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</si>
  <si>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</si>
  <si>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</si>
  <si>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</si>
  <si>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</si>
  <si>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</si>
  <si>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</si>
  <si>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</si>
  <si>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</si>
  <si>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-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</si>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</sst>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8" fillId="0" borderId="2" xfId="0" applyFont="1" applyBorder="1" applyAlignment="1"/>
    <xf numFmtId="4" fontId="8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/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8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9/III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1083199.51</v>
          </cell>
          <cell r="F9">
            <v>390019.51906000002</v>
          </cell>
        </row>
        <row r="13">
          <cell r="E13">
            <v>8638058.1300000008</v>
          </cell>
          <cell r="F13">
            <v>1848196.2812999999</v>
          </cell>
        </row>
        <row r="32">
          <cell r="E32">
            <v>844447.52</v>
          </cell>
          <cell r="F32">
            <v>214579.01995000002</v>
          </cell>
        </row>
        <row r="35">
          <cell r="E35">
            <v>1563.33</v>
          </cell>
          <cell r="F35">
            <v>366.95985000000002</v>
          </cell>
        </row>
        <row r="41">
          <cell r="E41">
            <v>425009.16</v>
          </cell>
          <cell r="F41">
            <v>34982.062850000002</v>
          </cell>
        </row>
        <row r="42">
          <cell r="E42">
            <v>886984.87</v>
          </cell>
          <cell r="F42">
            <v>260238.38222</v>
          </cell>
        </row>
        <row r="51">
          <cell r="E51">
            <v>302771.8</v>
          </cell>
          <cell r="F51">
            <v>62462.076909999996</v>
          </cell>
        </row>
        <row r="59">
          <cell r="E59">
            <v>90.22</v>
          </cell>
          <cell r="F59">
            <v>7.7488799999999998</v>
          </cell>
        </row>
        <row r="76">
          <cell r="E76">
            <v>1948867.6300000001</v>
          </cell>
          <cell r="F76">
            <v>217511.04491999999</v>
          </cell>
        </row>
        <row r="107">
          <cell r="E107">
            <v>48564.57</v>
          </cell>
          <cell r="F107">
            <v>36331.870190000001</v>
          </cell>
        </row>
        <row r="117">
          <cell r="E117">
            <v>16582.710000000003</v>
          </cell>
          <cell r="F117">
            <v>8711.1381500000007</v>
          </cell>
        </row>
        <row r="131">
          <cell r="E131">
            <v>523367.55000000005</v>
          </cell>
          <cell r="F131">
            <v>144039.41165000002</v>
          </cell>
        </row>
        <row r="154">
          <cell r="E154">
            <v>170.39</v>
          </cell>
          <cell r="F154">
            <v>36.5</v>
          </cell>
        </row>
        <row r="159">
          <cell r="E159">
            <v>245213.34639000002</v>
          </cell>
          <cell r="F159">
            <v>65371.954169999997</v>
          </cell>
        </row>
        <row r="212">
          <cell r="E212">
            <v>3207</v>
          </cell>
          <cell r="F212">
            <v>45.588359999999966</v>
          </cell>
        </row>
        <row r="218">
          <cell r="E218">
            <v>16083618.982000001</v>
          </cell>
          <cell r="F218">
            <v>2680149.4605699996</v>
          </cell>
        </row>
        <row r="219">
          <cell r="E219">
            <v>16082082.732000001</v>
          </cell>
          <cell r="F219">
            <v>2738011.5118400003</v>
          </cell>
        </row>
        <row r="220">
          <cell r="E220">
            <v>63059.4</v>
          </cell>
          <cell r="F220">
            <v>0</v>
          </cell>
        </row>
        <row r="224">
          <cell r="E224">
            <v>10755010.4</v>
          </cell>
          <cell r="F224">
            <v>2350304.3108600001</v>
          </cell>
        </row>
        <row r="276">
          <cell r="E276">
            <v>0</v>
          </cell>
          <cell r="F276">
            <v>0</v>
          </cell>
        </row>
        <row r="286">
          <cell r="E286">
            <v>5264012.932</v>
          </cell>
          <cell r="F286">
            <v>387707.20098000002</v>
          </cell>
        </row>
        <row r="350">
          <cell r="E350">
            <v>978.24</v>
          </cell>
          <cell r="F350">
            <v>914.88220000000001</v>
          </cell>
        </row>
        <row r="353">
          <cell r="E353">
            <v>558.01</v>
          </cell>
          <cell r="F353">
            <v>558.00779999999997</v>
          </cell>
        </row>
        <row r="355">
          <cell r="E355">
            <v>0</v>
          </cell>
          <cell r="F355">
            <v>10083.682709999999</v>
          </cell>
        </row>
        <row r="361">
          <cell r="E361">
            <v>0</v>
          </cell>
          <cell r="F361">
            <v>-69418.623980000004</v>
          </cell>
        </row>
        <row r="382">
          <cell r="E382">
            <v>31633043.358390003</v>
          </cell>
          <cell r="F382">
            <v>6118307.9227099987</v>
          </cell>
        </row>
        <row r="385">
          <cell r="E385">
            <v>2427953.1740600001</v>
          </cell>
          <cell r="F385">
            <v>421230.89530999999</v>
          </cell>
        </row>
        <row r="424">
          <cell r="E424">
            <v>3488.23</v>
          </cell>
          <cell r="F424">
            <v>704.95632000000001</v>
          </cell>
        </row>
        <row r="428">
          <cell r="E428">
            <v>71578.17</v>
          </cell>
          <cell r="F428">
            <v>10958.32322</v>
          </cell>
        </row>
        <row r="437">
          <cell r="E437">
            <v>1025632.8200000001</v>
          </cell>
          <cell r="F437">
            <v>210467.37419</v>
          </cell>
        </row>
        <row r="449">
          <cell r="E449">
            <v>176.5</v>
          </cell>
          <cell r="F449">
            <v>0</v>
          </cell>
        </row>
        <row r="452">
          <cell r="E452">
            <v>213286.32</v>
          </cell>
          <cell r="F452">
            <v>40099.438499999997</v>
          </cell>
        </row>
        <row r="463">
          <cell r="E463">
            <v>17774.370000000003</v>
          </cell>
          <cell r="F463">
            <v>1674.6321499999999</v>
          </cell>
        </row>
        <row r="471">
          <cell r="E471">
            <v>112779.77266</v>
          </cell>
          <cell r="F471">
            <v>0</v>
          </cell>
        </row>
        <row r="473">
          <cell r="E473">
            <v>983236.99139999994</v>
          </cell>
          <cell r="F473">
            <v>157326.17092999996</v>
          </cell>
        </row>
        <row r="500">
          <cell r="E500">
            <v>92729.23</v>
          </cell>
          <cell r="F500">
            <v>24810.523649999999</v>
          </cell>
        </row>
        <row r="512">
          <cell r="E512">
            <v>14500</v>
          </cell>
          <cell r="F512">
            <v>3299.989</v>
          </cell>
        </row>
        <row r="513">
          <cell r="E513">
            <v>78229.23000000001</v>
          </cell>
          <cell r="F513">
            <v>21510.534650000001</v>
          </cell>
        </row>
        <row r="521">
          <cell r="E521">
            <v>4237252.3387000002</v>
          </cell>
          <cell r="F521">
            <v>559421.64488000004</v>
          </cell>
        </row>
        <row r="582">
          <cell r="E582">
            <v>818654.25899999996</v>
          </cell>
          <cell r="F582">
            <v>146444.41482000001</v>
          </cell>
        </row>
        <row r="594">
          <cell r="E594">
            <v>3247139.2187000001</v>
          </cell>
          <cell r="F594">
            <v>400068.89453000005</v>
          </cell>
        </row>
        <row r="605">
          <cell r="E605">
            <v>171458.86099999998</v>
          </cell>
          <cell r="F605">
            <v>12908.335529999998</v>
          </cell>
        </row>
        <row r="622">
          <cell r="E622">
            <v>1852558.7313399999</v>
          </cell>
          <cell r="F622">
            <v>195410.81466</v>
          </cell>
        </row>
        <row r="669">
          <cell r="E669">
            <v>238447.68093999999</v>
          </cell>
          <cell r="F669">
            <v>43204.267509999998</v>
          </cell>
        </row>
        <row r="681">
          <cell r="E681">
            <v>183301.7</v>
          </cell>
          <cell r="F681">
            <v>2267.1051200000002</v>
          </cell>
        </row>
        <row r="688">
          <cell r="E688">
            <v>1005068.8243999999</v>
          </cell>
          <cell r="F688">
            <v>51061.070919999998</v>
          </cell>
        </row>
        <row r="698">
          <cell r="E698">
            <v>0</v>
          </cell>
          <cell r="F698">
            <v>0</v>
          </cell>
        </row>
        <row r="701">
          <cell r="E701">
            <v>425740.52600000001</v>
          </cell>
          <cell r="F701">
            <v>98878.371109999993</v>
          </cell>
        </row>
        <row r="723">
          <cell r="E723">
            <v>3700</v>
          </cell>
          <cell r="F723">
            <v>0</v>
          </cell>
        </row>
        <row r="731">
          <cell r="F731">
            <v>0</v>
          </cell>
        </row>
        <row r="732">
          <cell r="E732">
            <v>3700</v>
          </cell>
          <cell r="F732">
            <v>0</v>
          </cell>
        </row>
        <row r="735">
          <cell r="E735">
            <v>0</v>
          </cell>
          <cell r="F735">
            <v>0</v>
          </cell>
        </row>
        <row r="737">
          <cell r="E737">
            <v>16443632.456009999</v>
          </cell>
          <cell r="F737">
            <v>2868667.9646400004</v>
          </cell>
        </row>
        <row r="779">
          <cell r="E779">
            <v>6963187.530580001</v>
          </cell>
          <cell r="F779">
            <v>1226046.74496</v>
          </cell>
        </row>
        <row r="793">
          <cell r="E793">
            <v>7239255.5507499995</v>
          </cell>
          <cell r="F793">
            <v>1196210.5251000002</v>
          </cell>
        </row>
        <row r="806">
          <cell r="E806">
            <v>1049685.6679999998</v>
          </cell>
          <cell r="F806">
            <v>237206.32312000002</v>
          </cell>
        </row>
        <row r="813">
          <cell r="E813">
            <v>546132.74368000007</v>
          </cell>
          <cell r="F813">
            <v>75267.091750000007</v>
          </cell>
        </row>
        <row r="836">
          <cell r="E836">
            <v>645370.96299999999</v>
          </cell>
          <cell r="F836">
            <v>133937.27971</v>
          </cell>
        </row>
        <row r="857">
          <cell r="E857">
            <v>787167.6054</v>
          </cell>
          <cell r="F857">
            <v>238810.31940999997</v>
          </cell>
        </row>
        <row r="897">
          <cell r="E897">
            <v>690819.38340000005</v>
          </cell>
          <cell r="F897">
            <v>219483.90857</v>
          </cell>
        </row>
        <row r="906">
          <cell r="E906">
            <v>22410.984</v>
          </cell>
          <cell r="F906">
            <v>6232.2510000000002</v>
          </cell>
        </row>
        <row r="910">
          <cell r="E910">
            <v>73937.237999999998</v>
          </cell>
          <cell r="F910">
            <v>13094.159840000002</v>
          </cell>
        </row>
        <row r="1044">
          <cell r="E1044">
            <v>2739643.0656700004</v>
          </cell>
          <cell r="F1044">
            <v>522512.13821999996</v>
          </cell>
        </row>
        <row r="1090">
          <cell r="E1090">
            <v>35111.97</v>
          </cell>
          <cell r="F1090">
            <v>8464.4604799999997</v>
          </cell>
        </row>
        <row r="1094">
          <cell r="E1094">
            <v>818925.62</v>
          </cell>
          <cell r="F1094">
            <v>196838.35446999999</v>
          </cell>
        </row>
        <row r="1099">
          <cell r="E1099">
            <v>741307.70567000005</v>
          </cell>
          <cell r="F1099">
            <v>196477.78566000002</v>
          </cell>
        </row>
        <row r="1113">
          <cell r="E1113">
            <v>601003.9</v>
          </cell>
          <cell r="F1113">
            <v>11356.49626</v>
          </cell>
        </row>
        <row r="1120">
          <cell r="E1120">
            <v>543293.87</v>
          </cell>
          <cell r="F1120">
            <v>109375.04135000001</v>
          </cell>
        </row>
        <row r="1132">
          <cell r="E1132">
            <v>1331489.44732</v>
          </cell>
          <cell r="F1132">
            <v>328356.29272999999</v>
          </cell>
        </row>
        <row r="1182">
          <cell r="E1182">
            <v>768841.92300000007</v>
          </cell>
          <cell r="F1182">
            <v>191794.90150000001</v>
          </cell>
        </row>
        <row r="1187">
          <cell r="E1187">
            <v>400871.11032000004</v>
          </cell>
          <cell r="F1187">
            <v>93878.104390000008</v>
          </cell>
        </row>
        <row r="1195">
          <cell r="E1195">
            <v>161776.41399999999</v>
          </cell>
          <cell r="F1195">
            <v>42683.286840000001</v>
          </cell>
        </row>
        <row r="1211">
          <cell r="E1211">
            <v>1267718.2498900001</v>
          </cell>
          <cell r="F1211">
            <v>211587.88209999999</v>
          </cell>
        </row>
        <row r="1214">
          <cell r="E1214">
            <v>1267718.2498900001</v>
          </cell>
          <cell r="F1214">
            <v>211587.88209999999</v>
          </cell>
        </row>
        <row r="1218">
          <cell r="E1218">
            <v>31183844.298390001</v>
          </cell>
          <cell r="F1218">
            <v>5370808.4756000005</v>
          </cell>
        </row>
        <row r="1224">
          <cell r="E1224">
            <v>0</v>
          </cell>
          <cell r="F1224">
            <v>0</v>
          </cell>
        </row>
        <row r="1225">
          <cell r="E1225">
            <v>0</v>
          </cell>
          <cell r="F1225">
            <v>0</v>
          </cell>
        </row>
        <row r="1228">
          <cell r="E1228">
            <v>1301168</v>
          </cell>
          <cell r="F1228">
            <v>1668600</v>
          </cell>
        </row>
        <row r="1229">
          <cell r="E1229">
            <v>-2096895</v>
          </cell>
          <cell r="F1229">
            <v>-790027</v>
          </cell>
        </row>
        <row r="1231">
          <cell r="F1231">
            <v>-1040000</v>
          </cell>
        </row>
        <row r="1232">
          <cell r="E1232">
            <v>9221703.6600000001</v>
          </cell>
          <cell r="F1232">
            <v>360000</v>
          </cell>
        </row>
        <row r="1233">
          <cell r="E1233">
            <v>-8425976.6600000001</v>
          </cell>
          <cell r="F1233">
            <v>-1400000</v>
          </cell>
        </row>
        <row r="1234">
          <cell r="E1234">
            <v>0</v>
          </cell>
        </row>
        <row r="1239">
          <cell r="E1239">
            <v>0</v>
          </cell>
          <cell r="F1239">
            <v>0</v>
          </cell>
        </row>
        <row r="1243">
          <cell r="E1243">
            <v>-42155915.01839</v>
          </cell>
          <cell r="F1243">
            <v>-8157276.8667099997</v>
          </cell>
        </row>
        <row r="1244">
          <cell r="E1244">
            <v>41706715.958389997</v>
          </cell>
          <cell r="F1244">
            <v>7571204.4195999997</v>
          </cell>
        </row>
      </sheetData>
      <sheetData sheetId="1"/>
      <sheetData sheetId="2">
        <row r="21">
          <cell r="D21">
            <v>510351.06000000006</v>
          </cell>
          <cell r="E21">
            <v>137387.74936999998</v>
          </cell>
        </row>
        <row r="29">
          <cell r="D29">
            <v>70975.58</v>
          </cell>
          <cell r="E29">
            <v>17871.154310000002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1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60.8554687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15549424.376390005</v>
      </c>
      <c r="D6" s="19">
        <f>D7+D11+D15+D18+D19+D20+D21+D22+D23+D24+D25+D26+D10</f>
        <v>3438158.4621399995</v>
      </c>
      <c r="E6" s="20">
        <f>D6/C6</f>
        <v>0.22111162310036658</v>
      </c>
      <c r="F6" s="21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22" t="s">
        <v>7</v>
      </c>
      <c r="C7" s="23">
        <f>C8+C9</f>
        <v>9721257.6400000006</v>
      </c>
      <c r="D7" s="24">
        <f>D8+D9</f>
        <v>2238215.8003599998</v>
      </c>
      <c r="E7" s="25">
        <f>D7/C7</f>
        <v>0.23023932532663538</v>
      </c>
      <c r="F7" s="21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6" t="s">
        <v>8</v>
      </c>
      <c r="C8" s="27">
        <f>[1]Расшир!E9</f>
        <v>1083199.51</v>
      </c>
      <c r="D8" s="28">
        <f>[1]Расшир!F9</f>
        <v>390019.51906000002</v>
      </c>
      <c r="E8" s="25">
        <f>D8/C8</f>
        <v>0.36006249583698574</v>
      </c>
      <c r="F8" s="21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6" t="s">
        <v>9</v>
      </c>
      <c r="C9" s="27">
        <f>[1]Расшир!E13</f>
        <v>8638058.1300000008</v>
      </c>
      <c r="D9" s="28">
        <f>[1]Расшир!F13</f>
        <v>1848196.2812999999</v>
      </c>
      <c r="E9" s="29">
        <f>D9/C9</f>
        <v>0.21395969481626997</v>
      </c>
      <c r="F9" s="21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30" t="s">
        <v>10</v>
      </c>
      <c r="C10" s="31">
        <f>[1]экономика!D21</f>
        <v>510351.06000000006</v>
      </c>
      <c r="D10" s="24">
        <f>[1]экономика!E21</f>
        <v>137387.74936999998</v>
      </c>
      <c r="E10" s="32">
        <f>D10/C10</f>
        <v>0.26920243757306972</v>
      </c>
      <c r="F10" s="21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22" t="s">
        <v>11</v>
      </c>
      <c r="C11" s="23">
        <f>C12+C13+C14</f>
        <v>916986.42999999993</v>
      </c>
      <c r="D11" s="23">
        <f>D12+D13+D14</f>
        <v>232817.13411000004</v>
      </c>
      <c r="E11" s="25">
        <f t="shared" ref="E11:E93" si="0">D11/C11</f>
        <v>0.25389376166668032</v>
      </c>
      <c r="F11" s="21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3" t="s">
        <v>12</v>
      </c>
      <c r="C12" s="27">
        <f>[1]Расшир!E32</f>
        <v>844447.52</v>
      </c>
      <c r="D12" s="27">
        <f>[1]Расшир!F32</f>
        <v>214579.01995000002</v>
      </c>
      <c r="E12" s="29">
        <f t="shared" si="0"/>
        <v>0.25410580867121263</v>
      </c>
      <c r="F12" s="21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6" t="s">
        <v>13</v>
      </c>
      <c r="C13" s="27">
        <f>[1]Расшир!E35</f>
        <v>1563.33</v>
      </c>
      <c r="D13" s="27">
        <f>[1]Расшир!F35</f>
        <v>366.95985000000002</v>
      </c>
      <c r="E13" s="29">
        <f t="shared" si="0"/>
        <v>0.23472961562817835</v>
      </c>
      <c r="F13" s="21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4" t="s">
        <v>14</v>
      </c>
      <c r="C14" s="27">
        <f>[1]экономика!D29</f>
        <v>70975.58</v>
      </c>
      <c r="D14" s="27">
        <f>[1]экономика!E29</f>
        <v>17871.154310000002</v>
      </c>
      <c r="E14" s="25">
        <f t="shared" si="0"/>
        <v>0.25179300133933391</v>
      </c>
      <c r="F14" s="21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22" t="s">
        <v>15</v>
      </c>
      <c r="C15" s="23">
        <f>C16+C17</f>
        <v>1311994.03</v>
      </c>
      <c r="D15" s="23">
        <f>D16+D17-0.01</f>
        <v>295220.43507000001</v>
      </c>
      <c r="E15" s="25">
        <f>D15/C15</f>
        <v>0.22501659940480065</v>
      </c>
      <c r="F15" s="21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6" t="s">
        <v>16</v>
      </c>
      <c r="C16" s="27">
        <f>[1]Расшир!E41</f>
        <v>425009.16</v>
      </c>
      <c r="D16" s="27">
        <f>[1]Расшир!F41</f>
        <v>34982.062850000002</v>
      </c>
      <c r="E16" s="29">
        <f>D16/C16</f>
        <v>8.2308962117428261E-2</v>
      </c>
      <c r="F16" s="21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6" t="s">
        <v>17</v>
      </c>
      <c r="C17" s="27">
        <f>[1]Расшир!E42</f>
        <v>886984.87</v>
      </c>
      <c r="D17" s="27">
        <f>[1]Расшир!F42</f>
        <v>260238.38222</v>
      </c>
      <c r="E17" s="29">
        <f t="shared" si="0"/>
        <v>0.29339664183899777</v>
      </c>
      <c r="F17" s="21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22" t="s">
        <v>18</v>
      </c>
      <c r="C18" s="23">
        <f>[1]Расшир!E51</f>
        <v>302771.8</v>
      </c>
      <c r="D18" s="23">
        <f>[1]Расшир!F51</f>
        <v>62462.076909999996</v>
      </c>
      <c r="E18" s="25">
        <f t="shared" si="0"/>
        <v>0.20630084079825134</v>
      </c>
      <c r="F18" s="21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5" t="s">
        <v>19</v>
      </c>
      <c r="C19" s="23">
        <f>[1]Расшир!E59</f>
        <v>90.22</v>
      </c>
      <c r="D19" s="23">
        <f>[1]Расшир!F59</f>
        <v>7.7488799999999998</v>
      </c>
      <c r="E19" s="25">
        <f>D19/C19</f>
        <v>8.588871647084903E-2</v>
      </c>
      <c r="F19" s="21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5" t="s">
        <v>20</v>
      </c>
      <c r="C20" s="23">
        <f>[1]Расшир!E76</f>
        <v>1948867.6300000001</v>
      </c>
      <c r="D20" s="23">
        <f>[1]Расшир!F76+0.01</f>
        <v>217511.05492</v>
      </c>
      <c r="E20" s="25">
        <f t="shared" si="0"/>
        <v>0.11160894232719129</v>
      </c>
      <c r="F20" s="21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5" t="s">
        <v>21</v>
      </c>
      <c r="C21" s="23">
        <f>[1]Расшир!E107</f>
        <v>48564.57</v>
      </c>
      <c r="D21" s="23">
        <f>[1]Расшир!F107</f>
        <v>36331.870190000001</v>
      </c>
      <c r="E21" s="25">
        <f t="shared" si="0"/>
        <v>0.74811473034765885</v>
      </c>
      <c r="F21" s="21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5" t="s">
        <v>22</v>
      </c>
      <c r="C22" s="23">
        <f>[1]Расшир!E117</f>
        <v>16582.710000000003</v>
      </c>
      <c r="D22" s="23">
        <f>[1]Расшир!F117</f>
        <v>8711.1381500000007</v>
      </c>
      <c r="E22" s="25">
        <f t="shared" si="0"/>
        <v>0.52531450830413118</v>
      </c>
      <c r="F22" s="21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5" t="s">
        <v>23</v>
      </c>
      <c r="C23" s="23">
        <f>[1]Расшир!E131</f>
        <v>523367.55000000005</v>
      </c>
      <c r="D23" s="23">
        <f>[1]Расшир!F131</f>
        <v>144039.41165000002</v>
      </c>
      <c r="E23" s="25">
        <f t="shared" si="0"/>
        <v>0.27521655030007114</v>
      </c>
      <c r="F23" s="21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22" t="s">
        <v>24</v>
      </c>
      <c r="C24" s="23">
        <f>[1]Расшир!E154</f>
        <v>170.39</v>
      </c>
      <c r="D24" s="23">
        <f>[1]Расшир!F154</f>
        <v>36.5</v>
      </c>
      <c r="E24" s="25">
        <f t="shared" si="0"/>
        <v>0.21421444920476557</v>
      </c>
      <c r="F24" s="21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22" t="s">
        <v>25</v>
      </c>
      <c r="C25" s="23">
        <f>[1]Расшир!E159</f>
        <v>245213.34639000002</v>
      </c>
      <c r="D25" s="23">
        <f>[1]Расшир!F159</f>
        <v>65371.954169999997</v>
      </c>
      <c r="E25" s="25">
        <f t="shared" si="0"/>
        <v>0.26659215386273899</v>
      </c>
      <c r="F25" s="21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6" t="s">
        <v>26</v>
      </c>
      <c r="C26" s="23">
        <f>[1]Расшир!E212</f>
        <v>3207</v>
      </c>
      <c r="D26" s="23">
        <f>[1]Расшир!F212</f>
        <v>45.588359999999966</v>
      </c>
      <c r="E26" s="25">
        <f t="shared" si="0"/>
        <v>1.4215266604303077E-2</v>
      </c>
      <c r="F26" s="21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22" t="s">
        <v>27</v>
      </c>
      <c r="C27" s="23">
        <f>[1]Расшир!E218</f>
        <v>16083618.982000001</v>
      </c>
      <c r="D27" s="23">
        <f>[1]Расшир!F218</f>
        <v>2680149.4605699996</v>
      </c>
      <c r="E27" s="25">
        <f t="shared" si="0"/>
        <v>0.16663845764871027</v>
      </c>
      <c r="F27" s="21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6" t="s">
        <v>28</v>
      </c>
      <c r="C28" s="23">
        <f>[1]Расшир!E219</f>
        <v>16082082.732000001</v>
      </c>
      <c r="D28" s="23">
        <f>[1]Расшир!F219</f>
        <v>2738011.5118400003</v>
      </c>
      <c r="E28" s="25">
        <f t="shared" si="0"/>
        <v>0.17025229614022111</v>
      </c>
      <c r="F28" s="21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7" t="s">
        <v>29</v>
      </c>
      <c r="C29" s="23">
        <f>[1]Расшир!E350</f>
        <v>978.24</v>
      </c>
      <c r="D29" s="23">
        <f>[1]Расшир!F350</f>
        <v>914.88220000000001</v>
      </c>
      <c r="E29" s="25">
        <v>0</v>
      </c>
      <c r="F29" s="21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8"/>
      <c r="B30" s="39" t="s">
        <v>30</v>
      </c>
      <c r="C30" s="27">
        <f>[1]Расшир!E220</f>
        <v>63059.4</v>
      </c>
      <c r="D30" s="27">
        <f>[1]Расшир!F220</f>
        <v>0</v>
      </c>
      <c r="E30" s="29" t="s">
        <v>31</v>
      </c>
      <c r="F30" s="21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40"/>
      <c r="B31" s="39" t="s">
        <v>32</v>
      </c>
      <c r="C31" s="27">
        <f>[1]Расшир!E224</f>
        <v>10755010.4</v>
      </c>
      <c r="D31" s="27">
        <f>[1]Расшир!F224</f>
        <v>2350304.3108600001</v>
      </c>
      <c r="E31" s="29">
        <f>D31/C31</f>
        <v>0.21853110535904272</v>
      </c>
      <c r="F31" s="21"/>
      <c r="G31" s="8"/>
      <c r="H31" s="8"/>
      <c r="I31" s="8"/>
      <c r="J31" s="8"/>
      <c r="K31" s="8"/>
      <c r="L31" s="8"/>
      <c r="M31" s="8"/>
      <c r="N31" s="8"/>
    </row>
    <row r="32" spans="1:14" ht="17.25" hidden="1" customHeight="1" x14ac:dyDescent="0.25">
      <c r="A32" s="40"/>
      <c r="B32" s="39" t="s">
        <v>33</v>
      </c>
      <c r="C32" s="27">
        <f>[1]Расшир!E276</f>
        <v>0</v>
      </c>
      <c r="D32" s="27">
        <f>[1]Расшир!F276</f>
        <v>0</v>
      </c>
      <c r="E32" s="29" t="e">
        <f>D32/C32</f>
        <v>#DIV/0!</v>
      </c>
      <c r="F32" s="21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40"/>
      <c r="B33" s="39" t="s">
        <v>34</v>
      </c>
      <c r="C33" s="27">
        <f>[1]Расшир!E286</f>
        <v>5264012.932</v>
      </c>
      <c r="D33" s="27">
        <f>[1]Расшир!F286</f>
        <v>387707.20098000002</v>
      </c>
      <c r="E33" s="29">
        <f t="shared" si="0"/>
        <v>7.3652402831900943E-2</v>
      </c>
      <c r="F33" s="21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7" t="s">
        <v>29</v>
      </c>
      <c r="C34" s="23">
        <f>[1]Расшир!E350</f>
        <v>978.24</v>
      </c>
      <c r="D34" s="23">
        <f>[1]Расшир!F350</f>
        <v>914.88220000000001</v>
      </c>
      <c r="E34" s="29">
        <f t="shared" si="0"/>
        <v>0.93523286719005561</v>
      </c>
      <c r="F34" s="21"/>
      <c r="G34" s="8"/>
      <c r="H34" s="8"/>
      <c r="I34" s="8"/>
      <c r="J34" s="8"/>
      <c r="K34" s="8"/>
      <c r="L34" s="8"/>
      <c r="M34" s="8"/>
      <c r="N34" s="8"/>
    </row>
    <row r="35" spans="1:14" ht="32.450000000000003" customHeight="1" x14ac:dyDescent="0.25">
      <c r="A35" s="12"/>
      <c r="B35" s="37" t="s">
        <v>35</v>
      </c>
      <c r="C35" s="23">
        <f>[1]Расшир!E361</f>
        <v>0</v>
      </c>
      <c r="D35" s="23">
        <f>[1]Расшир!F361</f>
        <v>-69418.623980000004</v>
      </c>
      <c r="E35" s="29" t="s">
        <v>31</v>
      </c>
      <c r="F35" s="21"/>
      <c r="G35" s="8"/>
      <c r="H35" s="8"/>
      <c r="I35" s="8"/>
      <c r="J35" s="8"/>
      <c r="K35" s="8"/>
      <c r="L35" s="8"/>
      <c r="M35" s="8"/>
      <c r="N35" s="8"/>
    </row>
    <row r="36" spans="1:14" ht="16.899999999999999" customHeight="1" x14ac:dyDescent="0.25">
      <c r="A36" s="12"/>
      <c r="B36" s="37" t="s">
        <v>36</v>
      </c>
      <c r="C36" s="31">
        <f>[1]Расшир!E353</f>
        <v>558.01</v>
      </c>
      <c r="D36" s="31">
        <f>[1]Расшир!F353</f>
        <v>558.00779999999997</v>
      </c>
      <c r="E36" s="25">
        <f t="shared" si="0"/>
        <v>0.99999605741832576</v>
      </c>
      <c r="F36" s="21"/>
      <c r="G36" s="8"/>
      <c r="H36" s="8"/>
      <c r="I36" s="8"/>
      <c r="J36" s="8"/>
      <c r="K36" s="8"/>
      <c r="L36" s="8"/>
      <c r="M36" s="8"/>
      <c r="N36" s="8"/>
    </row>
    <row r="37" spans="1:14" ht="50.25" customHeight="1" x14ac:dyDescent="0.25">
      <c r="A37" s="12"/>
      <c r="B37" s="41" t="s">
        <v>37</v>
      </c>
      <c r="C37" s="31">
        <f>[1]Расшир!E355</f>
        <v>0</v>
      </c>
      <c r="D37" s="31">
        <f>[1]Расшир!F355</f>
        <v>10083.682709999999</v>
      </c>
      <c r="E37" s="25" t="s">
        <v>31</v>
      </c>
      <c r="F37" s="21"/>
      <c r="G37" s="8"/>
      <c r="H37" s="8"/>
      <c r="I37" s="8"/>
      <c r="J37" s="8"/>
      <c r="K37" s="8"/>
      <c r="L37" s="8"/>
      <c r="M37" s="8"/>
      <c r="N37" s="8"/>
    </row>
    <row r="38" spans="1:14" s="46" customFormat="1" ht="18.75" x14ac:dyDescent="0.3">
      <c r="A38" s="42"/>
      <c r="B38" s="43" t="s">
        <v>38</v>
      </c>
      <c r="C38" s="23">
        <f>[1]Расшир!E382</f>
        <v>31633043.358390003</v>
      </c>
      <c r="D38" s="23">
        <f>[1]Расшир!F382</f>
        <v>6118307.9227099987</v>
      </c>
      <c r="E38" s="25">
        <f t="shared" si="0"/>
        <v>0.19341508982844186</v>
      </c>
      <c r="F38" s="44"/>
      <c r="G38" s="45"/>
      <c r="H38" s="45"/>
      <c r="I38" s="45"/>
      <c r="J38" s="45"/>
      <c r="K38" s="45"/>
      <c r="L38" s="45"/>
      <c r="M38" s="45"/>
      <c r="N38" s="45"/>
    </row>
    <row r="39" spans="1:14" ht="15.75" hidden="1" x14ac:dyDescent="0.25">
      <c r="A39" s="12"/>
      <c r="B39" s="26"/>
      <c r="C39" s="47"/>
      <c r="D39" s="47"/>
      <c r="E39" s="48" t="e">
        <f t="shared" si="0"/>
        <v>#DIV/0!</v>
      </c>
      <c r="F39" s="21"/>
      <c r="G39" s="8"/>
      <c r="H39" s="8"/>
      <c r="I39" s="8"/>
      <c r="J39" s="8"/>
      <c r="K39" s="8"/>
      <c r="L39" s="8"/>
      <c r="M39" s="8"/>
      <c r="N39" s="8"/>
    </row>
    <row r="40" spans="1:14" ht="9" customHeight="1" x14ac:dyDescent="0.2">
      <c r="A40" s="12"/>
      <c r="C40" s="49"/>
      <c r="D40" s="49"/>
      <c r="E40" s="50"/>
    </row>
    <row r="41" spans="1:14" ht="15.75" x14ac:dyDescent="0.25">
      <c r="A41" s="12"/>
      <c r="B41" s="22" t="s">
        <v>39</v>
      </c>
      <c r="C41" s="47"/>
      <c r="D41" s="47"/>
      <c r="E41" s="48"/>
      <c r="F41" s="21"/>
      <c r="G41" s="8"/>
      <c r="H41" s="8"/>
      <c r="I41" s="8"/>
      <c r="J41" s="8"/>
      <c r="K41" s="8"/>
      <c r="L41" s="8"/>
      <c r="M41" s="8"/>
      <c r="N41" s="8"/>
    </row>
    <row r="42" spans="1:14" ht="7.9" customHeight="1" x14ac:dyDescent="0.25">
      <c r="A42" s="51"/>
      <c r="B42" s="52"/>
      <c r="C42" s="53"/>
      <c r="D42" s="53"/>
      <c r="E42" s="54"/>
      <c r="F42" s="21"/>
      <c r="G42" s="8"/>
      <c r="H42" s="8"/>
      <c r="I42" s="8"/>
      <c r="J42" s="8"/>
      <c r="K42" s="8"/>
      <c r="L42" s="8"/>
      <c r="M42" s="8"/>
      <c r="N42" s="8"/>
    </row>
    <row r="43" spans="1:14" ht="15.75" x14ac:dyDescent="0.25">
      <c r="A43" s="55" t="s">
        <v>40</v>
      </c>
      <c r="B43" s="56" t="s">
        <v>41</v>
      </c>
      <c r="C43" s="57">
        <f>[1]Расшир!E385</f>
        <v>2427953.1740600001</v>
      </c>
      <c r="D43" s="57">
        <f>[1]Расшир!F385</f>
        <v>421230.89530999999</v>
      </c>
      <c r="E43" s="58">
        <f t="shared" si="0"/>
        <v>0.17349218255540808</v>
      </c>
      <c r="F43" s="21"/>
      <c r="G43" s="8"/>
      <c r="H43" s="8"/>
      <c r="I43" s="8"/>
      <c r="J43" s="8"/>
      <c r="K43" s="8"/>
      <c r="L43" s="8"/>
      <c r="M43" s="8"/>
      <c r="N43" s="8"/>
    </row>
    <row r="44" spans="1:14" ht="31.5" x14ac:dyDescent="0.25">
      <c r="A44" s="59" t="s">
        <v>42</v>
      </c>
      <c r="B44" s="60" t="s">
        <v>43</v>
      </c>
      <c r="C44" s="27">
        <f>[1]Расшир!E424</f>
        <v>3488.23</v>
      </c>
      <c r="D44" s="27">
        <f>[1]Расшир!F424</f>
        <v>704.95632000000001</v>
      </c>
      <c r="E44" s="29">
        <f t="shared" si="0"/>
        <v>0.20209571043193827</v>
      </c>
      <c r="F44" s="21"/>
      <c r="G44" s="8"/>
      <c r="H44" s="8"/>
      <c r="I44" s="8"/>
      <c r="J44" s="8"/>
      <c r="K44" s="8"/>
      <c r="L44" s="8"/>
      <c r="M44" s="8"/>
      <c r="N44" s="8"/>
    </row>
    <row r="45" spans="1:14" ht="60" customHeight="1" x14ac:dyDescent="0.25">
      <c r="A45" s="59" t="s">
        <v>44</v>
      </c>
      <c r="B45" s="60" t="s">
        <v>45</v>
      </c>
      <c r="C45" s="27">
        <f>[1]Расшир!E428</f>
        <v>71578.17</v>
      </c>
      <c r="D45" s="27">
        <f>[1]Расшир!F428</f>
        <v>10958.32322</v>
      </c>
      <c r="E45" s="29">
        <f t="shared" si="0"/>
        <v>0.15309588412221212</v>
      </c>
      <c r="F45" s="21"/>
      <c r="G45" s="8"/>
      <c r="H45" s="8"/>
      <c r="I45" s="8"/>
      <c r="J45" s="8"/>
      <c r="K45" s="8"/>
      <c r="L45" s="8"/>
      <c r="M45" s="8"/>
      <c r="N45" s="8"/>
    </row>
    <row r="46" spans="1:14" ht="47.25" x14ac:dyDescent="0.25">
      <c r="A46" s="59" t="s">
        <v>46</v>
      </c>
      <c r="B46" s="60" t="s">
        <v>47</v>
      </c>
      <c r="C46" s="27">
        <f>[1]Расшир!E437</f>
        <v>1025632.8200000001</v>
      </c>
      <c r="D46" s="27">
        <f>[1]Расшир!F437+0.01</f>
        <v>210467.38419000001</v>
      </c>
      <c r="E46" s="29">
        <f t="shared" si="0"/>
        <v>0.20520734134658444</v>
      </c>
      <c r="F46" s="21"/>
      <c r="G46" s="8"/>
      <c r="H46" s="8"/>
      <c r="I46" s="8"/>
      <c r="J46" s="8"/>
      <c r="K46" s="8"/>
      <c r="L46" s="8"/>
      <c r="M46" s="8"/>
      <c r="N46" s="8"/>
    </row>
    <row r="47" spans="1:14" ht="15.75" x14ac:dyDescent="0.25">
      <c r="A47" s="59" t="s">
        <v>48</v>
      </c>
      <c r="B47" s="60" t="s">
        <v>49</v>
      </c>
      <c r="C47" s="27">
        <f>[1]Расшир!E449</f>
        <v>176.5</v>
      </c>
      <c r="D47" s="27">
        <f>[1]Расшир!F449</f>
        <v>0</v>
      </c>
      <c r="E47" s="29" t="s">
        <v>31</v>
      </c>
      <c r="F47" s="21"/>
      <c r="G47" s="8"/>
      <c r="H47" s="8"/>
      <c r="I47" s="8"/>
      <c r="J47" s="8"/>
      <c r="K47" s="8"/>
      <c r="L47" s="8"/>
      <c r="M47" s="8"/>
      <c r="N47" s="8"/>
    </row>
    <row r="48" spans="1:14" ht="47.25" x14ac:dyDescent="0.25">
      <c r="A48" s="59" t="s">
        <v>50</v>
      </c>
      <c r="B48" s="60" t="s">
        <v>51</v>
      </c>
      <c r="C48" s="27">
        <f>[1]Расшир!E452</f>
        <v>213286.32</v>
      </c>
      <c r="D48" s="27">
        <f>[1]Расшир!F452</f>
        <v>40099.438499999997</v>
      </c>
      <c r="E48" s="29">
        <f t="shared" si="0"/>
        <v>0.18800755013261045</v>
      </c>
      <c r="F48" s="21"/>
      <c r="G48" s="61"/>
      <c r="H48" s="8"/>
      <c r="I48" s="8"/>
      <c r="J48" s="8"/>
      <c r="K48" s="8"/>
      <c r="L48" s="8"/>
      <c r="M48" s="8"/>
      <c r="N48" s="8"/>
    </row>
    <row r="49" spans="1:14" ht="15.75" x14ac:dyDescent="0.25">
      <c r="A49" s="59" t="s">
        <v>52</v>
      </c>
      <c r="B49" s="60" t="s">
        <v>53</v>
      </c>
      <c r="C49" s="27">
        <f>[1]Расшир!E463</f>
        <v>17774.370000000003</v>
      </c>
      <c r="D49" s="27">
        <f>[1]Расшир!F463</f>
        <v>1674.6321499999999</v>
      </c>
      <c r="E49" s="29">
        <f t="shared" si="0"/>
        <v>9.421611848971298E-2</v>
      </c>
      <c r="F49" s="21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9" t="s">
        <v>54</v>
      </c>
      <c r="B50" s="60" t="s">
        <v>55</v>
      </c>
      <c r="C50" s="27">
        <f>[1]Расшир!E471</f>
        <v>112779.77266</v>
      </c>
      <c r="D50" s="27">
        <f>[1]Расшир!F471</f>
        <v>0</v>
      </c>
      <c r="E50" s="29" t="s">
        <v>31</v>
      </c>
      <c r="F50" s="21"/>
      <c r="G50" s="8"/>
      <c r="H50" s="8"/>
      <c r="I50" s="8"/>
      <c r="J50" s="8"/>
      <c r="K50" s="8"/>
      <c r="L50" s="8"/>
      <c r="M50" s="8"/>
      <c r="N50" s="8"/>
    </row>
    <row r="51" spans="1:14" ht="15.75" x14ac:dyDescent="0.25">
      <c r="A51" s="59" t="s">
        <v>56</v>
      </c>
      <c r="B51" s="60" t="s">
        <v>57</v>
      </c>
      <c r="C51" s="27">
        <f>[1]Расшир!E473</f>
        <v>983236.99139999994</v>
      </c>
      <c r="D51" s="27">
        <f>[1]Расшир!F473</f>
        <v>157326.17092999996</v>
      </c>
      <c r="E51" s="29">
        <f t="shared" si="0"/>
        <v>0.16000839299789588</v>
      </c>
      <c r="F51" s="21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5" t="s">
        <v>58</v>
      </c>
      <c r="B52" s="62" t="s">
        <v>59</v>
      </c>
      <c r="C52" s="57">
        <f>[1]Расшир!E500</f>
        <v>92729.23</v>
      </c>
      <c r="D52" s="57">
        <f>[1]Расшир!F500</f>
        <v>24810.523649999999</v>
      </c>
      <c r="E52" s="58">
        <f t="shared" si="0"/>
        <v>0.26755882314562518</v>
      </c>
      <c r="F52" s="21"/>
      <c r="G52" s="8"/>
      <c r="H52" s="8"/>
      <c r="I52" s="8"/>
      <c r="J52" s="8"/>
      <c r="K52" s="8"/>
      <c r="L52" s="8"/>
      <c r="M52" s="8"/>
      <c r="N52" s="8"/>
    </row>
    <row r="53" spans="1:14" ht="35.25" customHeight="1" x14ac:dyDescent="0.25">
      <c r="A53" s="59" t="s">
        <v>60</v>
      </c>
      <c r="B53" s="63" t="s">
        <v>61</v>
      </c>
      <c r="C53" s="27">
        <f>[1]Расшир!E512</f>
        <v>14500</v>
      </c>
      <c r="D53" s="27">
        <f>[1]Расшир!F512</f>
        <v>3299.989</v>
      </c>
      <c r="E53" s="29">
        <f>D53/C53</f>
        <v>0.22758544827586208</v>
      </c>
      <c r="F53" s="21"/>
      <c r="G53" s="8"/>
      <c r="H53" s="8"/>
      <c r="I53" s="8"/>
      <c r="J53" s="8"/>
      <c r="K53" s="8"/>
      <c r="L53" s="8"/>
      <c r="M53" s="8"/>
      <c r="N53" s="8"/>
    </row>
    <row r="54" spans="1:14" ht="50.45" customHeight="1" x14ac:dyDescent="0.25">
      <c r="A54" s="64" t="s">
        <v>62</v>
      </c>
      <c r="B54" s="65" t="s">
        <v>63</v>
      </c>
      <c r="C54" s="27">
        <f>[1]Расшир!E513</f>
        <v>78229.23000000001</v>
      </c>
      <c r="D54" s="27">
        <f>[1]Расшир!F513</f>
        <v>21510.534650000001</v>
      </c>
      <c r="E54" s="29">
        <f>D54/C54</f>
        <v>0.27496799661712124</v>
      </c>
      <c r="F54" s="21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5" t="s">
        <v>64</v>
      </c>
      <c r="B55" s="56" t="s">
        <v>65</v>
      </c>
      <c r="C55" s="57">
        <f>[1]Расшир!E521</f>
        <v>4237252.3387000002</v>
      </c>
      <c r="D55" s="57">
        <f>[1]Расшир!F521+0.01</f>
        <v>559421.65488000005</v>
      </c>
      <c r="E55" s="58">
        <f t="shared" si="0"/>
        <v>0.13202462590453889</v>
      </c>
      <c r="F55" s="21"/>
      <c r="G55" s="8"/>
      <c r="H55" s="8"/>
      <c r="I55" s="8"/>
      <c r="J55" s="8"/>
      <c r="K55" s="8"/>
      <c r="L55" s="8"/>
      <c r="M55" s="8"/>
      <c r="N55" s="8"/>
    </row>
    <row r="56" spans="1:14" ht="15.75" x14ac:dyDescent="0.25">
      <c r="A56" s="59" t="s">
        <v>66</v>
      </c>
      <c r="B56" s="60" t="s">
        <v>67</v>
      </c>
      <c r="C56" s="27">
        <f>[1]Расшир!E582</f>
        <v>818654.25899999996</v>
      </c>
      <c r="D56" s="27">
        <f>[1]Расшир!F582+0.01</f>
        <v>146444.42482000001</v>
      </c>
      <c r="E56" s="29">
        <f t="shared" si="0"/>
        <v>0.17888433756990937</v>
      </c>
      <c r="F56" s="21"/>
      <c r="G56" s="8"/>
      <c r="H56" s="8"/>
      <c r="I56" s="8"/>
      <c r="J56" s="8"/>
      <c r="K56" s="8"/>
      <c r="L56" s="8"/>
      <c r="M56" s="8"/>
      <c r="N56" s="8"/>
    </row>
    <row r="57" spans="1:14" ht="15.75" x14ac:dyDescent="0.25">
      <c r="A57" s="59" t="s">
        <v>68</v>
      </c>
      <c r="B57" s="60" t="s">
        <v>69</v>
      </c>
      <c r="C57" s="27">
        <f>[1]Расшир!E594</f>
        <v>3247139.2187000001</v>
      </c>
      <c r="D57" s="27">
        <f>[1]Расшир!F594</f>
        <v>400068.89453000005</v>
      </c>
      <c r="E57" s="29">
        <f t="shared" si="0"/>
        <v>0.12320657279676742</v>
      </c>
      <c r="F57" s="21"/>
      <c r="G57" s="8"/>
      <c r="H57" s="8"/>
      <c r="I57" s="8"/>
      <c r="J57" s="8"/>
      <c r="K57" s="8"/>
      <c r="L57" s="8"/>
      <c r="M57" s="8"/>
      <c r="N57" s="8"/>
    </row>
    <row r="58" spans="1:14" ht="18.75" customHeight="1" x14ac:dyDescent="0.25">
      <c r="A58" s="66" t="s">
        <v>70</v>
      </c>
      <c r="B58" s="67" t="s">
        <v>71</v>
      </c>
      <c r="C58" s="68">
        <f>[1]Расшир!E605</f>
        <v>171458.86099999998</v>
      </c>
      <c r="D58" s="69">
        <f>[1]Расшир!F605</f>
        <v>12908.335529999998</v>
      </c>
      <c r="E58" s="29">
        <f t="shared" si="0"/>
        <v>7.5285321824224649E-2</v>
      </c>
      <c r="F58" s="21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70" t="s">
        <v>72</v>
      </c>
      <c r="B59" s="56" t="s">
        <v>73</v>
      </c>
      <c r="C59" s="57">
        <f>[1]Расшир!E622</f>
        <v>1852558.7313399999</v>
      </c>
      <c r="D59" s="57">
        <f>[1]Расшир!F622+0.01</f>
        <v>195410.82466000001</v>
      </c>
      <c r="E59" s="58">
        <f t="shared" si="0"/>
        <v>0.10548158142260608</v>
      </c>
      <c r="F59" s="21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9" t="s">
        <v>74</v>
      </c>
      <c r="B60" s="60" t="s">
        <v>75</v>
      </c>
      <c r="C60" s="27">
        <f>[1]Расшир!E669</f>
        <v>238447.68093999999</v>
      </c>
      <c r="D60" s="27">
        <f>[1]Расшир!F669</f>
        <v>43204.267509999998</v>
      </c>
      <c r="E60" s="29">
        <f t="shared" si="0"/>
        <v>0.18118971566291467</v>
      </c>
      <c r="F60" s="21"/>
      <c r="G60" s="8"/>
      <c r="H60" s="8"/>
      <c r="I60" s="8"/>
      <c r="J60" s="8"/>
      <c r="K60" s="8"/>
      <c r="L60" s="8"/>
      <c r="M60" s="8"/>
      <c r="N60" s="8"/>
    </row>
    <row r="61" spans="1:14" ht="15.75" x14ac:dyDescent="0.25">
      <c r="A61" s="59" t="s">
        <v>76</v>
      </c>
      <c r="B61" s="60" t="s">
        <v>77</v>
      </c>
      <c r="C61" s="27">
        <f>[1]Расшир!E681</f>
        <v>183301.7</v>
      </c>
      <c r="D61" s="27">
        <f>[1]Расшир!F681</f>
        <v>2267.1051200000002</v>
      </c>
      <c r="E61" s="29">
        <f t="shared" si="0"/>
        <v>1.2368161997406462E-2</v>
      </c>
      <c r="F61" s="21"/>
      <c r="G61" s="8"/>
      <c r="H61" s="8"/>
      <c r="I61" s="8"/>
      <c r="J61" s="8"/>
      <c r="K61" s="8"/>
      <c r="L61" s="8"/>
      <c r="M61" s="8"/>
      <c r="N61" s="8"/>
    </row>
    <row r="62" spans="1:14" ht="15.75" x14ac:dyDescent="0.25">
      <c r="A62" s="59" t="s">
        <v>78</v>
      </c>
      <c r="B62" s="60" t="s">
        <v>79</v>
      </c>
      <c r="C62" s="27">
        <f>[1]Расшир!E688</f>
        <v>1005068.8243999999</v>
      </c>
      <c r="D62" s="27">
        <f>[1]Расшир!F688</f>
        <v>51061.070919999998</v>
      </c>
      <c r="E62" s="29">
        <f t="shared" si="0"/>
        <v>5.0803556612635095E-2</v>
      </c>
      <c r="F62" s="21"/>
      <c r="G62" s="8"/>
      <c r="H62" s="8"/>
      <c r="I62" s="8"/>
      <c r="J62" s="8"/>
      <c r="K62" s="8"/>
      <c r="L62" s="8"/>
      <c r="M62" s="8"/>
      <c r="N62" s="8"/>
    </row>
    <row r="63" spans="1:14" ht="15.75" hidden="1" x14ac:dyDescent="0.25">
      <c r="A63" s="59" t="s">
        <v>80</v>
      </c>
      <c r="B63" s="60" t="s">
        <v>81</v>
      </c>
      <c r="C63" s="27">
        <f>[1]Расшир!E698</f>
        <v>0</v>
      </c>
      <c r="D63" s="27">
        <f>[1]Расшир!F698</f>
        <v>0</v>
      </c>
      <c r="E63" s="29">
        <v>0</v>
      </c>
      <c r="F63" s="21"/>
      <c r="G63" s="8"/>
      <c r="H63" s="8"/>
      <c r="I63" s="8"/>
      <c r="J63" s="8"/>
      <c r="K63" s="8"/>
      <c r="L63" s="8"/>
      <c r="M63" s="8"/>
      <c r="N63" s="8"/>
    </row>
    <row r="64" spans="1:14" ht="31.5" x14ac:dyDescent="0.25">
      <c r="A64" s="59" t="s">
        <v>82</v>
      </c>
      <c r="B64" s="60" t="s">
        <v>83</v>
      </c>
      <c r="C64" s="27">
        <f>[1]Расшир!E701</f>
        <v>425740.52600000001</v>
      </c>
      <c r="D64" s="27">
        <f>[1]Расшир!F701</f>
        <v>98878.371109999993</v>
      </c>
      <c r="E64" s="29">
        <f t="shared" si="0"/>
        <v>0.23225031462003687</v>
      </c>
      <c r="F64" s="21"/>
      <c r="G64" s="8"/>
      <c r="H64" s="8"/>
      <c r="I64" s="8"/>
      <c r="J64" s="8"/>
      <c r="K64" s="8"/>
      <c r="L64" s="8"/>
      <c r="M64" s="8"/>
      <c r="N64" s="8"/>
    </row>
    <row r="65" spans="1:14" ht="15.75" x14ac:dyDescent="0.25">
      <c r="A65" s="71" t="s">
        <v>84</v>
      </c>
      <c r="B65" s="56" t="s">
        <v>85</v>
      </c>
      <c r="C65" s="57">
        <f>[1]Расшир!E723</f>
        <v>3700</v>
      </c>
      <c r="D65" s="57">
        <f>[1]Расшир!F723</f>
        <v>0</v>
      </c>
      <c r="E65" s="72">
        <f>D65/C65</f>
        <v>0</v>
      </c>
      <c r="F65" s="21"/>
      <c r="G65" s="8"/>
      <c r="H65" s="8"/>
      <c r="I65" s="8"/>
      <c r="J65" s="8"/>
      <c r="K65" s="8"/>
      <c r="L65" s="8"/>
      <c r="M65" s="8"/>
      <c r="N65" s="8"/>
    </row>
    <row r="66" spans="1:14" ht="15.75" hidden="1" x14ac:dyDescent="0.25">
      <c r="A66" s="73" t="s">
        <v>86</v>
      </c>
      <c r="B66" s="74" t="s">
        <v>87</v>
      </c>
      <c r="C66" s="27">
        <f>[1]Расшир!E731</f>
        <v>0</v>
      </c>
      <c r="D66" s="27">
        <f>[1]Расшир!F731</f>
        <v>0</v>
      </c>
      <c r="E66" s="29" t="e">
        <f>D66/C66</f>
        <v>#DIV/0!</v>
      </c>
      <c r="F66" s="21"/>
      <c r="G66" s="8"/>
      <c r="H66" s="8"/>
      <c r="I66" s="8"/>
      <c r="J66" s="8"/>
      <c r="K66" s="8"/>
      <c r="L66" s="8"/>
      <c r="M66" s="8"/>
      <c r="N66" s="8"/>
    </row>
    <row r="67" spans="1:14" ht="30" x14ac:dyDescent="0.25">
      <c r="A67" s="59" t="s">
        <v>88</v>
      </c>
      <c r="B67" s="65" t="s">
        <v>89</v>
      </c>
      <c r="C67" s="27">
        <f>[1]Расшир!E732</f>
        <v>3700</v>
      </c>
      <c r="D67" s="27">
        <f>[1]Расшир!F732</f>
        <v>0</v>
      </c>
      <c r="E67" s="29" t="s">
        <v>31</v>
      </c>
      <c r="F67" s="21"/>
      <c r="G67" s="8"/>
      <c r="H67" s="8"/>
      <c r="I67" s="8"/>
      <c r="J67" s="8"/>
      <c r="K67" s="8"/>
      <c r="L67" s="8"/>
      <c r="M67" s="8"/>
      <c r="N67" s="8"/>
    </row>
    <row r="68" spans="1:14" ht="15.75" hidden="1" x14ac:dyDescent="0.25">
      <c r="A68" s="64" t="s">
        <v>90</v>
      </c>
      <c r="B68" s="65" t="s">
        <v>91</v>
      </c>
      <c r="C68" s="27">
        <f>[1]Расшир!$E$735</f>
        <v>0</v>
      </c>
      <c r="D68" s="27">
        <f>[1]Расшир!$F$735</f>
        <v>0</v>
      </c>
      <c r="E68" s="29"/>
      <c r="F68" s="21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71" t="s">
        <v>92</v>
      </c>
      <c r="B69" s="56" t="s">
        <v>93</v>
      </c>
      <c r="C69" s="57">
        <f>[1]Расшир!E737</f>
        <v>16443632.456009999</v>
      </c>
      <c r="D69" s="57">
        <f>[1]Расшир!F737</f>
        <v>2868667.9646400004</v>
      </c>
      <c r="E69" s="58">
        <f t="shared" si="0"/>
        <v>0.1744546390412374</v>
      </c>
      <c r="F69" s="21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9" t="s">
        <v>94</v>
      </c>
      <c r="B70" s="60" t="s">
        <v>95</v>
      </c>
      <c r="C70" s="27">
        <f>[1]Расшир!E779</f>
        <v>6963187.530580001</v>
      </c>
      <c r="D70" s="27">
        <f>[1]Расшир!F779</f>
        <v>1226046.74496</v>
      </c>
      <c r="E70" s="29">
        <f t="shared" si="0"/>
        <v>0.17607550271705466</v>
      </c>
      <c r="F70" s="21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9" t="s">
        <v>96</v>
      </c>
      <c r="B71" s="60" t="s">
        <v>97</v>
      </c>
      <c r="C71" s="27">
        <f>[1]Расшир!E793</f>
        <v>7239255.5507499995</v>
      </c>
      <c r="D71" s="27">
        <f>[1]Расшир!F793</f>
        <v>1196210.5251000002</v>
      </c>
      <c r="E71" s="29">
        <f t="shared" si="0"/>
        <v>0.16523943887794798</v>
      </c>
      <c r="F71" s="21"/>
      <c r="G71" s="8"/>
      <c r="H71" s="8"/>
      <c r="I71" s="8"/>
      <c r="J71" s="8"/>
      <c r="K71" s="8"/>
      <c r="L71" s="8"/>
      <c r="M71" s="8"/>
      <c r="N71" s="8"/>
    </row>
    <row r="72" spans="1:14" ht="15.75" x14ac:dyDescent="0.25">
      <c r="A72" s="59" t="s">
        <v>98</v>
      </c>
      <c r="B72" s="75" t="s">
        <v>99</v>
      </c>
      <c r="C72" s="27">
        <f>[1]Расшир!E806</f>
        <v>1049685.6679999998</v>
      </c>
      <c r="D72" s="27">
        <f>[1]Расшир!F806</f>
        <v>237206.32312000002</v>
      </c>
      <c r="E72" s="29">
        <f t="shared" si="0"/>
        <v>0.2259784336885888</v>
      </c>
      <c r="F72" s="21"/>
      <c r="G72" s="8"/>
      <c r="H72" s="8"/>
      <c r="I72" s="8"/>
      <c r="J72" s="8"/>
      <c r="K72" s="8"/>
      <c r="L72" s="8"/>
      <c r="M72" s="8"/>
      <c r="N72" s="8"/>
    </row>
    <row r="73" spans="1:14" ht="15.75" x14ac:dyDescent="0.25">
      <c r="A73" s="59" t="s">
        <v>100</v>
      </c>
      <c r="B73" s="60" t="s">
        <v>101</v>
      </c>
      <c r="C73" s="27">
        <f>[1]Расшир!E813+0.01</f>
        <v>546132.75368000008</v>
      </c>
      <c r="D73" s="27">
        <f>[1]Расшир!F813</f>
        <v>75267.091750000007</v>
      </c>
      <c r="E73" s="29">
        <f t="shared" si="0"/>
        <v>0.1378183074405053</v>
      </c>
      <c r="F73" s="21"/>
      <c r="G73" s="8"/>
      <c r="H73" s="8"/>
      <c r="I73" s="8"/>
      <c r="J73" s="8"/>
      <c r="K73" s="8"/>
      <c r="L73" s="8"/>
      <c r="M73" s="8"/>
      <c r="N73" s="8"/>
    </row>
    <row r="74" spans="1:14" ht="15.75" x14ac:dyDescent="0.25">
      <c r="A74" s="59" t="s">
        <v>102</v>
      </c>
      <c r="B74" s="60" t="s">
        <v>103</v>
      </c>
      <c r="C74" s="27">
        <f>[1]Расшир!E836</f>
        <v>645370.96299999999</v>
      </c>
      <c r="D74" s="27">
        <f>[1]Расшир!F836</f>
        <v>133937.27971</v>
      </c>
      <c r="E74" s="29">
        <f t="shared" si="0"/>
        <v>0.20753533609165495</v>
      </c>
      <c r="F74" s="21"/>
      <c r="G74" s="8"/>
      <c r="H74" s="8"/>
      <c r="I74" s="8"/>
      <c r="J74" s="8"/>
      <c r="K74" s="8"/>
      <c r="L74" s="8"/>
      <c r="M74" s="8"/>
      <c r="N74" s="8"/>
    </row>
    <row r="75" spans="1:14" ht="33.75" customHeight="1" x14ac:dyDescent="0.25">
      <c r="A75" s="71" t="s">
        <v>104</v>
      </c>
      <c r="B75" s="62" t="s">
        <v>105</v>
      </c>
      <c r="C75" s="57">
        <f>[1]Расшир!E857-0.01</f>
        <v>787167.59539999999</v>
      </c>
      <c r="D75" s="57">
        <f>[1]Расшир!F857</f>
        <v>238810.31940999997</v>
      </c>
      <c r="E75" s="58">
        <f t="shared" si="0"/>
        <v>0.30337925596219223</v>
      </c>
      <c r="F75" s="21"/>
      <c r="G75" s="8"/>
      <c r="H75" s="8"/>
      <c r="I75" s="8"/>
      <c r="J75" s="8"/>
      <c r="K75" s="8"/>
      <c r="L75" s="8"/>
      <c r="M75" s="8"/>
      <c r="N75" s="8"/>
    </row>
    <row r="76" spans="1:14" ht="18.75" customHeight="1" x14ac:dyDescent="0.25">
      <c r="A76" s="59" t="s">
        <v>106</v>
      </c>
      <c r="B76" s="60" t="s">
        <v>107</v>
      </c>
      <c r="C76" s="27">
        <f>[1]Расшир!E897</f>
        <v>690819.38340000005</v>
      </c>
      <c r="D76" s="27">
        <f>[1]Расшир!F897</f>
        <v>219483.90857</v>
      </c>
      <c r="E76" s="29">
        <f t="shared" si="0"/>
        <v>0.31771533029337984</v>
      </c>
      <c r="F76" s="21"/>
      <c r="G76" s="8"/>
      <c r="H76" s="8"/>
      <c r="I76" s="8"/>
      <c r="J76" s="8"/>
      <c r="K76" s="8"/>
      <c r="L76" s="8"/>
      <c r="M76" s="8"/>
      <c r="N76" s="8"/>
    </row>
    <row r="77" spans="1:14" ht="22.5" customHeight="1" x14ac:dyDescent="0.25">
      <c r="A77" s="59" t="s">
        <v>108</v>
      </c>
      <c r="B77" s="60" t="s">
        <v>109</v>
      </c>
      <c r="C77" s="27">
        <f>[1]Расшир!E906</f>
        <v>22410.984</v>
      </c>
      <c r="D77" s="27">
        <f>[1]Расшир!F906</f>
        <v>6232.2510000000002</v>
      </c>
      <c r="E77" s="29">
        <f>D77/C77</f>
        <v>0.27808912808112307</v>
      </c>
      <c r="F77" s="21"/>
      <c r="G77" s="8"/>
      <c r="H77" s="8"/>
      <c r="I77" s="8"/>
      <c r="J77" s="8"/>
      <c r="K77" s="8"/>
      <c r="L77" s="8"/>
      <c r="M77" s="8"/>
      <c r="N77" s="8"/>
    </row>
    <row r="78" spans="1:14" ht="32.25" customHeight="1" x14ac:dyDescent="0.25">
      <c r="A78" s="59" t="s">
        <v>110</v>
      </c>
      <c r="B78" s="60" t="s">
        <v>111</v>
      </c>
      <c r="C78" s="27">
        <f>[1]Расшир!E910</f>
        <v>73937.237999999998</v>
      </c>
      <c r="D78" s="27">
        <f>[1]Расшир!F910</f>
        <v>13094.159840000002</v>
      </c>
      <c r="E78" s="29">
        <f t="shared" si="0"/>
        <v>0.17709830924438918</v>
      </c>
      <c r="F78" s="21"/>
      <c r="G78" s="8"/>
      <c r="H78" s="8"/>
      <c r="I78" s="8"/>
      <c r="J78" s="8"/>
      <c r="K78" s="8"/>
      <c r="L78" s="8"/>
      <c r="M78" s="8"/>
      <c r="N78" s="8"/>
    </row>
    <row r="79" spans="1:14" ht="26.25" hidden="1" customHeight="1" x14ac:dyDescent="0.25">
      <c r="A79" s="71" t="s">
        <v>112</v>
      </c>
      <c r="B79" s="76" t="s">
        <v>113</v>
      </c>
      <c r="C79" s="57">
        <f>[1]Расшир!E923</f>
        <v>0</v>
      </c>
      <c r="D79" s="57">
        <f>[1]Расшир!F923</f>
        <v>0</v>
      </c>
      <c r="E79" s="72" t="e">
        <f t="shared" si="0"/>
        <v>#DIV/0!</v>
      </c>
      <c r="F79" s="21"/>
      <c r="G79" s="8"/>
      <c r="H79" s="8"/>
      <c r="I79" s="8"/>
      <c r="J79" s="8"/>
      <c r="K79" s="8"/>
      <c r="L79" s="8"/>
      <c r="M79" s="8"/>
      <c r="N79" s="8"/>
    </row>
    <row r="80" spans="1:14" ht="18" hidden="1" customHeight="1" x14ac:dyDescent="0.25">
      <c r="A80" s="64" t="s">
        <v>114</v>
      </c>
      <c r="B80" s="65" t="s">
        <v>115</v>
      </c>
      <c r="C80" s="27">
        <f>[1]Расшир!E944</f>
        <v>0</v>
      </c>
      <c r="D80" s="27">
        <f>[1]Расшир!F944</f>
        <v>0</v>
      </c>
      <c r="E80" s="29" t="e">
        <f t="shared" si="0"/>
        <v>#DIV/0!</v>
      </c>
      <c r="F80" s="21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71" t="s">
        <v>116</v>
      </c>
      <c r="B81" s="56" t="s">
        <v>117</v>
      </c>
      <c r="C81" s="57">
        <f>[1]Расшир!E1044</f>
        <v>2739643.0656700004</v>
      </c>
      <c r="D81" s="57">
        <f>[1]Расшир!F1044</f>
        <v>522512.13821999996</v>
      </c>
      <c r="E81" s="58">
        <f t="shared" si="0"/>
        <v>0.19072270573035968</v>
      </c>
      <c r="F81" s="21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9" t="s">
        <v>118</v>
      </c>
      <c r="B82" s="60" t="s">
        <v>119</v>
      </c>
      <c r="C82" s="27">
        <f>[1]Расшир!E1090</f>
        <v>35111.97</v>
      </c>
      <c r="D82" s="27">
        <f>[1]Расшир!F1090</f>
        <v>8464.4604799999997</v>
      </c>
      <c r="E82" s="29">
        <f t="shared" si="0"/>
        <v>0.24107050900305507</v>
      </c>
      <c r="F82" s="21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9" t="s">
        <v>120</v>
      </c>
      <c r="B83" s="60" t="s">
        <v>121</v>
      </c>
      <c r="C83" s="27">
        <f>[1]Расшир!E1094</f>
        <v>818925.62</v>
      </c>
      <c r="D83" s="27">
        <f>[1]Расшир!F1094</f>
        <v>196838.35446999999</v>
      </c>
      <c r="E83" s="29">
        <f t="shared" si="0"/>
        <v>0.240361700333664</v>
      </c>
      <c r="F83" s="21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59" t="s">
        <v>122</v>
      </c>
      <c r="B84" s="60" t="s">
        <v>123</v>
      </c>
      <c r="C84" s="27">
        <f>[1]Расшир!E1099</f>
        <v>741307.70567000005</v>
      </c>
      <c r="D84" s="27">
        <f>[1]Расшир!F1099</f>
        <v>196477.78566000002</v>
      </c>
      <c r="E84" s="29">
        <f t="shared" si="0"/>
        <v>0.265042146678378</v>
      </c>
      <c r="F84" s="21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9" t="s">
        <v>124</v>
      </c>
      <c r="B85" s="60" t="s">
        <v>125</v>
      </c>
      <c r="C85" s="27">
        <f>[1]Расшир!E1113</f>
        <v>601003.9</v>
      </c>
      <c r="D85" s="27">
        <f>[1]Расшир!F1113</f>
        <v>11356.49626</v>
      </c>
      <c r="E85" s="29">
        <f>D85/C85</f>
        <v>1.8895877813771257E-2</v>
      </c>
      <c r="F85" s="21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59" t="s">
        <v>126</v>
      </c>
      <c r="B86" s="60" t="s">
        <v>127</v>
      </c>
      <c r="C86" s="27">
        <f>[1]Расшир!E1120</f>
        <v>543293.87</v>
      </c>
      <c r="D86" s="27">
        <f>[1]Расшир!F1120</f>
        <v>109375.04135000001</v>
      </c>
      <c r="E86" s="29">
        <f t="shared" si="0"/>
        <v>0.20131837922264798</v>
      </c>
      <c r="F86" s="21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71" t="s">
        <v>128</v>
      </c>
      <c r="B87" s="56" t="s">
        <v>129</v>
      </c>
      <c r="C87" s="57">
        <f>[1]Расшир!E1132</f>
        <v>1331489.44732</v>
      </c>
      <c r="D87" s="57">
        <f>[1]Расшир!F1132</f>
        <v>328356.29272999999</v>
      </c>
      <c r="E87" s="58">
        <f t="shared" si="0"/>
        <v>0.24660825768533887</v>
      </c>
      <c r="F87" s="21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9" t="s">
        <v>130</v>
      </c>
      <c r="B88" s="60" t="s">
        <v>131</v>
      </c>
      <c r="C88" s="27">
        <f>[1]Расшир!E1182</f>
        <v>768841.92300000007</v>
      </c>
      <c r="D88" s="27">
        <f>[1]Расшир!F1182</f>
        <v>191794.90150000001</v>
      </c>
      <c r="E88" s="29">
        <f t="shared" si="0"/>
        <v>0.24945947373892097</v>
      </c>
      <c r="F88" s="21"/>
      <c r="G88" s="8"/>
      <c r="H88" s="8"/>
      <c r="I88" s="8"/>
      <c r="J88" s="8"/>
      <c r="K88" s="8"/>
      <c r="L88" s="8"/>
      <c r="M88" s="8"/>
      <c r="N88" s="8"/>
    </row>
    <row r="89" spans="1:14" ht="15.75" x14ac:dyDescent="0.25">
      <c r="A89" s="59" t="s">
        <v>132</v>
      </c>
      <c r="B89" s="60" t="s">
        <v>133</v>
      </c>
      <c r="C89" s="27">
        <f>[1]Расшир!E1187</f>
        <v>400871.11032000004</v>
      </c>
      <c r="D89" s="27">
        <f>[1]Расшир!F1187</f>
        <v>93878.104390000008</v>
      </c>
      <c r="E89" s="29">
        <f t="shared" si="0"/>
        <v>0.23418525798743819</v>
      </c>
      <c r="F89" s="21"/>
      <c r="G89" s="8"/>
      <c r="H89" s="8"/>
      <c r="I89" s="8"/>
      <c r="J89" s="8"/>
      <c r="K89" s="8"/>
      <c r="L89" s="8"/>
      <c r="M89" s="8"/>
      <c r="N89" s="8"/>
    </row>
    <row r="90" spans="1:14" ht="15.75" x14ac:dyDescent="0.25">
      <c r="A90" s="59" t="s">
        <v>134</v>
      </c>
      <c r="B90" s="60" t="s">
        <v>135</v>
      </c>
      <c r="C90" s="27">
        <f>[1]Расшир!E1195+0.01</f>
        <v>161776.424</v>
      </c>
      <c r="D90" s="27">
        <f>[1]Расшир!F1195</f>
        <v>42683.286840000001</v>
      </c>
      <c r="E90" s="29">
        <f t="shared" si="0"/>
        <v>0.26384120618218143</v>
      </c>
      <c r="F90" s="21"/>
      <c r="G90" s="8"/>
      <c r="H90" s="8"/>
      <c r="I90" s="8"/>
      <c r="J90" s="8"/>
      <c r="K90" s="8"/>
      <c r="L90" s="8"/>
      <c r="M90" s="8"/>
      <c r="N90" s="8"/>
    </row>
    <row r="91" spans="1:14" ht="33.6" customHeight="1" x14ac:dyDescent="0.25">
      <c r="A91" s="71" t="s">
        <v>136</v>
      </c>
      <c r="B91" s="62" t="s">
        <v>137</v>
      </c>
      <c r="C91" s="57">
        <f>[1]Расшир!E1211</f>
        <v>1267718.2498900001</v>
      </c>
      <c r="D91" s="57">
        <f>[1]Расшир!F1211</f>
        <v>211587.88209999999</v>
      </c>
      <c r="E91" s="58">
        <f t="shared" si="0"/>
        <v>0.16690450115264924</v>
      </c>
      <c r="F91" s="21"/>
      <c r="G91" s="8"/>
      <c r="H91" s="8"/>
      <c r="I91" s="8"/>
      <c r="J91" s="8"/>
      <c r="K91" s="8"/>
      <c r="L91" s="8"/>
      <c r="M91" s="8"/>
      <c r="N91" s="8"/>
    </row>
    <row r="92" spans="1:14" ht="32.25" customHeight="1" x14ac:dyDescent="0.25">
      <c r="A92" s="59" t="s">
        <v>138</v>
      </c>
      <c r="B92" s="60" t="s">
        <v>139</v>
      </c>
      <c r="C92" s="27">
        <f>[1]Расшир!E1214</f>
        <v>1267718.2498900001</v>
      </c>
      <c r="D92" s="27">
        <f>[1]Расшир!F1214</f>
        <v>211587.88209999999</v>
      </c>
      <c r="E92" s="29">
        <f t="shared" si="0"/>
        <v>0.16690450115264924</v>
      </c>
      <c r="F92" s="21"/>
      <c r="G92" s="8"/>
      <c r="H92" s="8"/>
      <c r="I92" s="8"/>
      <c r="J92" s="8"/>
      <c r="K92" s="8"/>
      <c r="L92" s="8"/>
      <c r="M92" s="8"/>
      <c r="N92" s="8"/>
    </row>
    <row r="93" spans="1:14" s="46" customFormat="1" ht="21" customHeight="1" x14ac:dyDescent="0.3">
      <c r="A93" s="42"/>
      <c r="B93" s="77" t="s">
        <v>140</v>
      </c>
      <c r="C93" s="78">
        <f>[1]Расшир!E1218</f>
        <v>31183844.298390001</v>
      </c>
      <c r="D93" s="78">
        <f>[1]Расшир!F1218</f>
        <v>5370808.4756000005</v>
      </c>
      <c r="E93" s="79">
        <f t="shared" si="0"/>
        <v>0.17223048012323777</v>
      </c>
      <c r="F93" s="44"/>
      <c r="G93" s="45"/>
      <c r="H93" s="45"/>
      <c r="I93" s="45"/>
      <c r="J93" s="45"/>
      <c r="K93" s="45"/>
      <c r="L93" s="45"/>
      <c r="M93" s="45"/>
      <c r="N93" s="45"/>
    </row>
    <row r="94" spans="1:14" ht="15.75" x14ac:dyDescent="0.25">
      <c r="A94" s="12"/>
      <c r="B94" s="26"/>
      <c r="C94" s="80"/>
      <c r="D94" s="80"/>
      <c r="E94" s="20"/>
      <c r="F94" s="8"/>
      <c r="G94" s="8"/>
      <c r="H94" s="8"/>
      <c r="I94" s="8"/>
      <c r="J94" s="8"/>
      <c r="K94" s="8"/>
      <c r="L94" s="8"/>
      <c r="M94" s="8"/>
      <c r="N94" s="8"/>
    </row>
    <row r="95" spans="1:14" ht="31.5" x14ac:dyDescent="0.25">
      <c r="A95" s="12"/>
      <c r="B95" s="35" t="s">
        <v>141</v>
      </c>
      <c r="C95" s="18">
        <f>C38-C93</f>
        <v>449199.06000000238</v>
      </c>
      <c r="D95" s="18">
        <f>D38-D93</f>
        <v>747499.4471099982</v>
      </c>
      <c r="E95" s="20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26"/>
      <c r="C96" s="80"/>
      <c r="D96" s="80"/>
      <c r="E96" s="20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hidden="1" x14ac:dyDescent="0.25">
      <c r="A97" s="12"/>
      <c r="B97" s="35" t="s">
        <v>142</v>
      </c>
      <c r="C97" s="18">
        <f>C98+C99</f>
        <v>0</v>
      </c>
      <c r="D97" s="18">
        <f>D98+D99</f>
        <v>0</v>
      </c>
      <c r="E97" s="20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6" t="s">
        <v>143</v>
      </c>
      <c r="C98" s="80">
        <f>[1]Расшир!E1224</f>
        <v>0</v>
      </c>
      <c r="D98" s="80">
        <f>[1]Расшир!F1224</f>
        <v>0</v>
      </c>
      <c r="E98" s="20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hidden="1" x14ac:dyDescent="0.25">
      <c r="A99" s="12"/>
      <c r="B99" s="26" t="s">
        <v>144</v>
      </c>
      <c r="C99" s="80">
        <f>[1]Расшир!E1225</f>
        <v>0</v>
      </c>
      <c r="D99" s="80">
        <f>[1]Расшир!F1225</f>
        <v>0</v>
      </c>
      <c r="E99" s="20"/>
      <c r="F99" s="8"/>
      <c r="G99" s="8"/>
      <c r="H99" s="8"/>
      <c r="I99" s="8"/>
      <c r="J99" s="8"/>
      <c r="K99" s="8"/>
      <c r="L99" s="8"/>
      <c r="M99" s="8"/>
      <c r="N99" s="8"/>
    </row>
    <row r="100" spans="1:14" ht="15.75" x14ac:dyDescent="0.25">
      <c r="A100" s="12"/>
      <c r="B100" s="26"/>
      <c r="C100" s="80"/>
      <c r="D100" s="80"/>
      <c r="E100" s="20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47.25" x14ac:dyDescent="0.25">
      <c r="A101" s="12"/>
      <c r="B101" s="35" t="s">
        <v>145</v>
      </c>
      <c r="C101" s="18">
        <f>C102+C103</f>
        <v>-795727</v>
      </c>
      <c r="D101" s="18">
        <f>D102+D103</f>
        <v>878573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31.5" x14ac:dyDescent="0.25">
      <c r="A102" s="12"/>
      <c r="B102" s="33" t="s">
        <v>146</v>
      </c>
      <c r="C102" s="80">
        <f>[1]Расшир!E1228</f>
        <v>1301168</v>
      </c>
      <c r="D102" s="80">
        <f>[1]Расшир!F1228</f>
        <v>1668600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31.5" x14ac:dyDescent="0.25">
      <c r="A103" s="12"/>
      <c r="B103" s="33" t="s">
        <v>147</v>
      </c>
      <c r="C103" s="80">
        <f>[1]Расшир!E1229</f>
        <v>-2096895</v>
      </c>
      <c r="D103" s="80">
        <f>[1]Расшир!F1229</f>
        <v>-790027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 x14ac:dyDescent="0.25">
      <c r="A104" s="12"/>
      <c r="B104" s="26"/>
      <c r="C104" s="80"/>
      <c r="D104" s="80"/>
      <c r="E104" s="20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35" t="s">
        <v>148</v>
      </c>
      <c r="C105" s="18">
        <f>C106+C107</f>
        <v>795727</v>
      </c>
      <c r="D105" s="18">
        <f>[1]Расшир!F1231</f>
        <v>-1040000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5.75" x14ac:dyDescent="0.25">
      <c r="A106" s="12"/>
      <c r="B106" s="26" t="s">
        <v>149</v>
      </c>
      <c r="C106" s="80">
        <f>[1]Расшир!E1232</f>
        <v>9221703.6600000001</v>
      </c>
      <c r="D106" s="80">
        <f>[1]Расшир!F1232</f>
        <v>360000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31.5" x14ac:dyDescent="0.25">
      <c r="A107" s="12"/>
      <c r="B107" s="33" t="s">
        <v>150</v>
      </c>
      <c r="C107" s="80">
        <f>[1]Расшир!E1233</f>
        <v>-8425976.6600000001</v>
      </c>
      <c r="D107" s="80">
        <f>[1]Расшир!F1233</f>
        <v>-1400000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.75" x14ac:dyDescent="0.25">
      <c r="A108" s="12"/>
      <c r="B108" s="33"/>
      <c r="C108" s="80"/>
      <c r="D108" s="80"/>
      <c r="E108" s="20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31.5" x14ac:dyDescent="0.25">
      <c r="A109" s="12"/>
      <c r="B109" s="35" t="s">
        <v>151</v>
      </c>
      <c r="C109" s="18">
        <f>C110+C111</f>
        <v>-449199.06000000238</v>
      </c>
      <c r="D109" s="18">
        <f>D110+D111</f>
        <v>-586072.44711000007</v>
      </c>
      <c r="E109" s="20"/>
      <c r="F109" s="81"/>
      <c r="G109" s="8"/>
      <c r="H109" s="8"/>
      <c r="I109" s="8"/>
      <c r="J109" s="8"/>
      <c r="K109" s="8"/>
      <c r="L109" s="8"/>
      <c r="M109" s="8"/>
      <c r="N109" s="8"/>
    </row>
    <row r="110" spans="1:14" ht="15.75" x14ac:dyDescent="0.25">
      <c r="A110" s="12"/>
      <c r="B110" s="26" t="s">
        <v>152</v>
      </c>
      <c r="C110" s="80">
        <f>[1]Расшир!E1243</f>
        <v>-42155915.01839</v>
      </c>
      <c r="D110" s="80">
        <f>[1]Расшир!F1243</f>
        <v>-8157276.8667099997</v>
      </c>
      <c r="E110" s="20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.75" x14ac:dyDescent="0.25">
      <c r="A111" s="12"/>
      <c r="B111" s="26" t="s">
        <v>153</v>
      </c>
      <c r="C111" s="80">
        <f>[1]Расшир!E1244</f>
        <v>41706715.958389997</v>
      </c>
      <c r="D111" s="80">
        <f>[1]Расшир!F1244</f>
        <v>7571204.4195999997</v>
      </c>
      <c r="E111" s="20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5.75" x14ac:dyDescent="0.25">
      <c r="A112" s="12"/>
      <c r="B112" s="33"/>
      <c r="C112" s="80"/>
      <c r="D112" s="80"/>
      <c r="E112" s="20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31.5" hidden="1" x14ac:dyDescent="0.25">
      <c r="A113" s="12"/>
      <c r="B113" s="35" t="s">
        <v>154</v>
      </c>
      <c r="C113" s="18">
        <f>[1]Расшир!E1234</f>
        <v>0</v>
      </c>
      <c r="D113" s="18">
        <f>D116+D118</f>
        <v>0</v>
      </c>
      <c r="E113" s="20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49.5" hidden="1" customHeight="1" x14ac:dyDescent="0.25">
      <c r="A114" s="12"/>
      <c r="B114" s="82" t="s">
        <v>155</v>
      </c>
      <c r="C114" s="83">
        <f>[1]Расшир!E1235</f>
        <v>0</v>
      </c>
      <c r="D114" s="84">
        <f>D115</f>
        <v>0</v>
      </c>
      <c r="E114" s="20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47.25" hidden="1" x14ac:dyDescent="0.25">
      <c r="A115" s="12"/>
      <c r="B115" s="85" t="s">
        <v>156</v>
      </c>
      <c r="C115" s="27">
        <f>[1]Расшир!E1236</f>
        <v>0</v>
      </c>
      <c r="D115" s="80">
        <f>[1]Расшир!F1236</f>
        <v>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31.5" hidden="1" x14ac:dyDescent="0.25">
      <c r="A116" s="12"/>
      <c r="B116" s="86" t="s">
        <v>157</v>
      </c>
      <c r="C116" s="87">
        <f>[1]Расшир!E1239</f>
        <v>0</v>
      </c>
      <c r="D116" s="88">
        <f>[1]Расшир!F1239</f>
        <v>0</v>
      </c>
      <c r="E116" s="20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hidden="1" x14ac:dyDescent="0.25">
      <c r="A117" s="12"/>
      <c r="B117" s="85"/>
      <c r="C117" s="80"/>
      <c r="D117" s="80"/>
      <c r="E117" s="20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29.45" hidden="1" customHeight="1" x14ac:dyDescent="0.25">
      <c r="A118" s="12"/>
      <c r="B118" s="89" t="s">
        <v>158</v>
      </c>
      <c r="C118" s="84">
        <f>C119</f>
        <v>0</v>
      </c>
      <c r="D118" s="84">
        <f>D119</f>
        <v>0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 hidden="1" x14ac:dyDescent="0.25">
      <c r="A119" s="12"/>
      <c r="B119" s="90" t="s">
        <v>159</v>
      </c>
      <c r="C119" s="91">
        <f>[1]Расшир!E1238</f>
        <v>0</v>
      </c>
      <c r="D119" s="92">
        <f>[1]Расшир!F1238</f>
        <v>0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 hidden="1" x14ac:dyDescent="0.25">
      <c r="A120" s="12"/>
      <c r="B120" s="26"/>
      <c r="C120" s="80"/>
      <c r="D120" s="80"/>
      <c r="E120" s="20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 hidden="1" x14ac:dyDescent="0.25">
      <c r="A121" s="12"/>
      <c r="B121" s="26"/>
      <c r="C121" s="80"/>
      <c r="D121" s="80"/>
      <c r="E121" s="20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32.25" customHeight="1" x14ac:dyDescent="0.25">
      <c r="A122" s="12"/>
      <c r="B122" s="35" t="s">
        <v>160</v>
      </c>
      <c r="C122" s="18">
        <f>C97+C101+C105+C109+C113</f>
        <v>-449199.06000000238</v>
      </c>
      <c r="D122" s="18">
        <f>D97+D101+D105+D109+D113</f>
        <v>-747499.44711000007</v>
      </c>
      <c r="E122" s="20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A123" s="3"/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A124" s="3"/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A125" s="3"/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A126" s="3"/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A127" s="3"/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A128" s="3"/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5.75" x14ac:dyDescent="0.25">
      <c r="A129" s="3"/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5.75" x14ac:dyDescent="0.25">
      <c r="A130" s="3"/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5.75" x14ac:dyDescent="0.25">
      <c r="A131" s="3"/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5.75" x14ac:dyDescent="0.25">
      <c r="A132" s="3"/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5.75" x14ac:dyDescent="0.25">
      <c r="A133" s="3"/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5.75" x14ac:dyDescent="0.25">
      <c r="A134" s="3"/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5.75" x14ac:dyDescent="0.25">
      <c r="A135" s="3"/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5.75" x14ac:dyDescent="0.25">
      <c r="A136" s="3"/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5.75" x14ac:dyDescent="0.25">
      <c r="A137" s="3"/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.75" x14ac:dyDescent="0.25">
      <c r="A138" s="3"/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.75" x14ac:dyDescent="0.25">
      <c r="A139" s="3"/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.75" x14ac:dyDescent="0.25">
      <c r="A140" s="3"/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.75" x14ac:dyDescent="0.25">
      <c r="A141" s="3"/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.75" x14ac:dyDescent="0.25">
      <c r="A142" s="3"/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.75" x14ac:dyDescent="0.25">
      <c r="A143" s="3"/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.75" x14ac:dyDescent="0.25">
      <c r="A144" s="3"/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5.75" x14ac:dyDescent="0.25">
      <c r="A145" s="3"/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5.75" x14ac:dyDescent="0.25">
      <c r="A146" s="3"/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5.75" x14ac:dyDescent="0.25">
      <c r="A147" s="3"/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5.75" x14ac:dyDescent="0.25">
      <c r="A148" s="3"/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5.75" x14ac:dyDescent="0.25">
      <c r="A149" s="3"/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5.75" x14ac:dyDescent="0.25">
      <c r="A150" s="3"/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5.75" x14ac:dyDescent="0.25">
      <c r="A151" s="3"/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5.75" x14ac:dyDescent="0.25">
      <c r="A152" s="3"/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5.75" x14ac:dyDescent="0.25">
      <c r="A153" s="3"/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5.75" x14ac:dyDescent="0.25">
      <c r="A154" s="3"/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5.75" x14ac:dyDescent="0.25">
      <c r="A155" s="3"/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5.75" x14ac:dyDescent="0.25">
      <c r="A156" s="3"/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5.75" x14ac:dyDescent="0.25">
      <c r="A157" s="3"/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5.75" x14ac:dyDescent="0.25">
      <c r="A158" s="3"/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5.75" x14ac:dyDescent="0.25">
      <c r="A159" s="3"/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5.75" x14ac:dyDescent="0.25">
      <c r="A160" s="3"/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5.75" x14ac:dyDescent="0.25">
      <c r="A161" s="3"/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5.75" x14ac:dyDescent="0.25">
      <c r="A162" s="3"/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5.75" x14ac:dyDescent="0.25">
      <c r="A163" s="3"/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5.75" x14ac:dyDescent="0.25">
      <c r="A164" s="3"/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5.75" x14ac:dyDescent="0.25">
      <c r="A165" s="3"/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5.75" x14ac:dyDescent="0.25">
      <c r="A166" s="3"/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5.75" x14ac:dyDescent="0.25">
      <c r="A167" s="3"/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5.75" x14ac:dyDescent="0.25">
      <c r="A168" s="3"/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5.75" x14ac:dyDescent="0.25">
      <c r="A169" s="3"/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5.75" x14ac:dyDescent="0.25">
      <c r="A170" s="3"/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5.75" x14ac:dyDescent="0.25">
      <c r="A171" s="3"/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5.75" x14ac:dyDescent="0.25">
      <c r="A172" s="3"/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5.75" x14ac:dyDescent="0.25">
      <c r="A173" s="3"/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5.75" x14ac:dyDescent="0.25">
      <c r="A174" s="3"/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5.75" x14ac:dyDescent="0.25">
      <c r="A175" s="3"/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5.75" x14ac:dyDescent="0.25">
      <c r="A176" s="3"/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5.75" x14ac:dyDescent="0.25">
      <c r="A177" s="3"/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5.75" x14ac:dyDescent="0.25">
      <c r="A178" s="3"/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5.75" x14ac:dyDescent="0.25">
      <c r="A179" s="3"/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5.75" x14ac:dyDescent="0.25">
      <c r="A180" s="3"/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5.75" x14ac:dyDescent="0.25">
      <c r="A181" s="3"/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5.75" x14ac:dyDescent="0.25">
      <c r="A182" s="3"/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5.75" x14ac:dyDescent="0.25">
      <c r="A183" s="3"/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5.75" x14ac:dyDescent="0.25">
      <c r="A184" s="3"/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5.75" x14ac:dyDescent="0.25">
      <c r="A185" s="3"/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5.75" x14ac:dyDescent="0.25">
      <c r="A186" s="3"/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5.75" x14ac:dyDescent="0.25">
      <c r="A187" s="3"/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5.75" x14ac:dyDescent="0.25">
      <c r="A188" s="3"/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5.75" x14ac:dyDescent="0.25">
      <c r="A189" s="3"/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5.75" x14ac:dyDescent="0.25">
      <c r="A190" s="3"/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5.75" x14ac:dyDescent="0.25">
      <c r="A191" s="3"/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5.75" x14ac:dyDescent="0.25">
      <c r="A192" s="3"/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5.75" x14ac:dyDescent="0.25">
      <c r="A193" s="3"/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5.75" x14ac:dyDescent="0.25">
      <c r="A194" s="3"/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5.75" x14ac:dyDescent="0.25">
      <c r="A195" s="3"/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5.75" x14ac:dyDescent="0.25">
      <c r="A196" s="3"/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5.75" x14ac:dyDescent="0.25">
      <c r="A197" s="3"/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5.75" x14ac:dyDescent="0.25">
      <c r="A198" s="3"/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5.75" x14ac:dyDescent="0.25">
      <c r="A199" s="3"/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5.75" x14ac:dyDescent="0.25">
      <c r="A200" s="3"/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5.75" x14ac:dyDescent="0.25">
      <c r="A201" s="3"/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5.75" x14ac:dyDescent="0.25">
      <c r="A202" s="3"/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5.75" x14ac:dyDescent="0.25">
      <c r="A203" s="3"/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5.75" x14ac:dyDescent="0.25">
      <c r="A204" s="3"/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5.75" x14ac:dyDescent="0.25">
      <c r="A205" s="3"/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5.75" x14ac:dyDescent="0.25">
      <c r="A206" s="3"/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5.75" x14ac:dyDescent="0.25">
      <c r="A207" s="3"/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5.75" x14ac:dyDescent="0.25">
      <c r="A208" s="3"/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5.75" x14ac:dyDescent="0.25">
      <c r="A209" s="3"/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5.75" x14ac:dyDescent="0.25">
      <c r="A210" s="3"/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5.75" x14ac:dyDescent="0.25">
      <c r="A211" s="3"/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5.75" x14ac:dyDescent="0.25">
      <c r="A212" s="3"/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5.75" x14ac:dyDescent="0.25">
      <c r="A213" s="3"/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5.75" x14ac:dyDescent="0.25">
      <c r="A214" s="3"/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5.75" x14ac:dyDescent="0.25">
      <c r="A215" s="3"/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5.75" x14ac:dyDescent="0.25">
      <c r="A216" s="3"/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5.75" x14ac:dyDescent="0.25">
      <c r="A217" s="3"/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5.75" x14ac:dyDescent="0.25">
      <c r="A218" s="3"/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5.75" x14ac:dyDescent="0.25">
      <c r="A219" s="3"/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5.75" x14ac:dyDescent="0.25">
      <c r="A220" s="3"/>
      <c r="B220" s="9"/>
      <c r="C220" s="8"/>
      <c r="D220" s="10"/>
      <c r="E220" s="11"/>
      <c r="F220" s="8"/>
      <c r="G220" s="8"/>
      <c r="H220" s="8"/>
      <c r="I220" s="8"/>
      <c r="J220" s="8"/>
      <c r="K220" s="8"/>
      <c r="L220" s="8"/>
      <c r="M220" s="8"/>
      <c r="N220" s="8"/>
    </row>
    <row r="402" spans="1:6" x14ac:dyDescent="0.2">
      <c r="A402" s="3"/>
      <c r="B402" s="3"/>
      <c r="D402" s="3"/>
      <c r="E402" s="3"/>
      <c r="F402" s="93"/>
    </row>
    <row r="487" spans="1:4" s="5" customFormat="1" ht="18.75" x14ac:dyDescent="0.3">
      <c r="A487" s="1"/>
      <c r="B487" s="2"/>
      <c r="C487" s="3"/>
      <c r="D487" s="94"/>
    </row>
    <row r="488" spans="1:4" s="5" customFormat="1" ht="18.75" x14ac:dyDescent="0.3">
      <c r="A488" s="1"/>
      <c r="B488" s="2"/>
      <c r="C488" s="3"/>
      <c r="D488" s="94"/>
    </row>
    <row r="491" spans="1:4" s="5" customFormat="1" x14ac:dyDescent="0.2">
      <c r="A491" s="1"/>
      <c r="B491" s="2"/>
      <c r="C491" s="3"/>
      <c r="D491" s="95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06F571-4F53-4417-9B22-007016D3CA21}"/>
</file>

<file path=customXml/itemProps2.xml><?xml version="1.0" encoding="utf-8"?>
<ds:datastoreItem xmlns:ds="http://schemas.openxmlformats.org/officeDocument/2006/customXml" ds:itemID="{593905FA-072D-4543-BA6A-34E62770F67E}"/>
</file>

<file path=customXml/itemProps3.xml><?xml version="1.0" encoding="utf-8"?>
<ds:datastoreItem xmlns:ds="http://schemas.openxmlformats.org/officeDocument/2006/customXml" ds:itemID="{59E4493E-27D5-45E5-A6EC-657A9C023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cp:lastPrinted>2019-04-15T09:16:07Z</cp:lastPrinted>
  <dcterms:created xsi:type="dcterms:W3CDTF">2019-04-15T08:28:39Z</dcterms:created>
  <dcterms:modified xsi:type="dcterms:W3CDTF">2019-04-18T09:01:45Z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