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на 01.10.2018" sheetId="1" r:id="rId1"/>
  </sheets>
  <externalReferences>
    <externalReference r:id="rId2"/>
  </externalReferences>
  <definedNames>
    <definedName name="Z_3A62FDFE_B33F_4285_AF26_B946B57D89E5_.wvu.Rows" localSheetId="0" hidden="1">'на 01.10.2018'!$29:$29,'на 01.10.2018'!$39:$39,'на 01.10.2018'!$78:$79,'на 01.10.2018'!$95:$98,'на 01.10.2018'!$115:$115,'на 01.10.2018'!$119:$119,'на 01.10.2018'!#REF!</definedName>
    <definedName name="Z_5F4BDBB1_E645_4516_8FC8_7D1E2AFE448F_.wvu.Rows" localSheetId="0" hidden="1">'на 01.10.2018'!$29:$29,'на 01.10.2018'!$39:$39,'на 01.10.2018'!$62:$62,'на 01.10.2018'!$78:$79,'на 01.10.2018'!$95:$98,'на 01.10.2018'!$115:$115,'на 01.10.2018'!$119:$119</definedName>
    <definedName name="Z_791A6B44_A126_477F_8F66_87C81269CCAF_.wvu.Rows" localSheetId="0" hidden="1">'на 01.10.2018'!#REF!,'на 01.10.2018'!$113:$114,'на 01.10.2018'!$120:$120</definedName>
    <definedName name="Z_941B9BCB_D95B_4828_B060_DECC595C9511_.wvu.Rows" localSheetId="0" hidden="1">'на 01.10.2018'!$29:$29,'на 01.10.2018'!$32:$32,'на 01.10.2018'!$39:$39,'на 01.10.2018'!$47:$47,'на 01.10.2018'!$62:$62,'на 01.10.2018'!$67:$67,'на 01.10.2018'!$78:$79,'на 01.10.2018'!$95:$98,'на 01.10.2018'!$112:$120,'на 01.10.2018'!#REF!</definedName>
    <definedName name="Z_AD8B40E3_4B89_443C_9ACF_B6D22B3A77E7_.wvu.Rows" localSheetId="0" hidden="1">'на 01.10.2018'!$29:$29,'на 01.10.2018'!$32:$32,'на 01.10.2018'!$39:$39,'на 01.10.2018'!$47:$47,'на 01.10.2018'!$62:$62,'на 01.10.2018'!$67:$67,'на 01.10.2018'!$78:$79,'на 01.10.2018'!$95:$98,'на 01.10.2018'!$112:$120,'на 01.10.2018'!#REF!</definedName>
    <definedName name="Z_AFEF4DE1_67D6_48C6_A8C8_B9E9198BBD0E_.wvu.Rows" localSheetId="0" hidden="1">'на 01.10.2018'!#REF!,'на 01.10.2018'!$120:$120</definedName>
    <definedName name="Z_CAE69FAB_AFBE_4188_8F32_69E048226F14_.wvu.Rows" localSheetId="0" hidden="1">'на 01.10.2018'!$29:$29,'на 01.10.2018'!$32:$32,'на 01.10.2018'!$39:$39,'на 01.10.2018'!$47:$47,'на 01.10.2018'!$62:$62,'на 01.10.2018'!$67:$67,'на 01.10.2018'!$78:$79,'на 01.10.2018'!$95:$98,'на 01.10.2018'!$112:$120,'на 01.10.2018'!#REF!</definedName>
    <definedName name="Z_D2DF83CF_573E_4A86_A4BE_5A992E023C65_.wvu.Rows" localSheetId="0" hidden="1">'на 01.10.2018'!#REF!,'на 01.10.2018'!$113:$114,'на 01.10.2018'!$120:$120</definedName>
    <definedName name="Z_E2CE03E0_A708_4616_8DFD_0910D1C70A9E_.wvu.Rows" localSheetId="0" hidden="1">'на 01.10.2018'!#REF!,'на 01.10.2018'!$113:$114,'на 01.10.2018'!$120:$120</definedName>
    <definedName name="Z_E6F394BB_DB4B_47AB_A066_DC195B03AE3E_.wvu.Rows" localSheetId="0" hidden="1">'на 01.10.2018'!$29:$29,'на 01.10.2018'!$39:$39,'на 01.10.2018'!$62:$62,'на 01.10.2018'!$67:$67,'на 01.10.2018'!$78:$79,'на 01.10.2018'!$95:$98,'на 01.10.2018'!$112:$120,'на 01.10.2018'!#REF!</definedName>
    <definedName name="Z_E8991B2E_0E9F_48F3_A4D6_3B340ABE8C8E_.wvu.Rows" localSheetId="0" hidden="1">'на 01.10.2018'!$39:$40,'на 01.10.2018'!$120:$120</definedName>
    <definedName name="Z_F59D258D_974D_4B2B_B7CC_86B99245EC3C_.wvu.PrintArea" localSheetId="0" hidden="1">'на 01.10.2018'!$A$1:$E$121</definedName>
    <definedName name="Z_F59D258D_974D_4B2B_B7CC_86B99245EC3C_.wvu.Rows" localSheetId="0" hidden="1">'на 01.10.2018'!$29:$29,'на 01.10.2018'!$32:$32,'на 01.10.2018'!$39:$40,'на 01.10.2018'!$47:$47,'на 01.10.2018'!$62:$62,'на 01.10.2018'!$67:$67,'на 01.10.2018'!$78:$79,'на 01.10.2018'!$95:$98,'на 01.10.2018'!$115:$115,'на 01.10.2018'!$119:$119,'на 01.10.2018'!#REF!</definedName>
    <definedName name="Z_F8542D9D_A523_4F6F_8CFE_9BA4BA3D5B88_.wvu.Rows" localSheetId="0" hidden="1">'на 01.10.2018'!$39:$39,'на 01.10.2018'!$95:$98,'на 01.10.2018'!$113:$115,'на 01.10.2018'!$119:$119</definedName>
    <definedName name="Z_FAFBB87E_73E9_461E_A4E8_A0EB3259EED0_.wvu.PrintArea" localSheetId="0" hidden="1">'на 01.10.2018'!$A$1:$E$121</definedName>
    <definedName name="Z_FAFBB87E_73E9_461E_A4E8_A0EB3259EED0_.wvu.Rows" localSheetId="0" hidden="1">'на 01.10.2018'!$30:$30,'на 01.10.2018'!$39:$39,'на 01.10.2018'!$95:$98,'на 01.10.2018'!$113:$115,'на 01.10.2018'!$119:$119</definedName>
  </definedNames>
  <calcPr calcId="145621"/>
</workbook>
</file>

<file path=xl/calcChain.xml><?xml version="1.0" encoding="utf-8"?>
<calcChain xmlns="http://schemas.openxmlformats.org/spreadsheetml/2006/main">
  <c r="D118" i="1" l="1"/>
  <c r="C118" i="1"/>
  <c r="D117" i="1"/>
  <c r="C117" i="1"/>
  <c r="D115" i="1"/>
  <c r="C115" i="1"/>
  <c r="D114" i="1"/>
  <c r="C114" i="1"/>
  <c r="D113" i="1"/>
  <c r="C113" i="1"/>
  <c r="D112" i="1"/>
  <c r="C112" i="1"/>
  <c r="D110" i="1"/>
  <c r="C110" i="1"/>
  <c r="D109" i="1"/>
  <c r="C109" i="1"/>
  <c r="D108" i="1"/>
  <c r="C108" i="1"/>
  <c r="D106" i="1"/>
  <c r="C106" i="1"/>
  <c r="D105" i="1"/>
  <c r="C105" i="1"/>
  <c r="D104" i="1"/>
  <c r="C104" i="1"/>
  <c r="D102" i="1"/>
  <c r="C102" i="1"/>
  <c r="D101" i="1"/>
  <c r="C101" i="1"/>
  <c r="D100" i="1"/>
  <c r="C100" i="1"/>
  <c r="D98" i="1"/>
  <c r="C98" i="1"/>
  <c r="D97" i="1"/>
  <c r="C97" i="1"/>
  <c r="D96" i="1"/>
  <c r="D121" i="1" s="1"/>
  <c r="C96" i="1"/>
  <c r="C121" i="1" s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E39" i="1"/>
  <c r="D38" i="1"/>
  <c r="D94" i="1" s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E33" i="1" l="1"/>
  <c r="E36" i="1"/>
  <c r="C94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30" i="1"/>
  <c r="E31" i="1"/>
  <c r="E34" i="1"/>
  <c r="E38" i="1"/>
</calcChain>
</file>

<file path=xl/sharedStrings.xml><?xml version="1.0" encoding="utf-8"?>
<sst xmlns="http://schemas.openxmlformats.org/spreadsheetml/2006/main" count="162" uniqueCount="159">
  <si>
    <t xml:space="preserve">                           Сведения об исполнении бюджета г. Красноярска на 01.10.2018 г.</t>
  </si>
  <si>
    <t>тыс. руб.</t>
  </si>
  <si>
    <t>Наименование показателей</t>
  </si>
  <si>
    <t>Бюджет города   на 2018 год с учетом изменений</t>
  </si>
  <si>
    <t>Исполненона 01.10.2018г.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</si>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</sst>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49" fontId="4" fillId="2" borderId="5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8/IX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862357.2</v>
          </cell>
          <cell r="F9">
            <v>776329.43556000001</v>
          </cell>
        </row>
        <row r="13">
          <cell r="E13">
            <v>7786320.7000000002</v>
          </cell>
          <cell r="F13">
            <v>5449550.2899000011</v>
          </cell>
        </row>
        <row r="32">
          <cell r="E32">
            <v>986578.4</v>
          </cell>
          <cell r="F32">
            <v>659288.21006999991</v>
          </cell>
        </row>
        <row r="35">
          <cell r="E35">
            <v>1165.74</v>
          </cell>
          <cell r="F35">
            <v>1450.3246799999999</v>
          </cell>
        </row>
        <row r="41">
          <cell r="E41">
            <v>328933.65000000002</v>
          </cell>
          <cell r="F41">
            <v>76644.176370000001</v>
          </cell>
        </row>
        <row r="42">
          <cell r="E42">
            <v>882858.66999999993</v>
          </cell>
          <cell r="F42">
            <v>577177.22332999995</v>
          </cell>
        </row>
        <row r="51">
          <cell r="E51">
            <v>230654.5</v>
          </cell>
          <cell r="F51">
            <v>208124.45892</v>
          </cell>
        </row>
        <row r="59">
          <cell r="E59">
            <v>102.54</v>
          </cell>
          <cell r="F59">
            <v>59.417499999999997</v>
          </cell>
        </row>
        <row r="76">
          <cell r="E76">
            <v>1446817.4100000001</v>
          </cell>
          <cell r="F76">
            <v>733015.82383000012</v>
          </cell>
        </row>
        <row r="107">
          <cell r="E107">
            <v>56778.7</v>
          </cell>
          <cell r="F107">
            <v>35219.111799999999</v>
          </cell>
        </row>
        <row r="117">
          <cell r="E117">
            <v>79828.61</v>
          </cell>
          <cell r="F117">
            <v>76261.257370000007</v>
          </cell>
        </row>
        <row r="131">
          <cell r="E131">
            <v>1286418.31</v>
          </cell>
          <cell r="F131">
            <v>640904.59141000011</v>
          </cell>
        </row>
        <row r="154">
          <cell r="E154">
            <v>184.79</v>
          </cell>
          <cell r="F154">
            <v>52</v>
          </cell>
        </row>
        <row r="159">
          <cell r="E159">
            <v>261355.05999999997</v>
          </cell>
          <cell r="F159">
            <v>186403.23528999998</v>
          </cell>
        </row>
        <row r="211">
          <cell r="E211">
            <v>2207</v>
          </cell>
          <cell r="F211">
            <v>4490.5171700000001</v>
          </cell>
        </row>
        <row r="217">
          <cell r="E217">
            <v>20173740.078860004</v>
          </cell>
          <cell r="F217">
            <v>11275090.5637</v>
          </cell>
        </row>
        <row r="218">
          <cell r="E218">
            <v>20185514.461000003</v>
          </cell>
          <cell r="F218">
            <v>11284385.598169999</v>
          </cell>
        </row>
        <row r="219">
          <cell r="E219">
            <v>78824.3</v>
          </cell>
          <cell r="F219">
            <v>78824.3</v>
          </cell>
        </row>
        <row r="223">
          <cell r="E223">
            <v>10257627.892000001</v>
          </cell>
          <cell r="F223">
            <v>7954609.5168300001</v>
          </cell>
        </row>
        <row r="273">
          <cell r="E273">
            <v>2500000</v>
          </cell>
          <cell r="F273">
            <v>0</v>
          </cell>
        </row>
        <row r="283">
          <cell r="E283">
            <v>7349062.2690000003</v>
          </cell>
          <cell r="F283">
            <v>3250951.7813399998</v>
          </cell>
        </row>
        <row r="346">
          <cell r="E346">
            <v>1155.403</v>
          </cell>
          <cell r="F346">
            <v>1155.403</v>
          </cell>
        </row>
        <row r="349">
          <cell r="E349">
            <v>522.12486000000001</v>
          </cell>
          <cell r="F349">
            <v>522.12486000000001</v>
          </cell>
        </row>
        <row r="351">
          <cell r="E351">
            <v>3572.01</v>
          </cell>
          <cell r="F351">
            <v>7111.1658000000007</v>
          </cell>
        </row>
        <row r="357">
          <cell r="E357">
            <v>-17023.919999999998</v>
          </cell>
          <cell r="F357">
            <v>-18083.72813</v>
          </cell>
        </row>
        <row r="378">
          <cell r="E378">
            <v>34899649.918860003</v>
          </cell>
          <cell r="F378">
            <v>21101049.336370002</v>
          </cell>
        </row>
        <row r="381">
          <cell r="E381">
            <v>2490800.3463300001</v>
          </cell>
          <cell r="F381">
            <v>1724018.9300600002</v>
          </cell>
        </row>
        <row r="420">
          <cell r="E420">
            <v>2906.88</v>
          </cell>
          <cell r="F420">
            <v>1994.8842099999999</v>
          </cell>
        </row>
        <row r="424">
          <cell r="E424">
            <v>66187.12000000001</v>
          </cell>
          <cell r="F424">
            <v>34542.374539999997</v>
          </cell>
        </row>
        <row r="433">
          <cell r="E433">
            <v>899501.66849000007</v>
          </cell>
          <cell r="F433">
            <v>639926.51945000002</v>
          </cell>
        </row>
        <row r="445">
          <cell r="E445">
            <v>2056.7959999999998</v>
          </cell>
          <cell r="F445">
            <v>576.60742000000005</v>
          </cell>
        </row>
        <row r="448">
          <cell r="E448">
            <v>189718.13</v>
          </cell>
          <cell r="F448">
            <v>115006.94940000001</v>
          </cell>
        </row>
        <row r="458">
          <cell r="E458">
            <v>108613.02499999999</v>
          </cell>
          <cell r="F458">
            <v>75127.451960000006</v>
          </cell>
        </row>
        <row r="466">
          <cell r="E466">
            <v>67503.654689999996</v>
          </cell>
          <cell r="F466">
            <v>0</v>
          </cell>
        </row>
        <row r="468">
          <cell r="E468">
            <v>1154313.0721500001</v>
          </cell>
          <cell r="F468">
            <v>856844.14307999995</v>
          </cell>
        </row>
        <row r="495">
          <cell r="E495">
            <v>80981.460000000006</v>
          </cell>
          <cell r="F495">
            <v>59848.318479999994</v>
          </cell>
        </row>
        <row r="506">
          <cell r="E506">
            <v>80981.460000000021</v>
          </cell>
          <cell r="F506">
            <v>59848.318479999994</v>
          </cell>
        </row>
        <row r="514">
          <cell r="E514">
            <v>6218942.9312600009</v>
          </cell>
          <cell r="F514">
            <v>2821932.9721399997</v>
          </cell>
        </row>
        <row r="574">
          <cell r="E574">
            <v>873952.32000000007</v>
          </cell>
          <cell r="F574">
            <v>518084.52350999997</v>
          </cell>
        </row>
        <row r="585">
          <cell r="E585">
            <v>5196777.7999100015</v>
          </cell>
          <cell r="F585">
            <v>2238662.9565499998</v>
          </cell>
        </row>
        <row r="596">
          <cell r="E596">
            <v>148212.81134999997</v>
          </cell>
          <cell r="F596">
            <v>65185.492079999996</v>
          </cell>
        </row>
        <row r="612">
          <cell r="E612">
            <v>6246470.3444800004</v>
          </cell>
          <cell r="F612">
            <v>1910315.06121</v>
          </cell>
        </row>
        <row r="659">
          <cell r="E659">
            <v>2081262.6970600002</v>
          </cell>
          <cell r="F659">
            <v>876366.02618000004</v>
          </cell>
        </row>
        <row r="671">
          <cell r="E671">
            <v>434488.62251999998</v>
          </cell>
          <cell r="F671">
            <v>213683.48153999998</v>
          </cell>
        </row>
        <row r="678">
          <cell r="E678">
            <v>3335625.0312600001</v>
          </cell>
          <cell r="F678">
            <v>590451.07466000004</v>
          </cell>
        </row>
        <row r="688">
          <cell r="E688">
            <v>0</v>
          </cell>
          <cell r="F688">
            <v>0</v>
          </cell>
        </row>
        <row r="691">
          <cell r="E691">
            <v>395093.99364000006</v>
          </cell>
          <cell r="F691">
            <v>229814.47882999995</v>
          </cell>
        </row>
        <row r="712">
          <cell r="E712">
            <v>2811.99532</v>
          </cell>
          <cell r="F712">
            <v>2523.7953199999997</v>
          </cell>
        </row>
        <row r="720">
          <cell r="E720">
            <v>43.195320000000002</v>
          </cell>
          <cell r="F720">
            <v>43.195320000000002</v>
          </cell>
        </row>
        <row r="721">
          <cell r="E721">
            <v>2768.8</v>
          </cell>
          <cell r="F721">
            <v>2480.6</v>
          </cell>
        </row>
        <row r="724">
          <cell r="E724">
            <v>0</v>
          </cell>
          <cell r="F724">
            <v>0</v>
          </cell>
        </row>
        <row r="726">
          <cell r="E726">
            <v>14705083.957390001</v>
          </cell>
          <cell r="F726">
            <v>9858476.5665599983</v>
          </cell>
        </row>
        <row r="767">
          <cell r="E767">
            <v>5989764.2642700002</v>
          </cell>
          <cell r="F767">
            <v>3720762.3716499996</v>
          </cell>
        </row>
        <row r="781">
          <cell r="E781">
            <v>6770212.1016700007</v>
          </cell>
          <cell r="F781">
            <v>4718379.2769400002</v>
          </cell>
        </row>
        <row r="793">
          <cell r="E793">
            <v>842199.34800999996</v>
          </cell>
          <cell r="F793">
            <v>605040.46103000001</v>
          </cell>
        </row>
        <row r="800">
          <cell r="E800">
            <v>566364.65275999997</v>
          </cell>
          <cell r="F800">
            <v>436486.06069999997</v>
          </cell>
        </row>
        <row r="822">
          <cell r="E822">
            <v>536543.59068000002</v>
          </cell>
          <cell r="F822">
            <v>377808.39623999991</v>
          </cell>
        </row>
        <row r="843">
          <cell r="E843">
            <v>878851.95549000008</v>
          </cell>
          <cell r="F843">
            <v>628386.17369000008</v>
          </cell>
        </row>
        <row r="883">
          <cell r="E883">
            <v>776321.61048999999</v>
          </cell>
          <cell r="F883">
            <v>559156.18987999996</v>
          </cell>
        </row>
        <row r="892">
          <cell r="E892">
            <v>21350.464</v>
          </cell>
          <cell r="F892">
            <v>16824.668010000001</v>
          </cell>
        </row>
        <row r="896">
          <cell r="E896">
            <v>81179.880999999979</v>
          </cell>
          <cell r="F896">
            <v>52405.315800000004</v>
          </cell>
        </row>
        <row r="908">
          <cell r="E908">
            <v>0</v>
          </cell>
          <cell r="F908">
            <v>0</v>
          </cell>
        </row>
        <row r="929">
          <cell r="E929">
            <v>0</v>
          </cell>
          <cell r="F929">
            <v>0</v>
          </cell>
        </row>
        <row r="1029">
          <cell r="E1029">
            <v>2179717.085</v>
          </cell>
          <cell r="F1029">
            <v>1494309.4912099999</v>
          </cell>
        </row>
        <row r="1075">
          <cell r="E1075">
            <v>28660.76</v>
          </cell>
          <cell r="F1075">
            <v>18120.848320000001</v>
          </cell>
        </row>
        <row r="1079">
          <cell r="E1079">
            <v>779111.65205999999</v>
          </cell>
          <cell r="F1079">
            <v>580470.6995499999</v>
          </cell>
        </row>
        <row r="1084">
          <cell r="E1084">
            <v>712717.37999999989</v>
          </cell>
          <cell r="F1084">
            <v>498168.23144</v>
          </cell>
        </row>
        <row r="1098">
          <cell r="E1098">
            <v>130123.5</v>
          </cell>
          <cell r="F1098">
            <v>46055.919280000002</v>
          </cell>
        </row>
        <row r="1102">
          <cell r="E1102">
            <v>529103.79293999996</v>
          </cell>
          <cell r="F1102">
            <v>351493.79261999996</v>
          </cell>
        </row>
        <row r="1114">
          <cell r="E1114">
            <v>1296131.7549400001</v>
          </cell>
          <cell r="F1114">
            <v>932127.87766999984</v>
          </cell>
        </row>
        <row r="1163">
          <cell r="E1163">
            <v>819379.22603999998</v>
          </cell>
          <cell r="F1163">
            <v>607153.76196999999</v>
          </cell>
        </row>
        <row r="1168">
          <cell r="E1168">
            <v>348684.59889999998</v>
          </cell>
          <cell r="F1168">
            <v>211079.29738</v>
          </cell>
        </row>
        <row r="1176">
          <cell r="E1176">
            <v>128067.93</v>
          </cell>
          <cell r="F1176">
            <v>113894.81831999999</v>
          </cell>
        </row>
        <row r="1191">
          <cell r="E1191">
            <v>1145452.09357</v>
          </cell>
          <cell r="F1191">
            <v>699961.65882000001</v>
          </cell>
        </row>
        <row r="1194">
          <cell r="E1194">
            <v>1145452.09357</v>
          </cell>
          <cell r="F1194">
            <v>699961.65882000001</v>
          </cell>
        </row>
        <row r="1198">
          <cell r="E1198">
            <v>35245243.923780009</v>
          </cell>
          <cell r="F1198">
            <v>20131900.845159996</v>
          </cell>
        </row>
        <row r="1204">
          <cell r="E1204">
            <v>0</v>
          </cell>
          <cell r="F1204">
            <v>0</v>
          </cell>
        </row>
        <row r="1205">
          <cell r="E1205">
            <v>0</v>
          </cell>
          <cell r="F1205">
            <v>0</v>
          </cell>
        </row>
        <row r="1208">
          <cell r="E1208">
            <v>1726752</v>
          </cell>
          <cell r="F1208">
            <v>1520000</v>
          </cell>
        </row>
        <row r="1209">
          <cell r="E1209">
            <v>-1941779</v>
          </cell>
          <cell r="F1209">
            <v>-838600</v>
          </cell>
        </row>
        <row r="1211">
          <cell r="F1211">
            <v>-743909.08000000007</v>
          </cell>
        </row>
        <row r="1212">
          <cell r="E1212">
            <v>12184039</v>
          </cell>
          <cell r="F1212">
            <v>6000000</v>
          </cell>
        </row>
        <row r="1213">
          <cell r="E1213">
            <v>-11644012</v>
          </cell>
          <cell r="F1213">
            <v>-6743909.0800000001</v>
          </cell>
        </row>
        <row r="1214">
          <cell r="E1214">
            <v>0</v>
          </cell>
        </row>
        <row r="1219">
          <cell r="E1219">
            <v>0</v>
          </cell>
          <cell r="F1219">
            <v>0</v>
          </cell>
        </row>
        <row r="1223">
          <cell r="E1223">
            <v>-48810440.918860003</v>
          </cell>
          <cell r="F1223">
            <v>-28714137.055989999</v>
          </cell>
        </row>
        <row r="1224">
          <cell r="E1224">
            <v>48831034.923780002</v>
          </cell>
          <cell r="F1224">
            <v>27807497.644880001</v>
          </cell>
        </row>
      </sheetData>
      <sheetData sheetId="1"/>
      <sheetData sheetId="2">
        <row r="21">
          <cell r="D21">
            <v>456559.1</v>
          </cell>
          <cell r="E21">
            <v>361254.78907999996</v>
          </cell>
        </row>
        <row r="29">
          <cell r="D29">
            <v>56789.46</v>
          </cell>
          <cell r="E29">
            <v>39733.910389999997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90"/>
  <sheetViews>
    <sheetView tabSelected="1" view="pageBreakPreview" topLeftCell="A105" zoomScale="90" zoomScaleNormal="100" zoomScaleSheetLayoutView="90" workbookViewId="0">
      <selection activeCell="B110" sqref="B110"/>
    </sheetView>
  </sheetViews>
  <sheetFormatPr defaultRowHeight="12.75" x14ac:dyDescent="0.2"/>
  <cols>
    <col min="1" max="1" width="6.7109375" style="1" customWidth="1"/>
    <col min="2" max="2" width="60.85546875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5" style="3" bestFit="1" customWidth="1"/>
    <col min="7" max="7" width="13.7109375" style="3" bestFit="1" customWidth="1"/>
    <col min="8" max="16384" width="9.140625" style="3"/>
  </cols>
  <sheetData>
    <row r="1" spans="1:14" ht="12.6" customHeight="1" x14ac:dyDescent="0.2"/>
    <row r="2" spans="1:14" ht="16.149999999999999" customHeight="1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pans="1:14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</row>
    <row r="5" spans="1:14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75" x14ac:dyDescent="0.25">
      <c r="A6" s="12"/>
      <c r="B6" s="17" t="s">
        <v>6</v>
      </c>
      <c r="C6" s="18">
        <f>C7+C11+C15+C18+C19+C20+C21+C22+C23+C24+C25+C26+C10</f>
        <v>14725909.839999998</v>
      </c>
      <c r="D6" s="19">
        <f>D7+D11+D15+D18+D19+D20+D21+D22+D23+D24+D25+D26+D10+0.02</f>
        <v>9825958.7726700027</v>
      </c>
      <c r="E6" s="20">
        <f>D6/C6</f>
        <v>0.6672564805455854</v>
      </c>
      <c r="F6" s="21"/>
      <c r="G6" s="8"/>
      <c r="H6" s="8"/>
      <c r="I6" s="8"/>
      <c r="J6" s="8"/>
      <c r="K6" s="8"/>
      <c r="L6" s="8"/>
      <c r="M6" s="8"/>
      <c r="N6" s="8"/>
    </row>
    <row r="7" spans="1:14" ht="15.75" x14ac:dyDescent="0.25">
      <c r="A7" s="12"/>
      <c r="B7" s="17" t="s">
        <v>7</v>
      </c>
      <c r="C7" s="22">
        <f>C8+C9</f>
        <v>8648677.9000000004</v>
      </c>
      <c r="D7" s="23">
        <f>D8+D9</f>
        <v>6225879.7254600013</v>
      </c>
      <c r="E7" s="24">
        <f>D7/C7</f>
        <v>0.71986490853821727</v>
      </c>
      <c r="F7" s="21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12"/>
      <c r="B8" s="25" t="s">
        <v>8</v>
      </c>
      <c r="C8" s="26">
        <f>[1]Расшир!E9</f>
        <v>862357.2</v>
      </c>
      <c r="D8" s="27">
        <f>[1]Расшир!F9</f>
        <v>776329.43556000001</v>
      </c>
      <c r="E8" s="24">
        <f>D8/C8</f>
        <v>0.90024114782134368</v>
      </c>
      <c r="F8" s="21"/>
      <c r="G8" s="8"/>
      <c r="H8" s="8"/>
      <c r="I8" s="8"/>
      <c r="J8" s="8"/>
      <c r="K8" s="8"/>
      <c r="L8" s="8"/>
      <c r="M8" s="8"/>
      <c r="N8" s="8"/>
    </row>
    <row r="9" spans="1:14" ht="15.75" x14ac:dyDescent="0.25">
      <c r="A9" s="12"/>
      <c r="B9" s="25" t="s">
        <v>9</v>
      </c>
      <c r="C9" s="26">
        <f>[1]Расшир!E13</f>
        <v>7786320.7000000002</v>
      </c>
      <c r="D9" s="27">
        <f>[1]Расшир!F13</f>
        <v>5449550.2899000011</v>
      </c>
      <c r="E9" s="28">
        <f>D9/C9</f>
        <v>0.69988772616314154</v>
      </c>
      <c r="F9" s="21"/>
      <c r="G9" s="8"/>
      <c r="H9" s="8"/>
      <c r="I9" s="8"/>
      <c r="J9" s="8"/>
      <c r="K9" s="8"/>
      <c r="L9" s="8"/>
      <c r="M9" s="8"/>
      <c r="N9" s="8"/>
    </row>
    <row r="10" spans="1:14" ht="17.45" customHeight="1" x14ac:dyDescent="0.25">
      <c r="A10" s="12"/>
      <c r="B10" s="29" t="s">
        <v>10</v>
      </c>
      <c r="C10" s="30">
        <f>[1]экономика!D21</f>
        <v>456559.1</v>
      </c>
      <c r="D10" s="23">
        <f>[1]экономика!E21</f>
        <v>361254.78907999996</v>
      </c>
      <c r="E10" s="31">
        <f>D10/C10</f>
        <v>0.7912552593519655</v>
      </c>
      <c r="F10" s="21"/>
      <c r="G10" s="8"/>
      <c r="H10" s="8"/>
      <c r="I10" s="8"/>
      <c r="J10" s="8"/>
      <c r="K10" s="8"/>
      <c r="L10" s="8"/>
      <c r="M10" s="8"/>
      <c r="N10" s="8"/>
    </row>
    <row r="11" spans="1:14" ht="15.75" x14ac:dyDescent="0.25">
      <c r="A11" s="12"/>
      <c r="B11" s="17" t="s">
        <v>11</v>
      </c>
      <c r="C11" s="22">
        <f>C12+C13+C14</f>
        <v>1044533.6</v>
      </c>
      <c r="D11" s="22">
        <f>D12+D13+D14-0.01</f>
        <v>700472.43513999984</v>
      </c>
      <c r="E11" s="24">
        <f t="shared" ref="E11:E92" si="0">D11/C11</f>
        <v>0.67060785324665462</v>
      </c>
      <c r="F11" s="21"/>
      <c r="G11" s="8"/>
      <c r="H11" s="8"/>
      <c r="I11" s="8"/>
      <c r="J11" s="8"/>
      <c r="K11" s="8"/>
      <c r="L11" s="8"/>
      <c r="M11" s="8"/>
      <c r="N11" s="8"/>
    </row>
    <row r="12" spans="1:14" ht="30.75" customHeight="1" x14ac:dyDescent="0.25">
      <c r="A12" s="12"/>
      <c r="B12" s="32" t="s">
        <v>12</v>
      </c>
      <c r="C12" s="26">
        <f>[1]Расшир!E32</f>
        <v>986578.4</v>
      </c>
      <c r="D12" s="26">
        <f>[1]Расшир!F32</f>
        <v>659288.21006999991</v>
      </c>
      <c r="E12" s="28">
        <f t="shared" si="0"/>
        <v>0.66825729214221585</v>
      </c>
      <c r="F12" s="21"/>
      <c r="G12" s="8"/>
      <c r="H12" s="8"/>
      <c r="I12" s="8"/>
      <c r="J12" s="8"/>
      <c r="K12" s="8"/>
      <c r="L12" s="8"/>
      <c r="M12" s="8"/>
      <c r="N12" s="8"/>
    </row>
    <row r="13" spans="1:14" ht="15.75" x14ac:dyDescent="0.25">
      <c r="A13" s="12"/>
      <c r="B13" s="25" t="s">
        <v>13</v>
      </c>
      <c r="C13" s="26">
        <f>[1]Расшир!E35</f>
        <v>1165.74</v>
      </c>
      <c r="D13" s="26">
        <f>[1]Расшир!F35</f>
        <v>1450.3246799999999</v>
      </c>
      <c r="E13" s="28">
        <f t="shared" si="0"/>
        <v>1.2441236296258171</v>
      </c>
      <c r="F13" s="21"/>
      <c r="G13" s="8"/>
      <c r="H13" s="8"/>
      <c r="I13" s="8"/>
      <c r="J13" s="8"/>
      <c r="K13" s="8"/>
      <c r="L13" s="8"/>
      <c r="M13" s="8"/>
      <c r="N13" s="8"/>
    </row>
    <row r="14" spans="1:14" ht="46.15" customHeight="1" x14ac:dyDescent="0.25">
      <c r="A14" s="12"/>
      <c r="B14" s="33" t="s">
        <v>14</v>
      </c>
      <c r="C14" s="26">
        <f>[1]экономика!D29</f>
        <v>56789.46</v>
      </c>
      <c r="D14" s="26">
        <f>[1]экономика!E29</f>
        <v>39733.910389999997</v>
      </c>
      <c r="E14" s="24">
        <f t="shared" si="0"/>
        <v>0.69967050910503459</v>
      </c>
      <c r="F14" s="21"/>
      <c r="G14" s="8"/>
      <c r="H14" s="8"/>
      <c r="I14" s="8"/>
      <c r="J14" s="8"/>
      <c r="K14" s="8"/>
      <c r="L14" s="8"/>
      <c r="M14" s="8"/>
      <c r="N14" s="8"/>
    </row>
    <row r="15" spans="1:14" ht="15.75" x14ac:dyDescent="0.25">
      <c r="A15" s="12"/>
      <c r="B15" s="17" t="s">
        <v>15</v>
      </c>
      <c r="C15" s="22">
        <f>C16+C17</f>
        <v>1211792.3199999998</v>
      </c>
      <c r="D15" s="22">
        <f>D16+D17</f>
        <v>653821.39969999995</v>
      </c>
      <c r="E15" s="24">
        <f>D15/C15</f>
        <v>0.5395490538345713</v>
      </c>
      <c r="F15" s="21"/>
      <c r="G15" s="8"/>
      <c r="H15" s="8"/>
      <c r="I15" s="8"/>
      <c r="J15" s="8"/>
      <c r="K15" s="8"/>
      <c r="L15" s="8"/>
      <c r="M15" s="8"/>
      <c r="N15" s="8"/>
    </row>
    <row r="16" spans="1:14" ht="15.75" x14ac:dyDescent="0.25">
      <c r="A16" s="12"/>
      <c r="B16" s="25" t="s">
        <v>16</v>
      </c>
      <c r="C16" s="26">
        <f>[1]Расшир!E41</f>
        <v>328933.65000000002</v>
      </c>
      <c r="D16" s="26">
        <f>[1]Расшир!F41</f>
        <v>76644.176370000001</v>
      </c>
      <c r="E16" s="28">
        <f>D16/C16</f>
        <v>0.23300801353099629</v>
      </c>
      <c r="F16" s="21"/>
      <c r="G16" s="8"/>
      <c r="H16" s="8"/>
      <c r="I16" s="8"/>
      <c r="J16" s="8"/>
      <c r="K16" s="8"/>
      <c r="L16" s="8"/>
      <c r="M16" s="8"/>
      <c r="N16" s="8"/>
    </row>
    <row r="17" spans="1:14" ht="15.75" x14ac:dyDescent="0.25">
      <c r="A17" s="12"/>
      <c r="B17" s="25" t="s">
        <v>17</v>
      </c>
      <c r="C17" s="26">
        <f>[1]Расшир!E42</f>
        <v>882858.66999999993</v>
      </c>
      <c r="D17" s="26">
        <f>[1]Расшир!F42</f>
        <v>577177.22332999995</v>
      </c>
      <c r="E17" s="28">
        <f t="shared" si="0"/>
        <v>0.65375947809404189</v>
      </c>
      <c r="F17" s="21"/>
      <c r="G17" s="8"/>
      <c r="H17" s="8"/>
      <c r="I17" s="8"/>
      <c r="J17" s="8"/>
      <c r="K17" s="8"/>
      <c r="L17" s="8"/>
      <c r="M17" s="8"/>
      <c r="N17" s="8"/>
    </row>
    <row r="18" spans="1:14" ht="15.75" x14ac:dyDescent="0.25">
      <c r="A18" s="12"/>
      <c r="B18" s="17" t="s">
        <v>18</v>
      </c>
      <c r="C18" s="22">
        <f>[1]Расшир!E51</f>
        <v>230654.5</v>
      </c>
      <c r="D18" s="22">
        <f>[1]Расшир!F51</f>
        <v>208124.45892</v>
      </c>
      <c r="E18" s="24">
        <f t="shared" si="0"/>
        <v>0.90232125937278485</v>
      </c>
      <c r="F18" s="21"/>
      <c r="G18" s="8"/>
      <c r="H18" s="8"/>
      <c r="I18" s="8"/>
      <c r="J18" s="8"/>
      <c r="K18" s="8"/>
      <c r="L18" s="8"/>
      <c r="M18" s="8"/>
      <c r="N18" s="8"/>
    </row>
    <row r="19" spans="1:14" ht="31.15" customHeight="1" x14ac:dyDescent="0.25">
      <c r="A19" s="12"/>
      <c r="B19" s="34" t="s">
        <v>19</v>
      </c>
      <c r="C19" s="22">
        <f>[1]Расшир!E59</f>
        <v>102.54</v>
      </c>
      <c r="D19" s="22">
        <f>[1]Расшир!F59</f>
        <v>59.417499999999997</v>
      </c>
      <c r="E19" s="24">
        <f>D19/C19</f>
        <v>0.57945679734737654</v>
      </c>
      <c r="F19" s="21"/>
      <c r="G19" s="8"/>
      <c r="H19" s="8"/>
      <c r="I19" s="8"/>
      <c r="J19" s="8"/>
      <c r="K19" s="8"/>
      <c r="L19" s="8"/>
      <c r="M19" s="8"/>
      <c r="N19" s="8"/>
    </row>
    <row r="20" spans="1:14" ht="45.75" customHeight="1" x14ac:dyDescent="0.25">
      <c r="A20" s="12"/>
      <c r="B20" s="34" t="s">
        <v>20</v>
      </c>
      <c r="C20" s="22">
        <f>[1]Расшир!E76</f>
        <v>1446817.4100000001</v>
      </c>
      <c r="D20" s="22">
        <f>[1]Расшир!F76</f>
        <v>733015.82383000012</v>
      </c>
      <c r="E20" s="24">
        <f t="shared" si="0"/>
        <v>0.50664017364153779</v>
      </c>
      <c r="F20" s="21"/>
      <c r="G20" s="8"/>
      <c r="H20" s="8"/>
      <c r="I20" s="8"/>
      <c r="J20" s="8"/>
      <c r="K20" s="8"/>
      <c r="L20" s="8"/>
      <c r="M20" s="8"/>
      <c r="N20" s="8"/>
    </row>
    <row r="21" spans="1:14" ht="13.9" customHeight="1" x14ac:dyDescent="0.25">
      <c r="A21" s="12"/>
      <c r="B21" s="34" t="s">
        <v>21</v>
      </c>
      <c r="C21" s="22">
        <f>[1]Расшир!E107</f>
        <v>56778.7</v>
      </c>
      <c r="D21" s="22">
        <f>[1]Расшир!F107</f>
        <v>35219.111799999999</v>
      </c>
      <c r="E21" s="24">
        <f t="shared" si="0"/>
        <v>0.62028739298363644</v>
      </c>
      <c r="F21" s="21"/>
      <c r="G21" s="8"/>
      <c r="H21" s="8"/>
      <c r="I21" s="8"/>
      <c r="J21" s="8"/>
      <c r="K21" s="8"/>
      <c r="L21" s="8"/>
      <c r="M21" s="8"/>
      <c r="N21" s="8"/>
    </row>
    <row r="22" spans="1:14" ht="30.75" customHeight="1" x14ac:dyDescent="0.25">
      <c r="A22" s="12"/>
      <c r="B22" s="34" t="s">
        <v>22</v>
      </c>
      <c r="C22" s="22">
        <f>[1]Расшир!E117</f>
        <v>79828.61</v>
      </c>
      <c r="D22" s="22">
        <f>[1]Расшир!F117</f>
        <v>76261.257370000007</v>
      </c>
      <c r="E22" s="24">
        <f t="shared" si="0"/>
        <v>0.9553123544303227</v>
      </c>
      <c r="F22" s="21"/>
      <c r="G22" s="8"/>
      <c r="H22" s="8"/>
      <c r="I22" s="8"/>
      <c r="J22" s="8"/>
      <c r="K22" s="8"/>
      <c r="L22" s="8"/>
      <c r="M22" s="8"/>
      <c r="N22" s="8"/>
    </row>
    <row r="23" spans="1:14" ht="29.45" customHeight="1" x14ac:dyDescent="0.25">
      <c r="A23" s="12"/>
      <c r="B23" s="34" t="s">
        <v>23</v>
      </c>
      <c r="C23" s="22">
        <f>[1]Расшир!E131</f>
        <v>1286418.31</v>
      </c>
      <c r="D23" s="22">
        <f>[1]Расшир!F131</f>
        <v>640904.59141000011</v>
      </c>
      <c r="E23" s="24">
        <f t="shared" si="0"/>
        <v>0.49820854260850816</v>
      </c>
      <c r="F23" s="21"/>
      <c r="G23" s="8"/>
      <c r="H23" s="8"/>
      <c r="I23" s="8"/>
      <c r="J23" s="8"/>
      <c r="K23" s="8"/>
      <c r="L23" s="8"/>
      <c r="M23" s="8"/>
      <c r="N23" s="8"/>
    </row>
    <row r="24" spans="1:14" ht="15.75" customHeight="1" x14ac:dyDescent="0.25">
      <c r="A24" s="12"/>
      <c r="B24" s="17" t="s">
        <v>24</v>
      </c>
      <c r="C24" s="22">
        <f>[1]Расшир!E154</f>
        <v>184.79</v>
      </c>
      <c r="D24" s="22">
        <f>[1]Расшир!F154</f>
        <v>52</v>
      </c>
      <c r="E24" s="24">
        <f t="shared" si="0"/>
        <v>0.28140050868553496</v>
      </c>
      <c r="F24" s="21"/>
      <c r="G24" s="8"/>
      <c r="H24" s="8"/>
      <c r="I24" s="8"/>
      <c r="J24" s="8"/>
      <c r="K24" s="8"/>
      <c r="L24" s="8"/>
      <c r="M24" s="8"/>
      <c r="N24" s="8"/>
    </row>
    <row r="25" spans="1:14" ht="15.75" x14ac:dyDescent="0.25">
      <c r="A25" s="12"/>
      <c r="B25" s="17" t="s">
        <v>25</v>
      </c>
      <c r="C25" s="22">
        <f>[1]Расшир!E159</f>
        <v>261355.05999999997</v>
      </c>
      <c r="D25" s="22">
        <f>[1]Расшир!F159-0.01</f>
        <v>186403.22528999997</v>
      </c>
      <c r="E25" s="24">
        <f t="shared" si="0"/>
        <v>0.71321835242064946</v>
      </c>
      <c r="F25" s="21"/>
      <c r="G25" s="8"/>
      <c r="H25" s="8"/>
      <c r="I25" s="8"/>
      <c r="J25" s="8"/>
      <c r="K25" s="8"/>
      <c r="L25" s="8"/>
      <c r="M25" s="8"/>
      <c r="N25" s="8"/>
    </row>
    <row r="26" spans="1:14" ht="18.600000000000001" customHeight="1" x14ac:dyDescent="0.25">
      <c r="A26" s="12"/>
      <c r="B26" s="35" t="s">
        <v>26</v>
      </c>
      <c r="C26" s="22">
        <f>[1]Расшир!E211</f>
        <v>2207</v>
      </c>
      <c r="D26" s="22">
        <f>[1]Расшир!F211</f>
        <v>4490.5171700000001</v>
      </c>
      <c r="E26" s="24" t="s">
        <v>27</v>
      </c>
      <c r="F26" s="21"/>
      <c r="G26" s="8"/>
      <c r="H26" s="8"/>
      <c r="I26" s="8"/>
      <c r="J26" s="8"/>
      <c r="K26" s="8"/>
      <c r="L26" s="8"/>
      <c r="M26" s="8"/>
      <c r="N26" s="8"/>
    </row>
    <row r="27" spans="1:14" ht="15.75" x14ac:dyDescent="0.25">
      <c r="A27" s="12"/>
      <c r="B27" s="17" t="s">
        <v>28</v>
      </c>
      <c r="C27" s="22">
        <f>[1]Расшир!E217</f>
        <v>20173740.078860004</v>
      </c>
      <c r="D27" s="22">
        <f>[1]Расшир!F217+0.01</f>
        <v>11275090.5737</v>
      </c>
      <c r="E27" s="24">
        <f t="shared" si="0"/>
        <v>0.55889936767427328</v>
      </c>
      <c r="F27" s="21"/>
      <c r="G27" s="8"/>
      <c r="H27" s="8"/>
      <c r="I27" s="8"/>
      <c r="J27" s="8"/>
      <c r="K27" s="8"/>
      <c r="L27" s="8"/>
      <c r="M27" s="8"/>
      <c r="N27" s="8"/>
    </row>
    <row r="28" spans="1:14" ht="31.9" customHeight="1" x14ac:dyDescent="0.25">
      <c r="A28" s="12"/>
      <c r="B28" s="35" t="s">
        <v>29</v>
      </c>
      <c r="C28" s="22">
        <f>[1]Расшир!E218</f>
        <v>20185514.461000003</v>
      </c>
      <c r="D28" s="22">
        <f>[1]Расшир!F218</f>
        <v>11284385.598169999</v>
      </c>
      <c r="E28" s="24">
        <f t="shared" si="0"/>
        <v>0.55903383686218733</v>
      </c>
      <c r="F28" s="21"/>
      <c r="G28" s="8"/>
      <c r="H28" s="8"/>
      <c r="I28" s="8"/>
      <c r="J28" s="8"/>
      <c r="K28" s="8"/>
      <c r="L28" s="8"/>
      <c r="M28" s="8"/>
      <c r="N28" s="8"/>
    </row>
    <row r="29" spans="1:14" ht="44.25" hidden="1" customHeight="1" x14ac:dyDescent="0.25">
      <c r="A29" s="12"/>
      <c r="B29" s="36" t="s">
        <v>30</v>
      </c>
      <c r="C29" s="22">
        <f>[1]Расшир!E346</f>
        <v>1155.403</v>
      </c>
      <c r="D29" s="22">
        <f>[1]Расшир!F346</f>
        <v>1155.403</v>
      </c>
      <c r="E29" s="24">
        <v>0</v>
      </c>
      <c r="F29" s="21"/>
      <c r="G29" s="8"/>
      <c r="H29" s="8"/>
      <c r="I29" s="8"/>
      <c r="J29" s="8"/>
      <c r="K29" s="8"/>
      <c r="L29" s="8"/>
      <c r="M29" s="8"/>
      <c r="N29" s="8"/>
    </row>
    <row r="30" spans="1:14" ht="33" customHeight="1" x14ac:dyDescent="0.25">
      <c r="A30" s="37"/>
      <c r="B30" s="38" t="s">
        <v>31</v>
      </c>
      <c r="C30" s="26">
        <f>[1]Расшир!E219</f>
        <v>78824.3</v>
      </c>
      <c r="D30" s="26">
        <f>[1]Расшир!F219</f>
        <v>78824.3</v>
      </c>
      <c r="E30" s="28">
        <f t="shared" si="0"/>
        <v>1</v>
      </c>
      <c r="F30" s="21"/>
      <c r="G30" s="8"/>
      <c r="H30" s="8"/>
      <c r="I30" s="8"/>
      <c r="J30" s="8"/>
      <c r="K30" s="8"/>
      <c r="L30" s="8"/>
      <c r="M30" s="8"/>
      <c r="N30" s="8"/>
    </row>
    <row r="31" spans="1:14" ht="33" customHeight="1" x14ac:dyDescent="0.25">
      <c r="A31" s="39"/>
      <c r="B31" s="38" t="s">
        <v>32</v>
      </c>
      <c r="C31" s="26">
        <f>[1]Расшир!E223</f>
        <v>10257627.892000001</v>
      </c>
      <c r="D31" s="26">
        <f>[1]Расшир!F223</f>
        <v>7954609.5168300001</v>
      </c>
      <c r="E31" s="28">
        <f t="shared" si="0"/>
        <v>0.77548236303579099</v>
      </c>
      <c r="F31" s="21"/>
      <c r="G31" s="8"/>
      <c r="H31" s="8"/>
      <c r="I31" s="8"/>
      <c r="J31" s="8"/>
      <c r="K31" s="8"/>
      <c r="L31" s="8"/>
      <c r="M31" s="8"/>
      <c r="N31" s="8"/>
    </row>
    <row r="32" spans="1:14" ht="17.25" customHeight="1" x14ac:dyDescent="0.25">
      <c r="A32" s="39"/>
      <c r="B32" s="38" t="s">
        <v>33</v>
      </c>
      <c r="C32" s="26">
        <f>[1]Расшир!E273</f>
        <v>2500000</v>
      </c>
      <c r="D32" s="26">
        <f>[1]Расшир!F273</f>
        <v>0</v>
      </c>
      <c r="E32" s="28">
        <v>0</v>
      </c>
      <c r="F32" s="21"/>
      <c r="G32" s="8"/>
      <c r="H32" s="8"/>
      <c r="I32" s="8"/>
      <c r="J32" s="8"/>
      <c r="K32" s="8"/>
      <c r="L32" s="8"/>
      <c r="M32" s="8"/>
      <c r="N32" s="8"/>
    </row>
    <row r="33" spans="1:14" ht="33" customHeight="1" x14ac:dyDescent="0.25">
      <c r="A33" s="39"/>
      <c r="B33" s="38" t="s">
        <v>34</v>
      </c>
      <c r="C33" s="26">
        <f>[1]Расшир!E283</f>
        <v>7349062.2690000003</v>
      </c>
      <c r="D33" s="26">
        <f>[1]Расшир!F283</f>
        <v>3250951.7813399998</v>
      </c>
      <c r="E33" s="28">
        <f t="shared" si="0"/>
        <v>0.44236280253784849</v>
      </c>
      <c r="F33" s="21"/>
      <c r="G33" s="8"/>
      <c r="H33" s="8"/>
      <c r="I33" s="8"/>
      <c r="J33" s="8"/>
      <c r="K33" s="8"/>
      <c r="L33" s="8"/>
      <c r="M33" s="8"/>
      <c r="N33" s="8"/>
    </row>
    <row r="34" spans="1:14" ht="33" customHeight="1" x14ac:dyDescent="0.25">
      <c r="A34" s="12"/>
      <c r="B34" s="36" t="s">
        <v>30</v>
      </c>
      <c r="C34" s="22">
        <f>[1]Расшир!E346</f>
        <v>1155.403</v>
      </c>
      <c r="D34" s="22">
        <f>[1]Расшир!F346</f>
        <v>1155.403</v>
      </c>
      <c r="E34" s="28">
        <f t="shared" si="0"/>
        <v>1</v>
      </c>
      <c r="F34" s="21"/>
      <c r="G34" s="8"/>
      <c r="H34" s="8"/>
      <c r="I34" s="8"/>
      <c r="J34" s="8"/>
      <c r="K34" s="8"/>
      <c r="L34" s="8"/>
      <c r="M34" s="8"/>
      <c r="N34" s="8"/>
    </row>
    <row r="35" spans="1:14" ht="32.450000000000003" customHeight="1" x14ac:dyDescent="0.25">
      <c r="A35" s="12"/>
      <c r="B35" s="36" t="s">
        <v>35</v>
      </c>
      <c r="C35" s="22">
        <f>[1]Расшир!E357</f>
        <v>-17023.919999999998</v>
      </c>
      <c r="D35" s="22">
        <f>[1]Расшир!F357</f>
        <v>-18083.72813</v>
      </c>
      <c r="E35" s="28" t="s">
        <v>27</v>
      </c>
      <c r="F35" s="21"/>
      <c r="G35" s="8"/>
      <c r="H35" s="8"/>
      <c r="I35" s="8"/>
      <c r="J35" s="8"/>
      <c r="K35" s="8"/>
      <c r="L35" s="8"/>
      <c r="M35" s="8"/>
      <c r="N35" s="8"/>
    </row>
    <row r="36" spans="1:14" ht="16.899999999999999" customHeight="1" x14ac:dyDescent="0.25">
      <c r="A36" s="12"/>
      <c r="B36" s="36" t="s">
        <v>36</v>
      </c>
      <c r="C36" s="30">
        <f>[1]Расшир!E349+0.01</f>
        <v>522.13486</v>
      </c>
      <c r="D36" s="30">
        <f>[1]Расшир!F349+0.01</f>
        <v>522.13486</v>
      </c>
      <c r="E36" s="24">
        <f t="shared" si="0"/>
        <v>1</v>
      </c>
      <c r="F36" s="21"/>
      <c r="G36" s="8"/>
      <c r="H36" s="8"/>
      <c r="I36" s="8"/>
      <c r="J36" s="8"/>
      <c r="K36" s="8"/>
      <c r="L36" s="8"/>
      <c r="M36" s="8"/>
      <c r="N36" s="8"/>
    </row>
    <row r="37" spans="1:14" ht="50.25" customHeight="1" x14ac:dyDescent="0.25">
      <c r="A37" s="12"/>
      <c r="B37" s="40" t="s">
        <v>37</v>
      </c>
      <c r="C37" s="30">
        <f>[1]Расшир!E351</f>
        <v>3572.01</v>
      </c>
      <c r="D37" s="30">
        <f>[1]Расшир!F351</f>
        <v>7111.1658000000007</v>
      </c>
      <c r="E37" s="24" t="s">
        <v>27</v>
      </c>
      <c r="F37" s="21"/>
      <c r="G37" s="8"/>
      <c r="H37" s="8"/>
      <c r="I37" s="8"/>
      <c r="J37" s="8"/>
      <c r="K37" s="8"/>
      <c r="L37" s="8"/>
      <c r="M37" s="8"/>
      <c r="N37" s="8"/>
    </row>
    <row r="38" spans="1:14" s="45" customFormat="1" ht="18.75" x14ac:dyDescent="0.3">
      <c r="A38" s="41"/>
      <c r="B38" s="42" t="s">
        <v>38</v>
      </c>
      <c r="C38" s="22">
        <f>[1]Расшир!E378</f>
        <v>34899649.918860003</v>
      </c>
      <c r="D38" s="22">
        <f>[1]Расшир!F378</f>
        <v>21101049.336370002</v>
      </c>
      <c r="E38" s="24">
        <f t="shared" si="0"/>
        <v>0.60462065910199447</v>
      </c>
      <c r="F38" s="43"/>
      <c r="G38" s="44"/>
      <c r="H38" s="44"/>
      <c r="I38" s="44"/>
      <c r="J38" s="44"/>
      <c r="K38" s="44"/>
      <c r="L38" s="44"/>
      <c r="M38" s="44"/>
      <c r="N38" s="44"/>
    </row>
    <row r="39" spans="1:14" ht="15.75" hidden="1" x14ac:dyDescent="0.25">
      <c r="A39" s="12"/>
      <c r="B39" s="25"/>
      <c r="C39" s="46"/>
      <c r="D39" s="46"/>
      <c r="E39" s="47" t="e">
        <f t="shared" si="0"/>
        <v>#DIV/0!</v>
      </c>
      <c r="F39" s="21"/>
      <c r="G39" s="8"/>
      <c r="H39" s="8"/>
      <c r="I39" s="8"/>
      <c r="J39" s="8"/>
      <c r="K39" s="8"/>
      <c r="L39" s="8"/>
      <c r="M39" s="8"/>
      <c r="N39" s="8"/>
    </row>
    <row r="40" spans="1:14" ht="9" customHeight="1" x14ac:dyDescent="0.2">
      <c r="A40" s="12"/>
      <c r="C40" s="48"/>
      <c r="D40" s="48"/>
      <c r="E40" s="49"/>
    </row>
    <row r="41" spans="1:14" ht="15.75" x14ac:dyDescent="0.25">
      <c r="A41" s="12"/>
      <c r="B41" s="17" t="s">
        <v>39</v>
      </c>
      <c r="C41" s="46"/>
      <c r="D41" s="46"/>
      <c r="E41" s="47"/>
      <c r="F41" s="21"/>
      <c r="G41" s="8"/>
      <c r="H41" s="8"/>
      <c r="I41" s="8"/>
      <c r="J41" s="8"/>
      <c r="K41" s="8"/>
      <c r="L41" s="8"/>
      <c r="M41" s="8"/>
      <c r="N41" s="8"/>
    </row>
    <row r="42" spans="1:14" ht="7.9" customHeight="1" x14ac:dyDescent="0.25">
      <c r="A42" s="50"/>
      <c r="B42" s="51"/>
      <c r="C42" s="52"/>
      <c r="D42" s="52"/>
      <c r="E42" s="53"/>
      <c r="F42" s="21"/>
      <c r="G42" s="8"/>
      <c r="H42" s="8"/>
      <c r="I42" s="8"/>
      <c r="J42" s="8"/>
      <c r="K42" s="8"/>
      <c r="L42" s="8"/>
      <c r="M42" s="8"/>
      <c r="N42" s="8"/>
    </row>
    <row r="43" spans="1:14" ht="15.75" x14ac:dyDescent="0.25">
      <c r="A43" s="54" t="s">
        <v>40</v>
      </c>
      <c r="B43" s="55" t="s">
        <v>41</v>
      </c>
      <c r="C43" s="56">
        <f>[1]Расшир!E381</f>
        <v>2490800.3463300001</v>
      </c>
      <c r="D43" s="56">
        <f>[1]Расшир!F381</f>
        <v>1724018.9300600002</v>
      </c>
      <c r="E43" s="57">
        <f t="shared" si="0"/>
        <v>0.6921546050851517</v>
      </c>
      <c r="F43" s="21"/>
      <c r="G43" s="8"/>
      <c r="H43" s="8"/>
      <c r="I43" s="8"/>
      <c r="J43" s="8"/>
      <c r="K43" s="8"/>
      <c r="L43" s="8"/>
      <c r="M43" s="8"/>
      <c r="N43" s="8"/>
    </row>
    <row r="44" spans="1:14" ht="31.5" x14ac:dyDescent="0.25">
      <c r="A44" s="58" t="s">
        <v>42</v>
      </c>
      <c r="B44" s="59" t="s">
        <v>43</v>
      </c>
      <c r="C44" s="26">
        <f>[1]Расшир!E420</f>
        <v>2906.88</v>
      </c>
      <c r="D44" s="26">
        <f>[1]Расшир!F420</f>
        <v>1994.8842099999999</v>
      </c>
      <c r="E44" s="28">
        <f t="shared" si="0"/>
        <v>0.68626300707287535</v>
      </c>
      <c r="F44" s="21"/>
      <c r="G44" s="8"/>
      <c r="H44" s="8"/>
      <c r="I44" s="8"/>
      <c r="J44" s="8"/>
      <c r="K44" s="8"/>
      <c r="L44" s="8"/>
      <c r="M44" s="8"/>
      <c r="N44" s="8"/>
    </row>
    <row r="45" spans="1:14" ht="60" customHeight="1" x14ac:dyDescent="0.25">
      <c r="A45" s="58" t="s">
        <v>44</v>
      </c>
      <c r="B45" s="59" t="s">
        <v>45</v>
      </c>
      <c r="C45" s="26">
        <f>[1]Расшир!E424</f>
        <v>66187.12000000001</v>
      </c>
      <c r="D45" s="26">
        <f>[1]Расшир!F424+0.01</f>
        <v>34542.384539999999</v>
      </c>
      <c r="E45" s="28">
        <f t="shared" si="0"/>
        <v>0.52188982599635692</v>
      </c>
      <c r="F45" s="21"/>
      <c r="G45" s="8"/>
      <c r="H45" s="8"/>
      <c r="I45" s="8"/>
      <c r="J45" s="8"/>
      <c r="K45" s="8"/>
      <c r="L45" s="8"/>
      <c r="M45" s="8"/>
      <c r="N45" s="8"/>
    </row>
    <row r="46" spans="1:14" ht="47.25" x14ac:dyDescent="0.25">
      <c r="A46" s="58" t="s">
        <v>46</v>
      </c>
      <c r="B46" s="59" t="s">
        <v>47</v>
      </c>
      <c r="C46" s="26">
        <f>[1]Расшир!E433</f>
        <v>899501.66849000007</v>
      </c>
      <c r="D46" s="26">
        <f>[1]Расшир!F433</f>
        <v>639926.51945000002</v>
      </c>
      <c r="E46" s="28">
        <f t="shared" si="0"/>
        <v>0.71142338237598746</v>
      </c>
      <c r="F46" s="21"/>
      <c r="G46" s="8"/>
      <c r="H46" s="8"/>
      <c r="I46" s="8"/>
      <c r="J46" s="8"/>
      <c r="K46" s="8"/>
      <c r="L46" s="8"/>
      <c r="M46" s="8"/>
      <c r="N46" s="8"/>
    </row>
    <row r="47" spans="1:14" ht="15.75" x14ac:dyDescent="0.25">
      <c r="A47" s="58" t="s">
        <v>48</v>
      </c>
      <c r="B47" s="59" t="s">
        <v>49</v>
      </c>
      <c r="C47" s="26">
        <f>[1]Расшир!E445</f>
        <v>2056.7959999999998</v>
      </c>
      <c r="D47" s="26">
        <f>[1]Расшир!F445</f>
        <v>576.60742000000005</v>
      </c>
      <c r="E47" s="28">
        <f t="shared" si="0"/>
        <v>0.28034254247869023</v>
      </c>
      <c r="F47" s="21"/>
      <c r="G47" s="8"/>
      <c r="H47" s="8"/>
      <c r="I47" s="8"/>
      <c r="J47" s="8"/>
      <c r="K47" s="8"/>
      <c r="L47" s="8"/>
      <c r="M47" s="8"/>
      <c r="N47" s="8"/>
    </row>
    <row r="48" spans="1:14" ht="47.25" x14ac:dyDescent="0.25">
      <c r="A48" s="58" t="s">
        <v>50</v>
      </c>
      <c r="B48" s="59" t="s">
        <v>51</v>
      </c>
      <c r="C48" s="26">
        <f>[1]Расшир!E448</f>
        <v>189718.13</v>
      </c>
      <c r="D48" s="26">
        <f>[1]Расшир!F448</f>
        <v>115006.94940000001</v>
      </c>
      <c r="E48" s="28">
        <f t="shared" si="0"/>
        <v>0.60619904592144147</v>
      </c>
      <c r="F48" s="21"/>
      <c r="G48" s="8"/>
      <c r="H48" s="8"/>
      <c r="I48" s="8"/>
      <c r="J48" s="8"/>
      <c r="K48" s="8"/>
      <c r="L48" s="8"/>
      <c r="M48" s="8"/>
      <c r="N48" s="8"/>
    </row>
    <row r="49" spans="1:14" ht="15.75" x14ac:dyDescent="0.25">
      <c r="A49" s="58" t="s">
        <v>52</v>
      </c>
      <c r="B49" s="59" t="s">
        <v>53</v>
      </c>
      <c r="C49" s="26">
        <f>[1]Расшир!E458</f>
        <v>108613.02499999999</v>
      </c>
      <c r="D49" s="26">
        <f>[1]Расшир!F458</f>
        <v>75127.451960000006</v>
      </c>
      <c r="E49" s="28">
        <f t="shared" si="0"/>
        <v>0.69169836637917059</v>
      </c>
      <c r="F49" s="21"/>
      <c r="G49" s="8"/>
      <c r="H49" s="8"/>
      <c r="I49" s="8"/>
      <c r="J49" s="8"/>
      <c r="K49" s="8"/>
      <c r="L49" s="8"/>
      <c r="M49" s="8"/>
      <c r="N49" s="8"/>
    </row>
    <row r="50" spans="1:14" ht="15.75" x14ac:dyDescent="0.25">
      <c r="A50" s="58" t="s">
        <v>54</v>
      </c>
      <c r="B50" s="59" t="s">
        <v>55</v>
      </c>
      <c r="C50" s="26">
        <f>[1]Расшир!E466</f>
        <v>67503.654689999996</v>
      </c>
      <c r="D50" s="26">
        <f>[1]Расшир!F466</f>
        <v>0</v>
      </c>
      <c r="E50" s="28">
        <v>0</v>
      </c>
      <c r="F50" s="21"/>
      <c r="G50" s="8"/>
      <c r="H50" s="8"/>
      <c r="I50" s="8"/>
      <c r="J50" s="8"/>
      <c r="K50" s="8"/>
      <c r="L50" s="8"/>
      <c r="M50" s="8"/>
      <c r="N50" s="8"/>
    </row>
    <row r="51" spans="1:14" ht="15.75" x14ac:dyDescent="0.25">
      <c r="A51" s="58" t="s">
        <v>56</v>
      </c>
      <c r="B51" s="59" t="s">
        <v>57</v>
      </c>
      <c r="C51" s="26">
        <f>[1]Расшир!E468</f>
        <v>1154313.0721500001</v>
      </c>
      <c r="D51" s="26">
        <f>[1]Расшир!F468</f>
        <v>856844.14307999995</v>
      </c>
      <c r="E51" s="28">
        <f t="shared" si="0"/>
        <v>0.74229787719899887</v>
      </c>
      <c r="F51" s="21"/>
      <c r="G51" s="8"/>
      <c r="H51" s="8"/>
      <c r="I51" s="8"/>
      <c r="J51" s="8"/>
      <c r="K51" s="8"/>
      <c r="L51" s="8"/>
      <c r="M51" s="8"/>
      <c r="N51" s="8"/>
    </row>
    <row r="52" spans="1:14" ht="35.25" customHeight="1" x14ac:dyDescent="0.25">
      <c r="A52" s="54" t="s">
        <v>58</v>
      </c>
      <c r="B52" s="60" t="s">
        <v>59</v>
      </c>
      <c r="C52" s="56">
        <f>[1]Расшир!E495</f>
        <v>80981.460000000006</v>
      </c>
      <c r="D52" s="56">
        <f>[1]Расшир!F495</f>
        <v>59848.318479999994</v>
      </c>
      <c r="E52" s="57">
        <f t="shared" si="0"/>
        <v>0.73903728680614045</v>
      </c>
      <c r="F52" s="21"/>
      <c r="G52" s="8"/>
      <c r="H52" s="8"/>
      <c r="I52" s="8"/>
      <c r="J52" s="8"/>
      <c r="K52" s="8"/>
      <c r="L52" s="8"/>
      <c r="M52" s="8"/>
      <c r="N52" s="8"/>
    </row>
    <row r="53" spans="1:14" ht="50.45" customHeight="1" x14ac:dyDescent="0.25">
      <c r="A53" s="61" t="s">
        <v>60</v>
      </c>
      <c r="B53" s="62" t="s">
        <v>61</v>
      </c>
      <c r="C53" s="26">
        <f>[1]Расшир!E506</f>
        <v>80981.460000000021</v>
      </c>
      <c r="D53" s="26">
        <f>[1]Расшир!F506</f>
        <v>59848.318479999994</v>
      </c>
      <c r="E53" s="28">
        <f>D53/C53</f>
        <v>0.73903728680614034</v>
      </c>
      <c r="F53" s="21"/>
      <c r="G53" s="8"/>
      <c r="H53" s="8"/>
      <c r="I53" s="8"/>
      <c r="J53" s="8"/>
      <c r="K53" s="8"/>
      <c r="L53" s="8"/>
      <c r="M53" s="8"/>
      <c r="N53" s="8"/>
    </row>
    <row r="54" spans="1:14" ht="15.75" x14ac:dyDescent="0.25">
      <c r="A54" s="54" t="s">
        <v>62</v>
      </c>
      <c r="B54" s="55" t="s">
        <v>63</v>
      </c>
      <c r="C54" s="56">
        <f>[1]Расшир!E514</f>
        <v>6218942.9312600009</v>
      </c>
      <c r="D54" s="56">
        <f>[1]Расшир!F514</f>
        <v>2821932.9721399997</v>
      </c>
      <c r="E54" s="57">
        <f t="shared" si="0"/>
        <v>0.45376408874172713</v>
      </c>
      <c r="F54" s="21"/>
      <c r="G54" s="8"/>
      <c r="H54" s="8"/>
      <c r="I54" s="8"/>
      <c r="J54" s="8"/>
      <c r="K54" s="8"/>
      <c r="L54" s="8"/>
      <c r="M54" s="8"/>
      <c r="N54" s="8"/>
    </row>
    <row r="55" spans="1:14" ht="15.75" x14ac:dyDescent="0.25">
      <c r="A55" s="58" t="s">
        <v>64</v>
      </c>
      <c r="B55" s="59" t="s">
        <v>65</v>
      </c>
      <c r="C55" s="26">
        <f>[1]Расшир!E574</f>
        <v>873952.32000000007</v>
      </c>
      <c r="D55" s="26">
        <f>[1]Расшир!F574</f>
        <v>518084.52350999997</v>
      </c>
      <c r="E55" s="28">
        <f t="shared" si="0"/>
        <v>0.5928063941863555</v>
      </c>
      <c r="F55" s="21"/>
      <c r="G55" s="8"/>
      <c r="H55" s="8"/>
      <c r="I55" s="8"/>
      <c r="J55" s="8"/>
      <c r="K55" s="8"/>
      <c r="L55" s="8"/>
      <c r="M55" s="8"/>
      <c r="N55" s="8"/>
    </row>
    <row r="56" spans="1:14" ht="15.75" x14ac:dyDescent="0.25">
      <c r="A56" s="58" t="s">
        <v>66</v>
      </c>
      <c r="B56" s="59" t="s">
        <v>67</v>
      </c>
      <c r="C56" s="26">
        <f>[1]Расшир!E585</f>
        <v>5196777.7999100015</v>
      </c>
      <c r="D56" s="26">
        <f>[1]Расшир!F585</f>
        <v>2238662.9565499998</v>
      </c>
      <c r="E56" s="28">
        <f t="shared" si="0"/>
        <v>0.43077904092585395</v>
      </c>
      <c r="F56" s="21"/>
      <c r="G56" s="8"/>
      <c r="H56" s="8"/>
      <c r="I56" s="8"/>
      <c r="J56" s="8"/>
      <c r="K56" s="8"/>
      <c r="L56" s="8"/>
      <c r="M56" s="8"/>
      <c r="N56" s="8"/>
    </row>
    <row r="57" spans="1:14" ht="18.75" customHeight="1" x14ac:dyDescent="0.25">
      <c r="A57" s="63" t="s">
        <v>68</v>
      </c>
      <c r="B57" s="64" t="s">
        <v>69</v>
      </c>
      <c r="C57" s="65">
        <f>[1]Расшир!E596</f>
        <v>148212.81134999997</v>
      </c>
      <c r="D57" s="66">
        <f>[1]Расшир!F596</f>
        <v>65185.492079999996</v>
      </c>
      <c r="E57" s="28">
        <f t="shared" si="0"/>
        <v>0.43981010471535065</v>
      </c>
      <c r="F57" s="21"/>
      <c r="G57" s="8"/>
      <c r="H57" s="8"/>
      <c r="I57" s="8"/>
      <c r="J57" s="8"/>
      <c r="K57" s="8"/>
      <c r="L57" s="8"/>
      <c r="M57" s="8"/>
      <c r="N57" s="8"/>
    </row>
    <row r="58" spans="1:14" ht="15.75" x14ac:dyDescent="0.25">
      <c r="A58" s="67" t="s">
        <v>70</v>
      </c>
      <c r="B58" s="55" t="s">
        <v>71</v>
      </c>
      <c r="C58" s="56">
        <f>[1]Расшир!E612</f>
        <v>6246470.3444800004</v>
      </c>
      <c r="D58" s="56">
        <f>[1]Расшир!F612</f>
        <v>1910315.06121</v>
      </c>
      <c r="E58" s="57">
        <f t="shared" si="0"/>
        <v>0.30582312183682159</v>
      </c>
      <c r="F58" s="21"/>
      <c r="G58" s="8"/>
      <c r="H58" s="8"/>
      <c r="I58" s="8"/>
      <c r="J58" s="8"/>
      <c r="K58" s="8"/>
      <c r="L58" s="8"/>
      <c r="M58" s="8"/>
      <c r="N58" s="8"/>
    </row>
    <row r="59" spans="1:14" ht="15.75" x14ac:dyDescent="0.25">
      <c r="A59" s="58" t="s">
        <v>72</v>
      </c>
      <c r="B59" s="59" t="s">
        <v>73</v>
      </c>
      <c r="C59" s="26">
        <f>[1]Расшир!E659</f>
        <v>2081262.6970600002</v>
      </c>
      <c r="D59" s="26">
        <f>[1]Расшир!F659</f>
        <v>876366.02618000004</v>
      </c>
      <c r="E59" s="28">
        <f t="shared" si="0"/>
        <v>0.42107420049278649</v>
      </c>
      <c r="F59" s="21"/>
      <c r="G59" s="8"/>
      <c r="H59" s="8"/>
      <c r="I59" s="8"/>
      <c r="J59" s="8"/>
      <c r="K59" s="8"/>
      <c r="L59" s="8"/>
      <c r="M59" s="8"/>
      <c r="N59" s="8"/>
    </row>
    <row r="60" spans="1:14" ht="15.75" x14ac:dyDescent="0.25">
      <c r="A60" s="58" t="s">
        <v>74</v>
      </c>
      <c r="B60" s="59" t="s">
        <v>75</v>
      </c>
      <c r="C60" s="26">
        <f>[1]Расшир!E671</f>
        <v>434488.62251999998</v>
      </c>
      <c r="D60" s="26">
        <f>[1]Расшир!F671</f>
        <v>213683.48153999998</v>
      </c>
      <c r="E60" s="28">
        <f t="shared" si="0"/>
        <v>0.49180455014138813</v>
      </c>
      <c r="F60" s="21"/>
      <c r="G60" s="8"/>
      <c r="H60" s="8"/>
      <c r="I60" s="8"/>
      <c r="J60" s="8"/>
      <c r="K60" s="8"/>
      <c r="L60" s="8"/>
      <c r="M60" s="8"/>
      <c r="N60" s="8"/>
    </row>
    <row r="61" spans="1:14" ht="15.75" x14ac:dyDescent="0.25">
      <c r="A61" s="58" t="s">
        <v>76</v>
      </c>
      <c r="B61" s="59" t="s">
        <v>77</v>
      </c>
      <c r="C61" s="26">
        <f>[1]Расшир!E678</f>
        <v>3335625.0312600001</v>
      </c>
      <c r="D61" s="26">
        <f>[1]Расшир!F678</f>
        <v>590451.07466000004</v>
      </c>
      <c r="E61" s="28">
        <f t="shared" si="0"/>
        <v>0.17701362387155456</v>
      </c>
      <c r="F61" s="21"/>
      <c r="G61" s="8"/>
      <c r="H61" s="8"/>
      <c r="I61" s="8"/>
      <c r="J61" s="8"/>
      <c r="K61" s="8"/>
      <c r="L61" s="8"/>
      <c r="M61" s="8"/>
      <c r="N61" s="8"/>
    </row>
    <row r="62" spans="1:14" ht="15.75" hidden="1" x14ac:dyDescent="0.25">
      <c r="A62" s="58" t="s">
        <v>78</v>
      </c>
      <c r="B62" s="59" t="s">
        <v>79</v>
      </c>
      <c r="C62" s="26">
        <f>[1]Расшир!E688</f>
        <v>0</v>
      </c>
      <c r="D62" s="26">
        <f>[1]Расшир!F688</f>
        <v>0</v>
      </c>
      <c r="E62" s="28">
        <v>0</v>
      </c>
      <c r="F62" s="21"/>
      <c r="G62" s="8"/>
      <c r="H62" s="8"/>
      <c r="I62" s="8"/>
      <c r="J62" s="8"/>
      <c r="K62" s="8"/>
      <c r="L62" s="8"/>
      <c r="M62" s="8"/>
      <c r="N62" s="8"/>
    </row>
    <row r="63" spans="1:14" ht="31.5" x14ac:dyDescent="0.25">
      <c r="A63" s="58" t="s">
        <v>80</v>
      </c>
      <c r="B63" s="59" t="s">
        <v>81</v>
      </c>
      <c r="C63" s="26">
        <f>[1]Расшир!E691</f>
        <v>395093.99364000006</v>
      </c>
      <c r="D63" s="26">
        <f>[1]Расшир!F691</f>
        <v>229814.47882999995</v>
      </c>
      <c r="E63" s="28">
        <f t="shared" si="0"/>
        <v>0.58167039370231799</v>
      </c>
      <c r="F63" s="21"/>
      <c r="G63" s="8"/>
      <c r="H63" s="8"/>
      <c r="I63" s="8"/>
      <c r="J63" s="8"/>
      <c r="K63" s="8"/>
      <c r="L63" s="8"/>
      <c r="M63" s="8"/>
      <c r="N63" s="8"/>
    </row>
    <row r="64" spans="1:14" ht="15.75" x14ac:dyDescent="0.25">
      <c r="A64" s="68" t="s">
        <v>82</v>
      </c>
      <c r="B64" s="55" t="s">
        <v>83</v>
      </c>
      <c r="C64" s="56">
        <f>[1]Расшир!E712</f>
        <v>2811.99532</v>
      </c>
      <c r="D64" s="56">
        <f>[1]Расшир!F712</f>
        <v>2523.7953199999997</v>
      </c>
      <c r="E64" s="69">
        <f>D64/C64</f>
        <v>0.89751049799044469</v>
      </c>
      <c r="F64" s="21"/>
      <c r="G64" s="8"/>
      <c r="H64" s="8"/>
      <c r="I64" s="8"/>
      <c r="J64" s="8"/>
      <c r="K64" s="8"/>
      <c r="L64" s="8"/>
      <c r="M64" s="8"/>
      <c r="N64" s="8"/>
    </row>
    <row r="65" spans="1:14" ht="15.75" x14ac:dyDescent="0.25">
      <c r="A65" s="70" t="s">
        <v>84</v>
      </c>
      <c r="B65" s="71" t="s">
        <v>85</v>
      </c>
      <c r="C65" s="26">
        <f>[1]Расшир!E720</f>
        <v>43.195320000000002</v>
      </c>
      <c r="D65" s="26">
        <f>[1]Расшир!F720</f>
        <v>43.195320000000002</v>
      </c>
      <c r="E65" s="28">
        <f>D65/C65</f>
        <v>1</v>
      </c>
      <c r="F65" s="21"/>
      <c r="G65" s="8"/>
      <c r="H65" s="8"/>
      <c r="I65" s="8"/>
      <c r="J65" s="8"/>
      <c r="K65" s="8"/>
      <c r="L65" s="8"/>
      <c r="M65" s="8"/>
      <c r="N65" s="8"/>
    </row>
    <row r="66" spans="1:14" ht="30" x14ac:dyDescent="0.25">
      <c r="A66" s="58" t="s">
        <v>86</v>
      </c>
      <c r="B66" s="62" t="s">
        <v>87</v>
      </c>
      <c r="C66" s="26">
        <f>[1]Расшир!E721</f>
        <v>2768.8</v>
      </c>
      <c r="D66" s="26">
        <f>[1]Расшир!F721</f>
        <v>2480.6</v>
      </c>
      <c r="E66" s="28">
        <f>D66/C66</f>
        <v>0.89591158624674938</v>
      </c>
      <c r="F66" s="21"/>
      <c r="G66" s="8"/>
      <c r="H66" s="8"/>
      <c r="I66" s="8"/>
      <c r="J66" s="8"/>
      <c r="K66" s="8"/>
      <c r="L66" s="8"/>
      <c r="M66" s="8"/>
      <c r="N66" s="8"/>
    </row>
    <row r="67" spans="1:14" ht="15.75" hidden="1" x14ac:dyDescent="0.25">
      <c r="A67" s="61" t="s">
        <v>88</v>
      </c>
      <c r="B67" s="62" t="s">
        <v>89</v>
      </c>
      <c r="C67" s="26">
        <f>[1]Расшир!$E$724</f>
        <v>0</v>
      </c>
      <c r="D67" s="26">
        <f>[1]Расшир!$F$724</f>
        <v>0</v>
      </c>
      <c r="E67" s="28"/>
      <c r="F67" s="21"/>
      <c r="G67" s="8"/>
      <c r="H67" s="8"/>
      <c r="I67" s="8"/>
      <c r="J67" s="8"/>
      <c r="K67" s="8"/>
      <c r="L67" s="8"/>
      <c r="M67" s="8"/>
      <c r="N67" s="8"/>
    </row>
    <row r="68" spans="1:14" ht="15.75" x14ac:dyDescent="0.25">
      <c r="A68" s="68" t="s">
        <v>90</v>
      </c>
      <c r="B68" s="55" t="s">
        <v>91</v>
      </c>
      <c r="C68" s="56">
        <f>[1]Расшир!E726</f>
        <v>14705083.957390001</v>
      </c>
      <c r="D68" s="56">
        <f>[1]Расшир!F726</f>
        <v>9858476.5665599983</v>
      </c>
      <c r="E68" s="57">
        <f t="shared" si="0"/>
        <v>0.67041280383888235</v>
      </c>
      <c r="F68" s="21"/>
      <c r="G68" s="8"/>
      <c r="H68" s="8"/>
      <c r="I68" s="8"/>
      <c r="J68" s="8"/>
      <c r="K68" s="8"/>
      <c r="L68" s="8"/>
      <c r="M68" s="8"/>
      <c r="N68" s="8"/>
    </row>
    <row r="69" spans="1:14" ht="15.75" x14ac:dyDescent="0.25">
      <c r="A69" s="58" t="s">
        <v>92</v>
      </c>
      <c r="B69" s="59" t="s">
        <v>93</v>
      </c>
      <c r="C69" s="26">
        <f>[1]Расшир!E767+0.01</f>
        <v>5989764.2742699999</v>
      </c>
      <c r="D69" s="26">
        <f>[1]Расшир!F767</f>
        <v>3720762.3716499996</v>
      </c>
      <c r="E69" s="28">
        <f t="shared" si="0"/>
        <v>0.62118677818977541</v>
      </c>
      <c r="F69" s="21"/>
      <c r="G69" s="8"/>
      <c r="H69" s="8"/>
      <c r="I69" s="8"/>
      <c r="J69" s="8"/>
      <c r="K69" s="8"/>
      <c r="L69" s="8"/>
      <c r="M69" s="8"/>
      <c r="N69" s="8"/>
    </row>
    <row r="70" spans="1:14" ht="15.75" x14ac:dyDescent="0.25">
      <c r="A70" s="58" t="s">
        <v>94</v>
      </c>
      <c r="B70" s="59" t="s">
        <v>95</v>
      </c>
      <c r="C70" s="26">
        <f>[1]Расшир!E781</f>
        <v>6770212.1016700007</v>
      </c>
      <c r="D70" s="26">
        <f>[1]Расшир!F781</f>
        <v>4718379.2769400002</v>
      </c>
      <c r="E70" s="28">
        <f t="shared" si="0"/>
        <v>0.69693226830753541</v>
      </c>
      <c r="F70" s="21"/>
      <c r="G70" s="8"/>
      <c r="H70" s="8"/>
      <c r="I70" s="8"/>
      <c r="J70" s="8"/>
      <c r="K70" s="8"/>
      <c r="L70" s="8"/>
      <c r="M70" s="8"/>
      <c r="N70" s="8"/>
    </row>
    <row r="71" spans="1:14" ht="15.75" x14ac:dyDescent="0.25">
      <c r="A71" s="58" t="s">
        <v>96</v>
      </c>
      <c r="B71" s="72" t="s">
        <v>97</v>
      </c>
      <c r="C71" s="26">
        <f>[1]Расшир!E793</f>
        <v>842199.34800999996</v>
      </c>
      <c r="D71" s="26">
        <f>[1]Расшир!F793</f>
        <v>605040.46103000001</v>
      </c>
      <c r="E71" s="28">
        <f t="shared" si="0"/>
        <v>0.7184052830955362</v>
      </c>
      <c r="F71" s="21"/>
      <c r="G71" s="8"/>
      <c r="H71" s="8"/>
      <c r="I71" s="8"/>
      <c r="J71" s="8"/>
      <c r="K71" s="8"/>
      <c r="L71" s="8"/>
      <c r="M71" s="8"/>
      <c r="N71" s="8"/>
    </row>
    <row r="72" spans="1:14" ht="15.75" x14ac:dyDescent="0.25">
      <c r="A72" s="58" t="s">
        <v>98</v>
      </c>
      <c r="B72" s="59" t="s">
        <v>99</v>
      </c>
      <c r="C72" s="26">
        <f>[1]Расшир!E800</f>
        <v>566364.65275999997</v>
      </c>
      <c r="D72" s="26">
        <f>[1]Расшир!F800</f>
        <v>436486.06069999997</v>
      </c>
      <c r="E72" s="28">
        <f t="shared" si="0"/>
        <v>0.77068026504288789</v>
      </c>
      <c r="F72" s="21"/>
      <c r="G72" s="8"/>
      <c r="H72" s="8"/>
      <c r="I72" s="8"/>
      <c r="J72" s="8"/>
      <c r="K72" s="8"/>
      <c r="L72" s="8"/>
      <c r="M72" s="8"/>
      <c r="N72" s="8"/>
    </row>
    <row r="73" spans="1:14" ht="15.75" x14ac:dyDescent="0.25">
      <c r="A73" s="58" t="s">
        <v>100</v>
      </c>
      <c r="B73" s="59" t="s">
        <v>101</v>
      </c>
      <c r="C73" s="26">
        <f>[1]Расшир!E822</f>
        <v>536543.59068000002</v>
      </c>
      <c r="D73" s="26">
        <f>[1]Расшир!F822</f>
        <v>377808.39623999991</v>
      </c>
      <c r="E73" s="28">
        <f t="shared" si="0"/>
        <v>0.70415228660392037</v>
      </c>
      <c r="F73" s="21"/>
      <c r="G73" s="8"/>
      <c r="H73" s="8"/>
      <c r="I73" s="8"/>
      <c r="J73" s="8"/>
      <c r="K73" s="8"/>
      <c r="L73" s="8"/>
      <c r="M73" s="8"/>
      <c r="N73" s="8"/>
    </row>
    <row r="74" spans="1:14" ht="33.75" customHeight="1" x14ac:dyDescent="0.25">
      <c r="A74" s="68" t="s">
        <v>102</v>
      </c>
      <c r="B74" s="60" t="s">
        <v>103</v>
      </c>
      <c r="C74" s="56">
        <f>[1]Расшир!E843</f>
        <v>878851.95549000008</v>
      </c>
      <c r="D74" s="56">
        <f>[1]Расшир!F843</f>
        <v>628386.17369000008</v>
      </c>
      <c r="E74" s="57">
        <f t="shared" si="0"/>
        <v>0.7150079939682743</v>
      </c>
      <c r="F74" s="21"/>
      <c r="G74" s="8"/>
      <c r="H74" s="8"/>
      <c r="I74" s="8"/>
      <c r="J74" s="8"/>
      <c r="K74" s="8"/>
      <c r="L74" s="8"/>
      <c r="M74" s="8"/>
      <c r="N74" s="8"/>
    </row>
    <row r="75" spans="1:14" ht="18.75" customHeight="1" x14ac:dyDescent="0.25">
      <c r="A75" s="58" t="s">
        <v>104</v>
      </c>
      <c r="B75" s="59" t="s">
        <v>105</v>
      </c>
      <c r="C75" s="26">
        <f>[1]Расшир!E883</f>
        <v>776321.61048999999</v>
      </c>
      <c r="D75" s="26">
        <f>[1]Расшир!F883</f>
        <v>559156.18987999996</v>
      </c>
      <c r="E75" s="28">
        <f t="shared" si="0"/>
        <v>0.72026358963145543</v>
      </c>
      <c r="F75" s="21"/>
      <c r="G75" s="8"/>
      <c r="H75" s="8"/>
      <c r="I75" s="8"/>
      <c r="J75" s="8"/>
      <c r="K75" s="8"/>
      <c r="L75" s="8"/>
      <c r="M75" s="8"/>
      <c r="N75" s="8"/>
    </row>
    <row r="76" spans="1:14" ht="22.5" customHeight="1" x14ac:dyDescent="0.25">
      <c r="A76" s="58" t="s">
        <v>106</v>
      </c>
      <c r="B76" s="59" t="s">
        <v>107</v>
      </c>
      <c r="C76" s="26">
        <f>[1]Расшир!E892+0.01</f>
        <v>21350.473999999998</v>
      </c>
      <c r="D76" s="26">
        <f>[1]Расшир!F892</f>
        <v>16824.668010000001</v>
      </c>
      <c r="E76" s="28">
        <f>D76/C76</f>
        <v>0.78802316098462277</v>
      </c>
      <c r="F76" s="21"/>
      <c r="G76" s="8"/>
      <c r="H76" s="8"/>
      <c r="I76" s="8"/>
      <c r="J76" s="8"/>
      <c r="K76" s="8"/>
      <c r="L76" s="8"/>
      <c r="M76" s="8"/>
      <c r="N76" s="8"/>
    </row>
    <row r="77" spans="1:14" ht="32.25" customHeight="1" x14ac:dyDescent="0.25">
      <c r="A77" s="58" t="s">
        <v>108</v>
      </c>
      <c r="B77" s="59" t="s">
        <v>109</v>
      </c>
      <c r="C77" s="26">
        <f>[1]Расшир!E896</f>
        <v>81179.880999999979</v>
      </c>
      <c r="D77" s="26">
        <f>[1]Расшир!F896-0.01</f>
        <v>52405.305800000002</v>
      </c>
      <c r="E77" s="28">
        <f t="shared" si="0"/>
        <v>0.64554548681834134</v>
      </c>
      <c r="F77" s="21"/>
      <c r="G77" s="8"/>
      <c r="H77" s="8"/>
      <c r="I77" s="8"/>
      <c r="J77" s="8"/>
      <c r="K77" s="8"/>
      <c r="L77" s="8"/>
      <c r="M77" s="8"/>
      <c r="N77" s="8"/>
    </row>
    <row r="78" spans="1:14" ht="26.25" hidden="1" customHeight="1" x14ac:dyDescent="0.25">
      <c r="A78" s="68" t="s">
        <v>110</v>
      </c>
      <c r="B78" s="73" t="s">
        <v>111</v>
      </c>
      <c r="C78" s="56">
        <f>[1]Расшир!E908</f>
        <v>0</v>
      </c>
      <c r="D78" s="56">
        <f>[1]Расшир!F908</f>
        <v>0</v>
      </c>
      <c r="E78" s="69" t="e">
        <f t="shared" si="0"/>
        <v>#DIV/0!</v>
      </c>
      <c r="F78" s="21"/>
      <c r="G78" s="8"/>
      <c r="H78" s="8"/>
      <c r="I78" s="8"/>
      <c r="J78" s="8"/>
      <c r="K78" s="8"/>
      <c r="L78" s="8"/>
      <c r="M78" s="8"/>
      <c r="N78" s="8"/>
    </row>
    <row r="79" spans="1:14" ht="18" hidden="1" customHeight="1" x14ac:dyDescent="0.25">
      <c r="A79" s="61" t="s">
        <v>112</v>
      </c>
      <c r="B79" s="62" t="s">
        <v>113</v>
      </c>
      <c r="C79" s="26">
        <f>[1]Расшир!E929</f>
        <v>0</v>
      </c>
      <c r="D79" s="26">
        <f>[1]Расшир!F929</f>
        <v>0</v>
      </c>
      <c r="E79" s="28" t="e">
        <f t="shared" si="0"/>
        <v>#DIV/0!</v>
      </c>
      <c r="F79" s="21"/>
      <c r="G79" s="8"/>
      <c r="H79" s="8"/>
      <c r="I79" s="8"/>
      <c r="J79" s="8"/>
      <c r="K79" s="8"/>
      <c r="L79" s="8"/>
      <c r="M79" s="8"/>
      <c r="N79" s="8"/>
    </row>
    <row r="80" spans="1:14" ht="15.75" x14ac:dyDescent="0.25">
      <c r="A80" s="68" t="s">
        <v>114</v>
      </c>
      <c r="B80" s="55" t="s">
        <v>115</v>
      </c>
      <c r="C80" s="56">
        <f>[1]Расшир!E1029-0.01</f>
        <v>2179717.0750000002</v>
      </c>
      <c r="D80" s="56">
        <f>[1]Расшир!F1029</f>
        <v>1494309.4912099999</v>
      </c>
      <c r="E80" s="57">
        <f t="shared" si="0"/>
        <v>0.6855520417529416</v>
      </c>
      <c r="F80" s="21"/>
      <c r="G80" s="8"/>
      <c r="H80" s="8"/>
      <c r="I80" s="8"/>
      <c r="J80" s="8"/>
      <c r="K80" s="8"/>
      <c r="L80" s="8"/>
      <c r="M80" s="8"/>
      <c r="N80" s="8"/>
    </row>
    <row r="81" spans="1:14" ht="15.75" x14ac:dyDescent="0.25">
      <c r="A81" s="58" t="s">
        <v>116</v>
      </c>
      <c r="B81" s="59" t="s">
        <v>117</v>
      </c>
      <c r="C81" s="26">
        <f>[1]Расшир!E1075</f>
        <v>28660.76</v>
      </c>
      <c r="D81" s="26">
        <f>[1]Расшир!F1075</f>
        <v>18120.848320000001</v>
      </c>
      <c r="E81" s="28">
        <f t="shared" si="0"/>
        <v>0.63225288931626389</v>
      </c>
      <c r="F81" s="21"/>
      <c r="G81" s="8"/>
      <c r="H81" s="8"/>
      <c r="I81" s="8"/>
      <c r="J81" s="8"/>
      <c r="K81" s="8"/>
      <c r="L81" s="8"/>
      <c r="M81" s="8"/>
      <c r="N81" s="8"/>
    </row>
    <row r="82" spans="1:14" ht="15.75" x14ac:dyDescent="0.25">
      <c r="A82" s="58" t="s">
        <v>118</v>
      </c>
      <c r="B82" s="59" t="s">
        <v>119</v>
      </c>
      <c r="C82" s="26">
        <f>[1]Расшир!E1079</f>
        <v>779111.65205999999</v>
      </c>
      <c r="D82" s="26">
        <f>[1]Расшир!F1079</f>
        <v>580470.6995499999</v>
      </c>
      <c r="E82" s="28">
        <f t="shared" si="0"/>
        <v>0.74504173826076647</v>
      </c>
      <c r="F82" s="21"/>
      <c r="G82" s="8"/>
      <c r="H82" s="8"/>
      <c r="I82" s="8"/>
      <c r="J82" s="8"/>
      <c r="K82" s="8"/>
      <c r="L82" s="8"/>
      <c r="M82" s="8"/>
      <c r="N82" s="8"/>
    </row>
    <row r="83" spans="1:14" ht="15.75" x14ac:dyDescent="0.25">
      <c r="A83" s="58" t="s">
        <v>120</v>
      </c>
      <c r="B83" s="59" t="s">
        <v>121</v>
      </c>
      <c r="C83" s="26">
        <f>[1]Расшир!E1084</f>
        <v>712717.37999999989</v>
      </c>
      <c r="D83" s="26">
        <f>[1]Расшир!F1084</f>
        <v>498168.23144</v>
      </c>
      <c r="E83" s="28">
        <f t="shared" si="0"/>
        <v>0.69897023058424657</v>
      </c>
      <c r="F83" s="21"/>
      <c r="G83" s="8"/>
      <c r="H83" s="8"/>
      <c r="I83" s="8"/>
      <c r="J83" s="8"/>
      <c r="K83" s="8"/>
      <c r="L83" s="8"/>
      <c r="M83" s="8"/>
      <c r="N83" s="8"/>
    </row>
    <row r="84" spans="1:14" ht="15.75" x14ac:dyDescent="0.25">
      <c r="A84" s="58" t="s">
        <v>122</v>
      </c>
      <c r="B84" s="59" t="s">
        <v>123</v>
      </c>
      <c r="C84" s="26">
        <f>[1]Расшир!E1098</f>
        <v>130123.5</v>
      </c>
      <c r="D84" s="26">
        <f>[1]Расшир!F1098</f>
        <v>46055.919280000002</v>
      </c>
      <c r="E84" s="28">
        <f>D84/C84</f>
        <v>0.35394005909770337</v>
      </c>
      <c r="F84" s="21"/>
      <c r="G84" s="8"/>
      <c r="H84" s="8"/>
      <c r="I84" s="8"/>
      <c r="J84" s="8"/>
      <c r="K84" s="8"/>
      <c r="L84" s="8"/>
      <c r="M84" s="8"/>
      <c r="N84" s="8"/>
    </row>
    <row r="85" spans="1:14" ht="15.75" x14ac:dyDescent="0.25">
      <c r="A85" s="58" t="s">
        <v>124</v>
      </c>
      <c r="B85" s="59" t="s">
        <v>125</v>
      </c>
      <c r="C85" s="26">
        <f>[1]Расшир!E1102</f>
        <v>529103.79293999996</v>
      </c>
      <c r="D85" s="26">
        <f>[1]Расшир!F1102</f>
        <v>351493.79261999996</v>
      </c>
      <c r="E85" s="28">
        <f t="shared" si="0"/>
        <v>0.66431917009496688</v>
      </c>
      <c r="F85" s="21"/>
      <c r="G85" s="8"/>
      <c r="H85" s="8"/>
      <c r="I85" s="8"/>
      <c r="J85" s="8"/>
      <c r="K85" s="8"/>
      <c r="L85" s="8"/>
      <c r="M85" s="8"/>
      <c r="N85" s="8"/>
    </row>
    <row r="86" spans="1:14" ht="15.75" x14ac:dyDescent="0.25">
      <c r="A86" s="68" t="s">
        <v>126</v>
      </c>
      <c r="B86" s="55" t="s">
        <v>127</v>
      </c>
      <c r="C86" s="56">
        <f>[1]Расшир!E1114</f>
        <v>1296131.7549400001</v>
      </c>
      <c r="D86" s="56">
        <f>[1]Расшир!F1114</f>
        <v>932127.87766999984</v>
      </c>
      <c r="E86" s="57">
        <f t="shared" si="0"/>
        <v>0.71916136158021171</v>
      </c>
      <c r="F86" s="21"/>
      <c r="G86" s="8"/>
      <c r="H86" s="8"/>
      <c r="I86" s="8"/>
      <c r="J86" s="8"/>
      <c r="K86" s="8"/>
      <c r="L86" s="8"/>
      <c r="M86" s="8"/>
      <c r="N86" s="8"/>
    </row>
    <row r="87" spans="1:14" ht="15.75" x14ac:dyDescent="0.25">
      <c r="A87" s="58" t="s">
        <v>128</v>
      </c>
      <c r="B87" s="59" t="s">
        <v>129</v>
      </c>
      <c r="C87" s="26">
        <f>[1]Расшир!E1163-0.01</f>
        <v>819379.21603999997</v>
      </c>
      <c r="D87" s="26">
        <f>[1]Расшир!F1163</f>
        <v>607153.76196999999</v>
      </c>
      <c r="E87" s="28">
        <f t="shared" si="0"/>
        <v>0.74099238799872158</v>
      </c>
      <c r="F87" s="21"/>
      <c r="G87" s="8"/>
      <c r="H87" s="8"/>
      <c r="I87" s="8"/>
      <c r="J87" s="8"/>
      <c r="K87" s="8"/>
      <c r="L87" s="8"/>
      <c r="M87" s="8"/>
      <c r="N87" s="8"/>
    </row>
    <row r="88" spans="1:14" ht="15.75" x14ac:dyDescent="0.25">
      <c r="A88" s="58" t="s">
        <v>130</v>
      </c>
      <c r="B88" s="59" t="s">
        <v>131</v>
      </c>
      <c r="C88" s="26">
        <f>[1]Расшир!E1168</f>
        <v>348684.59889999998</v>
      </c>
      <c r="D88" s="26">
        <f>[1]Расшир!F1168</f>
        <v>211079.29738</v>
      </c>
      <c r="E88" s="28">
        <f t="shared" si="0"/>
        <v>0.60535882010818576</v>
      </c>
      <c r="F88" s="21"/>
      <c r="G88" s="8"/>
      <c r="H88" s="8"/>
      <c r="I88" s="8"/>
      <c r="J88" s="8"/>
      <c r="K88" s="8"/>
      <c r="L88" s="8"/>
      <c r="M88" s="8"/>
      <c r="N88" s="8"/>
    </row>
    <row r="89" spans="1:14" ht="15.75" x14ac:dyDescent="0.25">
      <c r="A89" s="58" t="s">
        <v>132</v>
      </c>
      <c r="B89" s="59" t="s">
        <v>133</v>
      </c>
      <c r="C89" s="26">
        <f>[1]Расшир!E1176</f>
        <v>128067.93</v>
      </c>
      <c r="D89" s="26">
        <f>[1]Расшир!F1176</f>
        <v>113894.81831999999</v>
      </c>
      <c r="E89" s="28">
        <f t="shared" si="0"/>
        <v>0.88933129722640158</v>
      </c>
      <c r="F89" s="21"/>
      <c r="G89" s="8"/>
      <c r="H89" s="8"/>
      <c r="I89" s="8"/>
      <c r="J89" s="8"/>
      <c r="K89" s="8"/>
      <c r="L89" s="8"/>
      <c r="M89" s="8"/>
      <c r="N89" s="8"/>
    </row>
    <row r="90" spans="1:14" ht="33.6" customHeight="1" x14ac:dyDescent="0.25">
      <c r="A90" s="68" t="s">
        <v>134</v>
      </c>
      <c r="B90" s="60" t="s">
        <v>135</v>
      </c>
      <c r="C90" s="56">
        <f>[1]Расшир!E1191</f>
        <v>1145452.09357</v>
      </c>
      <c r="D90" s="56">
        <f>[1]Расшир!F1191</f>
        <v>699961.65882000001</v>
      </c>
      <c r="E90" s="57">
        <f t="shared" si="0"/>
        <v>0.61107894668772067</v>
      </c>
      <c r="F90" s="21"/>
      <c r="G90" s="8"/>
      <c r="H90" s="8"/>
      <c r="I90" s="8"/>
      <c r="J90" s="8"/>
      <c r="K90" s="8"/>
      <c r="L90" s="8"/>
      <c r="M90" s="8"/>
      <c r="N90" s="8"/>
    </row>
    <row r="91" spans="1:14" ht="32.25" customHeight="1" x14ac:dyDescent="0.25">
      <c r="A91" s="58" t="s">
        <v>136</v>
      </c>
      <c r="B91" s="59" t="s">
        <v>137</v>
      </c>
      <c r="C91" s="26">
        <f>[1]Расшир!E1194</f>
        <v>1145452.09357</v>
      </c>
      <c r="D91" s="26">
        <f>[1]Расшир!F1194</f>
        <v>699961.65882000001</v>
      </c>
      <c r="E91" s="28">
        <f t="shared" si="0"/>
        <v>0.61107894668772067</v>
      </c>
      <c r="F91" s="21"/>
      <c r="G91" s="8"/>
      <c r="H91" s="8"/>
      <c r="I91" s="8"/>
      <c r="J91" s="8"/>
      <c r="K91" s="8"/>
      <c r="L91" s="8"/>
      <c r="M91" s="8"/>
      <c r="N91" s="8"/>
    </row>
    <row r="92" spans="1:14" s="45" customFormat="1" ht="21" customHeight="1" x14ac:dyDescent="0.3">
      <c r="A92" s="41"/>
      <c r="B92" s="74" t="s">
        <v>138</v>
      </c>
      <c r="C92" s="75">
        <f>[1]Расшир!E1198</f>
        <v>35245243.923780009</v>
      </c>
      <c r="D92" s="75">
        <f>[1]Расшир!F1198</f>
        <v>20131900.845159996</v>
      </c>
      <c r="E92" s="76">
        <f t="shared" si="0"/>
        <v>0.57119482244743325</v>
      </c>
      <c r="F92" s="43"/>
      <c r="G92" s="44"/>
      <c r="H92" s="44"/>
      <c r="I92" s="44"/>
      <c r="J92" s="44"/>
      <c r="K92" s="44"/>
      <c r="L92" s="44"/>
      <c r="M92" s="44"/>
      <c r="N92" s="44"/>
    </row>
    <row r="93" spans="1:14" ht="15.75" x14ac:dyDescent="0.25">
      <c r="A93" s="12"/>
      <c r="B93" s="25"/>
      <c r="C93" s="77"/>
      <c r="D93" s="77"/>
      <c r="E93" s="20"/>
      <c r="F93" s="8"/>
      <c r="G93" s="8"/>
      <c r="H93" s="8"/>
      <c r="I93" s="8"/>
      <c r="J93" s="8"/>
      <c r="K93" s="8"/>
      <c r="L93" s="8"/>
      <c r="M93" s="8"/>
      <c r="N93" s="8"/>
    </row>
    <row r="94" spans="1:14" ht="31.5" x14ac:dyDescent="0.25">
      <c r="A94" s="12"/>
      <c r="B94" s="34" t="s">
        <v>139</v>
      </c>
      <c r="C94" s="18">
        <f>C38-C92</f>
        <v>-345594.0049200058</v>
      </c>
      <c r="D94" s="18">
        <f>D38-D92</f>
        <v>969148.49121000618</v>
      </c>
      <c r="E94" s="20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hidden="1" x14ac:dyDescent="0.25">
      <c r="A95" s="12"/>
      <c r="B95" s="25"/>
      <c r="C95" s="77"/>
      <c r="D95" s="77"/>
      <c r="E95" s="20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hidden="1" x14ac:dyDescent="0.25">
      <c r="A96" s="12"/>
      <c r="B96" s="34" t="s">
        <v>140</v>
      </c>
      <c r="C96" s="18">
        <f>C97+C98</f>
        <v>0</v>
      </c>
      <c r="D96" s="18">
        <f>D97+D98</f>
        <v>0</v>
      </c>
      <c r="E96" s="20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hidden="1" x14ac:dyDescent="0.25">
      <c r="A97" s="12"/>
      <c r="B97" s="25" t="s">
        <v>141</v>
      </c>
      <c r="C97" s="77">
        <f>[1]Расшир!E1204</f>
        <v>0</v>
      </c>
      <c r="D97" s="77">
        <f>[1]Расшир!F1204</f>
        <v>0</v>
      </c>
      <c r="E97" s="20"/>
      <c r="F97" s="8"/>
      <c r="G97" s="8"/>
      <c r="H97" s="8"/>
      <c r="I97" s="8"/>
      <c r="J97" s="8"/>
      <c r="K97" s="8"/>
      <c r="L97" s="8"/>
      <c r="M97" s="8"/>
      <c r="N97" s="8"/>
    </row>
    <row r="98" spans="1:14" ht="15.75" hidden="1" x14ac:dyDescent="0.25">
      <c r="A98" s="12"/>
      <c r="B98" s="25" t="s">
        <v>142</v>
      </c>
      <c r="C98" s="77">
        <f>[1]Расшир!E1205</f>
        <v>0</v>
      </c>
      <c r="D98" s="77">
        <f>[1]Расшир!F1205</f>
        <v>0</v>
      </c>
      <c r="E98" s="20"/>
      <c r="F98" s="8"/>
      <c r="G98" s="8"/>
      <c r="H98" s="8"/>
      <c r="I98" s="8"/>
      <c r="J98" s="8"/>
      <c r="K98" s="8"/>
      <c r="L98" s="8"/>
      <c r="M98" s="8"/>
      <c r="N98" s="8"/>
    </row>
    <row r="99" spans="1:14" ht="15.75" x14ac:dyDescent="0.25">
      <c r="A99" s="12"/>
      <c r="B99" s="25"/>
      <c r="C99" s="77"/>
      <c r="D99" s="77"/>
      <c r="E99" s="20"/>
      <c r="F99" s="8"/>
      <c r="G99" s="8"/>
      <c r="H99" s="8"/>
      <c r="I99" s="8"/>
      <c r="J99" s="8"/>
      <c r="K99" s="8"/>
      <c r="L99" s="8"/>
      <c r="M99" s="8"/>
      <c r="N99" s="8"/>
    </row>
    <row r="100" spans="1:14" ht="47.25" x14ac:dyDescent="0.25">
      <c r="A100" s="12"/>
      <c r="B100" s="34" t="s">
        <v>143</v>
      </c>
      <c r="C100" s="18">
        <f>C101+C102</f>
        <v>-215027</v>
      </c>
      <c r="D100" s="18">
        <f>D101+D102</f>
        <v>681400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31.5" x14ac:dyDescent="0.25">
      <c r="A101" s="12"/>
      <c r="B101" s="32" t="s">
        <v>144</v>
      </c>
      <c r="C101" s="77">
        <f>[1]Расшир!E1208</f>
        <v>1726752</v>
      </c>
      <c r="D101" s="77">
        <f>[1]Расшир!F1208</f>
        <v>1520000</v>
      </c>
      <c r="E101" s="20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31.5" x14ac:dyDescent="0.25">
      <c r="A102" s="12"/>
      <c r="B102" s="32" t="s">
        <v>145</v>
      </c>
      <c r="C102" s="77">
        <f>[1]Расшир!E1209</f>
        <v>-1941779</v>
      </c>
      <c r="D102" s="77">
        <f>[1]Расшир!F1209</f>
        <v>-838600</v>
      </c>
      <c r="E102" s="20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5.75" x14ac:dyDescent="0.25">
      <c r="A103" s="12"/>
      <c r="B103" s="25"/>
      <c r="C103" s="77"/>
      <c r="D103" s="77"/>
      <c r="E103" s="20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5.75" x14ac:dyDescent="0.25">
      <c r="A104" s="12"/>
      <c r="B104" s="34" t="s">
        <v>146</v>
      </c>
      <c r="C104" s="18">
        <f>C105+C106</f>
        <v>540027</v>
      </c>
      <c r="D104" s="18">
        <f>[1]Расшир!F1211</f>
        <v>-743909.08000000007</v>
      </c>
      <c r="E104" s="20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5.75" x14ac:dyDescent="0.25">
      <c r="A105" s="12"/>
      <c r="B105" s="25" t="s">
        <v>147</v>
      </c>
      <c r="C105" s="77">
        <f>[1]Расшир!E1212</f>
        <v>12184039</v>
      </c>
      <c r="D105" s="77">
        <f>[1]Расшир!F1212</f>
        <v>6000000</v>
      </c>
      <c r="E105" s="20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31.5" x14ac:dyDescent="0.25">
      <c r="A106" s="12"/>
      <c r="B106" s="32" t="s">
        <v>148</v>
      </c>
      <c r="C106" s="77">
        <f>[1]Расшир!E1213</f>
        <v>-11644012</v>
      </c>
      <c r="D106" s="77">
        <f>[1]Расшир!F1213</f>
        <v>-6743909.0800000001</v>
      </c>
      <c r="E106" s="20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5.75" x14ac:dyDescent="0.25">
      <c r="A107" s="12"/>
      <c r="B107" s="32"/>
      <c r="C107" s="77"/>
      <c r="D107" s="77"/>
      <c r="E107" s="20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31.5" x14ac:dyDescent="0.25">
      <c r="A108" s="12"/>
      <c r="B108" s="34" t="s">
        <v>149</v>
      </c>
      <c r="C108" s="18">
        <f>C109+C110</f>
        <v>20594.004919998348</v>
      </c>
      <c r="D108" s="18">
        <f>D109+D110-0.01</f>
        <v>-906639.41110999719</v>
      </c>
      <c r="E108" s="20"/>
      <c r="F108" s="78"/>
      <c r="G108" s="8"/>
      <c r="H108" s="8"/>
      <c r="I108" s="8"/>
      <c r="J108" s="8"/>
      <c r="K108" s="8"/>
      <c r="L108" s="8"/>
      <c r="M108" s="8"/>
      <c r="N108" s="8"/>
    </row>
    <row r="109" spans="1:14" ht="15.75" x14ac:dyDescent="0.25">
      <c r="A109" s="12"/>
      <c r="B109" s="25" t="s">
        <v>150</v>
      </c>
      <c r="C109" s="77">
        <f>[1]Расшир!E1223</f>
        <v>-48810440.918860003</v>
      </c>
      <c r="D109" s="77">
        <f>[1]Расшир!F1223+0.01</f>
        <v>-28714137.045989998</v>
      </c>
      <c r="E109" s="20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5.75" x14ac:dyDescent="0.25">
      <c r="A110" s="12"/>
      <c r="B110" s="25" t="s">
        <v>151</v>
      </c>
      <c r="C110" s="77">
        <f>[1]Расшир!E1224</f>
        <v>48831034.923780002</v>
      </c>
      <c r="D110" s="77">
        <f>[1]Расшир!F1224</f>
        <v>27807497.644880001</v>
      </c>
      <c r="E110" s="20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5.75" x14ac:dyDescent="0.25">
      <c r="A111" s="12"/>
      <c r="B111" s="32"/>
      <c r="C111" s="77"/>
      <c r="D111" s="77"/>
      <c r="E111" s="20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31.5" hidden="1" x14ac:dyDescent="0.25">
      <c r="A112" s="12"/>
      <c r="B112" s="34" t="s">
        <v>152</v>
      </c>
      <c r="C112" s="18">
        <f>[1]Расшир!E1214</f>
        <v>0</v>
      </c>
      <c r="D112" s="18">
        <f>D115+D117</f>
        <v>0</v>
      </c>
      <c r="E112" s="20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49.5" hidden="1" customHeight="1" x14ac:dyDescent="0.25">
      <c r="A113" s="12"/>
      <c r="B113" s="79" t="s">
        <v>153</v>
      </c>
      <c r="C113" s="80">
        <f>[1]Расшир!E1215</f>
        <v>0</v>
      </c>
      <c r="D113" s="81">
        <f>D114</f>
        <v>0</v>
      </c>
      <c r="E113" s="20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47.25" hidden="1" x14ac:dyDescent="0.25">
      <c r="A114" s="12"/>
      <c r="B114" s="82" t="s">
        <v>154</v>
      </c>
      <c r="C114" s="26">
        <f>[1]Расшир!E1216</f>
        <v>0</v>
      </c>
      <c r="D114" s="77">
        <f>[1]Расшир!F1216</f>
        <v>0</v>
      </c>
      <c r="E114" s="20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31.5" hidden="1" x14ac:dyDescent="0.25">
      <c r="A115" s="12"/>
      <c r="B115" s="83" t="s">
        <v>155</v>
      </c>
      <c r="C115" s="84">
        <f>[1]Расшир!E1219</f>
        <v>0</v>
      </c>
      <c r="D115" s="85">
        <f>[1]Расшир!F1219</f>
        <v>0</v>
      </c>
      <c r="E115" s="20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5.75" hidden="1" x14ac:dyDescent="0.25">
      <c r="A116" s="12"/>
      <c r="B116" s="82"/>
      <c r="C116" s="77"/>
      <c r="D116" s="77"/>
      <c r="E116" s="20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29.45" hidden="1" customHeight="1" x14ac:dyDescent="0.25">
      <c r="A117" s="12"/>
      <c r="B117" s="86" t="s">
        <v>156</v>
      </c>
      <c r="C117" s="81">
        <f>C118</f>
        <v>0</v>
      </c>
      <c r="D117" s="81">
        <f>D118</f>
        <v>0</v>
      </c>
      <c r="E117" s="20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5.75" hidden="1" x14ac:dyDescent="0.25">
      <c r="A118" s="12"/>
      <c r="B118" s="87" t="s">
        <v>157</v>
      </c>
      <c r="C118" s="88">
        <f>[1]Расшир!E1218</f>
        <v>0</v>
      </c>
      <c r="D118" s="89">
        <f>[1]Расшир!F1218</f>
        <v>0</v>
      </c>
      <c r="E118" s="20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5.75" hidden="1" x14ac:dyDescent="0.25">
      <c r="A119" s="12"/>
      <c r="B119" s="25"/>
      <c r="C119" s="77"/>
      <c r="D119" s="77"/>
      <c r="E119" s="20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5.75" hidden="1" x14ac:dyDescent="0.25">
      <c r="A120" s="12"/>
      <c r="B120" s="25"/>
      <c r="C120" s="77"/>
      <c r="D120" s="77"/>
      <c r="E120" s="20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32.25" customHeight="1" x14ac:dyDescent="0.25">
      <c r="A121" s="12"/>
      <c r="B121" s="34" t="s">
        <v>158</v>
      </c>
      <c r="C121" s="18">
        <f>C96+C100+C104+C108+C112</f>
        <v>345594.00491999835</v>
      </c>
      <c r="D121" s="18">
        <f>D96+D100+D104+D108+D112</f>
        <v>-969148.49110999727</v>
      </c>
      <c r="E121" s="20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5.75" x14ac:dyDescent="0.25">
      <c r="B122" s="9"/>
      <c r="C122" s="8"/>
      <c r="D122" s="10"/>
      <c r="E122" s="11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.75" x14ac:dyDescent="0.25">
      <c r="B123" s="9"/>
      <c r="C123" s="8"/>
      <c r="D123" s="10"/>
      <c r="E123" s="11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.75" x14ac:dyDescent="0.25">
      <c r="B124" s="9"/>
      <c r="C124" s="8"/>
      <c r="D124" s="10"/>
      <c r="E124" s="11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.75" x14ac:dyDescent="0.25">
      <c r="B125" s="9"/>
      <c r="C125" s="8"/>
      <c r="D125" s="10"/>
      <c r="E125" s="11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.75" x14ac:dyDescent="0.2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.75" x14ac:dyDescent="0.2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.75" x14ac:dyDescent="0.2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</row>
    <row r="129" spans="2:14" ht="15.75" x14ac:dyDescent="0.2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</row>
    <row r="130" spans="2:14" ht="15.75" x14ac:dyDescent="0.2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</row>
    <row r="131" spans="2:14" ht="15.75" x14ac:dyDescent="0.2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</row>
    <row r="132" spans="2:14" ht="15.75" x14ac:dyDescent="0.2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</row>
    <row r="133" spans="2:14" ht="15.75" x14ac:dyDescent="0.2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</row>
    <row r="134" spans="2:14" ht="15.75" x14ac:dyDescent="0.2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</row>
    <row r="135" spans="2:14" ht="15.75" x14ac:dyDescent="0.2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</row>
    <row r="136" spans="2:14" ht="15.75" x14ac:dyDescent="0.2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</row>
    <row r="137" spans="2:14" ht="15.75" x14ac:dyDescent="0.2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</row>
    <row r="138" spans="2:14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</row>
    <row r="139" spans="2:14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</row>
    <row r="140" spans="2:14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</row>
    <row r="141" spans="2:14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</row>
    <row r="142" spans="2:14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</row>
    <row r="143" spans="2:14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</row>
    <row r="144" spans="2:14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</row>
    <row r="145" spans="2:14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</row>
    <row r="146" spans="2:14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</row>
    <row r="147" spans="2:14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</row>
    <row r="148" spans="2:14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</row>
    <row r="149" spans="2:14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</row>
    <row r="150" spans="2:14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</row>
    <row r="151" spans="2:14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</row>
    <row r="152" spans="2:14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</row>
    <row r="153" spans="2:14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</row>
    <row r="154" spans="2:14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</row>
    <row r="155" spans="2:14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</row>
    <row r="156" spans="2:14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</row>
    <row r="157" spans="2:14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</row>
    <row r="158" spans="2:14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</row>
    <row r="159" spans="2:14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</row>
    <row r="160" spans="2:14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</row>
    <row r="161" spans="2:14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</row>
    <row r="162" spans="2:14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</row>
    <row r="163" spans="2:14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</row>
    <row r="164" spans="2:14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</row>
    <row r="165" spans="2:14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</row>
    <row r="166" spans="2:14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</row>
    <row r="167" spans="2:14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</row>
    <row r="168" spans="2:14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</row>
    <row r="169" spans="2:14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</row>
    <row r="170" spans="2:14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</row>
    <row r="171" spans="2:14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</row>
    <row r="172" spans="2:14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</row>
    <row r="173" spans="2:14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</row>
    <row r="174" spans="2:14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</row>
    <row r="175" spans="2:14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</row>
    <row r="176" spans="2:14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</row>
    <row r="177" spans="2:14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</row>
    <row r="178" spans="2:14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</row>
    <row r="179" spans="2:14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</row>
    <row r="180" spans="2:14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</row>
    <row r="181" spans="2:14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</row>
    <row r="182" spans="2:14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</row>
    <row r="183" spans="2:14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</row>
    <row r="184" spans="2:14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</row>
    <row r="185" spans="2:14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</row>
    <row r="186" spans="2:14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</row>
    <row r="187" spans="2:14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</row>
    <row r="188" spans="2:14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</row>
    <row r="189" spans="2:14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</row>
    <row r="190" spans="2:14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</row>
    <row r="191" spans="2:14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</row>
    <row r="192" spans="2:14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</row>
    <row r="193" spans="2:14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</row>
    <row r="194" spans="2:14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</row>
    <row r="195" spans="2:14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</row>
    <row r="196" spans="2:14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</row>
    <row r="197" spans="2:14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</row>
    <row r="198" spans="2:14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</row>
    <row r="199" spans="2:14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</row>
    <row r="200" spans="2:14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</row>
    <row r="201" spans="2:14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</row>
    <row r="202" spans="2:14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</row>
    <row r="203" spans="2:14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</row>
    <row r="204" spans="2:14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</row>
    <row r="205" spans="2:14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</row>
    <row r="206" spans="2:14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</row>
    <row r="207" spans="2:14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</row>
    <row r="208" spans="2:14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</row>
    <row r="209" spans="2:14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</row>
    <row r="210" spans="2:14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</row>
    <row r="211" spans="2:14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</row>
    <row r="212" spans="2:14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</row>
    <row r="213" spans="2:14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</row>
    <row r="214" spans="2:14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</row>
    <row r="215" spans="2:14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</row>
    <row r="216" spans="2:14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</row>
    <row r="217" spans="2:14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</row>
    <row r="218" spans="2:14" ht="15.75" x14ac:dyDescent="0.25"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</row>
    <row r="219" spans="2:14" ht="15.75" x14ac:dyDescent="0.25">
      <c r="B219" s="9"/>
      <c r="C219" s="8"/>
      <c r="D219" s="10"/>
      <c r="E219" s="11"/>
      <c r="F219" s="8"/>
      <c r="G219" s="8"/>
      <c r="H219" s="8"/>
      <c r="I219" s="8"/>
      <c r="J219" s="8"/>
      <c r="K219" s="8"/>
      <c r="L219" s="8"/>
      <c r="M219" s="8"/>
      <c r="N219" s="8"/>
    </row>
    <row r="401" spans="6:6" x14ac:dyDescent="0.2">
      <c r="F401" s="90"/>
    </row>
    <row r="486" spans="1:4" s="5" customFormat="1" ht="18.75" x14ac:dyDescent="0.3">
      <c r="A486" s="1"/>
      <c r="B486" s="2"/>
      <c r="C486" s="3"/>
      <c r="D486" s="91"/>
    </row>
    <row r="487" spans="1:4" s="5" customFormat="1" ht="18.75" x14ac:dyDescent="0.3">
      <c r="A487" s="1"/>
      <c r="B487" s="2"/>
      <c r="C487" s="3"/>
      <c r="D487" s="91"/>
    </row>
    <row r="490" spans="1:4" s="5" customFormat="1" x14ac:dyDescent="0.2">
      <c r="A490" s="1"/>
      <c r="B490" s="2"/>
      <c r="C490" s="3"/>
      <c r="D490" s="92"/>
    </row>
  </sheetData>
  <pageMargins left="0.15748031496062992" right="0.15748031496062992" top="0.15748031496062992" bottom="0.23622047244094491" header="0.15748031496062992" footer="0.19685039370078741"/>
  <pageSetup paperSize="9" scale="81" fitToHeight="2" orientation="portrait" r:id="rId1"/>
  <rowBreaks count="2" manualBreakCount="2">
    <brk id="40" max="16383" man="1"/>
    <brk id="9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38D5F0-8BD4-4704-85F9-1747B881EA8F}"/>
</file>

<file path=customXml/itemProps2.xml><?xml version="1.0" encoding="utf-8"?>
<ds:datastoreItem xmlns:ds="http://schemas.openxmlformats.org/officeDocument/2006/customXml" ds:itemID="{D7B54CBC-4745-486C-8C35-4E22A447802A}"/>
</file>

<file path=customXml/itemProps3.xml><?xml version="1.0" encoding="utf-8"?>
<ds:datastoreItem xmlns:ds="http://schemas.openxmlformats.org/officeDocument/2006/customXml" ds:itemID="{73EDC015-E6A6-424E-BF4D-DC5B2F220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Цивилева Полина Евгеньевна</cp:lastModifiedBy>
  <dcterms:created xsi:type="dcterms:W3CDTF">2018-10-17T02:46:33Z</dcterms:created>
  <dcterms:modified xsi:type="dcterms:W3CDTF">2018-10-22T04:39:31Z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