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2980" windowHeight="9000"/>
  </bookViews>
  <sheets>
    <sheet name="на 01.02.2018" sheetId="1" r:id="rId1"/>
  </sheets>
  <externalReferences>
    <externalReference r:id="rId2"/>
  </externalReferences>
  <definedNames>
    <definedName name="Z_3A62FDFE_B33F_4285_AF26_B946B57D89E5_.wvu.Rows" localSheetId="0" hidden="1">'на 01.02.2018'!$29:$29,'на 01.02.2018'!$38:$38,'на 01.02.2018'!$76:$77,'на 01.02.2018'!$93:$96,'на 01.02.2018'!$113:$113,'на 01.02.2018'!$117:$117,'на 01.02.2018'!$122:$122</definedName>
    <definedName name="Z_5F4BDBB1_E645_4516_8FC8_7D1E2AFE448F_.wvu.Rows" localSheetId="0" hidden="1">'на 01.02.2018'!$29:$29,'на 01.02.2018'!$38:$38,'на 01.02.2018'!$61:$61,'на 01.02.2018'!$76:$77,'на 01.02.2018'!$93:$96,'на 01.02.2018'!$113:$113,'на 01.02.2018'!$117:$117</definedName>
    <definedName name="Z_791A6B44_A126_477F_8F66_87C81269CCAF_.wvu.Rows" localSheetId="0" hidden="1">'на 01.02.2018'!#REF!,'на 01.02.2018'!$111:$112,'на 01.02.2018'!$118:$118</definedName>
    <definedName name="Z_941B9BCB_D95B_4828_B060_DECC595C9511_.wvu.Rows" localSheetId="0" hidden="1">'на 01.02.2018'!$29:$29,'на 01.02.2018'!$32:$32,'на 01.02.2018'!$38:$38,'на 01.02.2018'!$46:$46,'на 01.02.2018'!$61:$61,'на 01.02.2018'!$65:$65,'на 01.02.2018'!$76:$77,'на 01.02.2018'!$93:$96,'на 01.02.2018'!$110:$118,'на 01.02.2018'!$122:$122</definedName>
    <definedName name="Z_AD8B40E3_4B89_443C_9ACF_B6D22B3A77E7_.wvu.Rows" localSheetId="0" hidden="1">'на 01.02.2018'!$29:$29,'на 01.02.2018'!$32:$32,'на 01.02.2018'!$38:$38,'на 01.02.2018'!$46:$46,'на 01.02.2018'!$61:$61,'на 01.02.2018'!$65:$65,'на 01.02.2018'!$76:$77,'на 01.02.2018'!$93:$96,'на 01.02.2018'!$110:$118,'на 01.02.2018'!$122:$122</definedName>
    <definedName name="Z_AFEF4DE1_67D6_48C6_A8C8_B9E9198BBD0E_.wvu.Rows" localSheetId="0" hidden="1">'на 01.02.2018'!#REF!,'на 01.02.2018'!$118:$118</definedName>
    <definedName name="Z_CAE69FAB_AFBE_4188_8F32_69E048226F14_.wvu.Rows" localSheetId="0" hidden="1">'на 01.02.2018'!$29:$29,'на 01.02.2018'!$32:$32,'на 01.02.2018'!$38:$38,'на 01.02.2018'!$46:$46,'на 01.02.2018'!$61:$61,'на 01.02.2018'!$65:$65,'на 01.02.2018'!$76:$77,'на 01.02.2018'!$93:$96,'на 01.02.2018'!$110:$118,'на 01.02.2018'!$122:$122</definedName>
    <definedName name="Z_D2DF83CF_573E_4A86_A4BE_5A992E023C65_.wvu.Rows" localSheetId="0" hidden="1">'на 01.02.2018'!#REF!,'на 01.02.2018'!$111:$112,'на 01.02.2018'!$118:$118</definedName>
    <definedName name="Z_E2CE03E0_A708_4616_8DFD_0910D1C70A9E_.wvu.Rows" localSheetId="0" hidden="1">'на 01.02.2018'!#REF!,'на 01.02.2018'!$111:$112,'на 01.02.2018'!$118:$118</definedName>
    <definedName name="Z_E6F394BB_DB4B_47AB_A066_DC195B03AE3E_.wvu.Rows" localSheetId="0" hidden="1">'на 01.02.2018'!$29:$29,'на 01.02.2018'!$32:$32,'на 01.02.2018'!$35:$35,'на 01.02.2018'!$38:$38,'на 01.02.2018'!$61:$61,'на 01.02.2018'!$65:$65,'на 01.02.2018'!$76:$77,'на 01.02.2018'!$93:$96,'на 01.02.2018'!$110:$118,'на 01.02.2018'!$122:$122</definedName>
    <definedName name="Z_E8991B2E_0E9F_48F3_A4D6_3B340ABE8C8E_.wvu.Rows" localSheetId="0" hidden="1">'на 01.02.2018'!$38:$39,'на 01.02.2018'!$118:$118</definedName>
    <definedName name="Z_F59D258D_974D_4B2B_B7CC_86B99245EC3C_.wvu.PrintArea" localSheetId="0" hidden="1">'на 01.02.2018'!$A$1:$E$125</definedName>
    <definedName name="Z_F59D258D_974D_4B2B_B7CC_86B99245EC3C_.wvu.Rows" localSheetId="0" hidden="1">'на 01.02.2018'!$29:$29,'на 01.02.2018'!$32:$32,'на 01.02.2018'!$38:$39,'на 01.02.2018'!$46:$46,'на 01.02.2018'!$61:$61,'на 01.02.2018'!$65:$65,'на 01.02.2018'!$76:$77,'на 01.02.2018'!$93:$96,'на 01.02.2018'!$113:$113,'на 01.02.2018'!$117:$117,'на 01.02.2018'!$122:$122</definedName>
    <definedName name="Z_F8542D9D_A523_4F6F_8CFE_9BA4BA3D5B88_.wvu.Rows" localSheetId="0" hidden="1">'на 01.02.2018'!$38:$38,'на 01.02.2018'!$93:$96,'на 01.02.2018'!$111:$113,'на 01.02.2018'!$117:$117</definedName>
    <definedName name="Z_FAFBB87E_73E9_461E_A4E8_A0EB3259EED0_.wvu.PrintArea" localSheetId="0" hidden="1">'на 01.02.2018'!$A$1:$E$125</definedName>
    <definedName name="Z_FAFBB87E_73E9_461E_A4E8_A0EB3259EED0_.wvu.Rows" localSheetId="0" hidden="1">'на 01.02.2018'!$30:$30,'на 01.02.2018'!$38:$38,'на 01.02.2018'!$93:$96,'на 01.02.2018'!$111:$113,'на 01.02.2018'!$117:$117</definedName>
  </definedNames>
  <calcPr calcId="145621"/>
</workbook>
</file>

<file path=xl/calcChain.xml><?xml version="1.0" encoding="utf-8"?>
<calcChain xmlns="http://schemas.openxmlformats.org/spreadsheetml/2006/main">
  <c r="D116" i="1" l="1"/>
  <c r="C116" i="1"/>
  <c r="D115" i="1"/>
  <c r="C115" i="1"/>
  <c r="D113" i="1"/>
  <c r="C113" i="1"/>
  <c r="D112" i="1"/>
  <c r="C112" i="1"/>
  <c r="D111" i="1"/>
  <c r="C111" i="1"/>
  <c r="D110" i="1"/>
  <c r="C110" i="1"/>
  <c r="D108" i="1"/>
  <c r="C108" i="1"/>
  <c r="D107" i="1"/>
  <c r="C107" i="1"/>
  <c r="D106" i="1"/>
  <c r="C106" i="1"/>
  <c r="D104" i="1"/>
  <c r="C104" i="1"/>
  <c r="D103" i="1"/>
  <c r="C103" i="1"/>
  <c r="D102" i="1"/>
  <c r="C102" i="1"/>
  <c r="D100" i="1"/>
  <c r="C100" i="1"/>
  <c r="D99" i="1"/>
  <c r="C99" i="1"/>
  <c r="D98" i="1"/>
  <c r="C98" i="1"/>
  <c r="D96" i="1"/>
  <c r="C96" i="1"/>
  <c r="D95" i="1"/>
  <c r="C95" i="1"/>
  <c r="D94" i="1"/>
  <c r="D119" i="1" s="1"/>
  <c r="C94" i="1"/>
  <c r="C119" i="1" s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E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C92" i="1" l="1"/>
  <c r="E42" i="1"/>
  <c r="E43" i="1"/>
  <c r="E44" i="1"/>
  <c r="E45" i="1"/>
  <c r="E47" i="1"/>
  <c r="E48" i="1"/>
  <c r="E50" i="1"/>
  <c r="E51" i="1"/>
  <c r="E52" i="1"/>
  <c r="E53" i="1"/>
  <c r="E54" i="1"/>
  <c r="E55" i="1"/>
  <c r="E56" i="1"/>
  <c r="E57" i="1"/>
  <c r="E58" i="1"/>
  <c r="E59" i="1"/>
  <c r="E60" i="1"/>
  <c r="E62" i="1"/>
  <c r="E63" i="1"/>
  <c r="E64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0" i="1"/>
  <c r="E31" i="1"/>
  <c r="E33" i="1"/>
  <c r="E35" i="1"/>
  <c r="D92" i="1"/>
  <c r="E37" i="1"/>
</calcChain>
</file>

<file path=xl/sharedStrings.xml><?xml version="1.0" encoding="utf-8"?>
<sst xmlns="http://schemas.openxmlformats.org/spreadsheetml/2006/main" count="163" uniqueCount="162">
  <si>
    <t xml:space="preserve">                           Сведения об исполнении бюджета г. Красноярска на 01.02.2018 г.</t>
  </si>
  <si>
    <t>тыс. руб.</t>
  </si>
  <si>
    <t>Наименование показателей</t>
  </si>
  <si>
    <t>Бюджет города   на 2018 год с учетом изменений</t>
  </si>
  <si>
    <t>Исполненона 01.02.2018г.</t>
  </si>
  <si>
    <t>% исполнения к плану года</t>
  </si>
  <si>
    <t>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</si>
  <si>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</si>
  <si>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</si>
  <si>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</si>
  <si>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</si>
  <si>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</si>
  <si>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</si>
  <si>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</si>
  <si>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</si>
  <si>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</si>
  <si>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</si>
  <si>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</si>
  <si>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</si>
  <si>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</si>
  <si>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</si>
  <si>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</si>
  <si>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</si>
  <si>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</si>
  <si>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</si>
  <si>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</si>
  <si>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</si>
  <si>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</si>
  <si>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</si>
  <si>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</si>
  <si>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субъектов РФ и муниципальных образований</t>
  </si>
  <si>
    <t>Субвенции бюджетам субъектов РФ и муниципальных образований</t>
  </si>
  <si>
    <t>Иные межбюджетные трансферты</t>
  </si>
  <si>
    <t>Субсидии бюджетам субъектов РФ и муниципальных образований (межбюджетные субсидии)</t>
  </si>
  <si>
    <t>Возврат остатков субсидий и субвенций прошлых лет</t>
  </si>
  <si>
    <t>-</t>
  </si>
  <si>
    <t>Прочие безвозмездные поступления</t>
  </si>
  <si>
    <t>Доходы бюджетов бюджетной системы Российской Федерации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</si>
  <si>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</si>
  <si>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</si>
  <si>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</si>
  <si>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</si>
  <si>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</si>
  <si>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</si>
  <si>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</si>
  <si>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</si>
  <si>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</si>
  <si>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</si>
  <si>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</si>
  <si>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</si>
  <si>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</si>
  <si>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</si>
  <si>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</si>
  <si>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</si>
  <si>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</si>
  <si>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</si>
  <si>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</si>
  <si>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</si>
  <si>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</si>
  <si>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</si>
  <si>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</si>
  <si>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</si>
  <si>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</si>
  <si>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</si>
  <si>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</si>
  <si>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</si>
  <si>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</si>
  <si>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</si>
  <si>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</si>
  <si>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</si>
  <si>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</si>
  <si>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</si>
  <si>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</si>
  <si>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</si>
  <si>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</si>
  <si>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</si>
  <si>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</si>
  <si>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</si>
  <si>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</si>
  <si>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</si>
  <si>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</si>
  <si>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</si>
  <si>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</si>
  <si>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</si>
  <si>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</si>
  <si>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</si>
  <si>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</si>
  <si>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</si>
  <si>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</si>
  <si>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</si>
  <si>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</si>
  <si>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</si>
  <si>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</si>
  <si>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</si>
  <si>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</si>
  <si>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</si>
  <si>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</si>
  <si>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</si>
  <si>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</si>
  <si>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</si>
  <si>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</si>
  <si>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КИНЕМАТОГРАФИЯ, СРЕДСТВА МАССОВОЙ ИНФОРМАЦИИ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</si>
  <si>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</si>
  <si>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</si>
  <si>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</si>
  <si>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</si>
  <si>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</si>
  <si>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кинематографии, средств массовой информации</t>
  </si>
  <si>
    <t>0900</t>
  </si>
  <si>
    <t>ЗДРАВООХРАНЕНИЕ</t>
  </si>
  <si>
    <t>0901</t>
  </si>
  <si>
    <t>Стационарная медицинская помощь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</si>
  <si>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</si>
  <si>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</si>
  <si>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</si>
  <si>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</si>
  <si>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</si>
  <si>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</si>
  <si>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</si>
  <si>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</si>
  <si>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</si>
  <si>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</si>
  <si>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</si>
  <si>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</si>
  <si>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</si>
  <si>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</si>
  <si>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</si>
  <si>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 xml:space="preserve">Физическая культура   </t>
  </si>
  <si>
    <t>1102</t>
  </si>
  <si>
    <t>Массовый спорт</t>
  </si>
  <si>
    <t>1105</t>
  </si>
  <si>
    <t>Другие вопросы в области физической культуры</t>
  </si>
  <si>
    <t>1300</t>
  </si>
  <si>
    <t>ОБСЛУЖИВАНИЕ ГОСУДАРСТВЕННОГО И МУНИЦИПАЛЬНОГО ДОЛГА</t>
  </si>
  <si>
    <t>1301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</si>
  <si>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</si>
  <si>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</si>
  <si>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</si>
  <si>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</si>
  <si>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</si>
  <si>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</si>
  <si>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</si>
  <si>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</si>
  <si>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</si>
  <si>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</si>
  <si>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</si>
  <si>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</si>
  <si>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</si>
  <si>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</si>
  <si>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</si>
  <si>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</si>
  <si>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</si>
  <si>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</si>
  <si>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БЮДЖЕТА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</si>
  <si>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</si>
  <si>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</si>
  <si>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</si>
  <si>
    <t xml:space="preserve">Начальник отдела финансирования               </t>
  </si>
  <si>
    <t>Е.С. Бражникова</t>
  </si>
  <si>
    <t xml:space="preserve">Исполнитель: </t>
  </si>
  <si>
    <t>Цивилева Полина Евгеньевна</t>
  </si>
  <si>
    <t>226-14-09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</si>
</sst>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0.0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7" fillId="0" borderId="2" xfId="0" applyFont="1" applyBorder="1" applyAlignment="1"/>
    <xf numFmtId="4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4" fontId="7" fillId="3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/>
    <xf numFmtId="4" fontId="4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left" wrapText="1"/>
    </xf>
    <xf numFmtId="4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4" fillId="2" borderId="2" xfId="0" applyNumberFormat="1" applyFont="1" applyFill="1" applyBorder="1" applyAlignment="1" applyProtection="1">
      <alignment horizontal="left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3" xfId="0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/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4" fontId="0" fillId="3" borderId="0" xfId="0" applyNumberFormat="1" applyFont="1" applyFill="1"/>
    <xf numFmtId="0" fontId="0" fillId="3" borderId="0" xfId="0" applyFont="1" applyFill="1" applyAlignment="1">
      <alignment horizontal="center" wrapText="1"/>
    </xf>
    <xf numFmtId="0" fontId="0" fillId="0" borderId="3" xfId="0" applyFont="1" applyBorder="1" applyAlignment="1">
      <alignment horizontal="right"/>
    </xf>
    <xf numFmtId="0" fontId="4" fillId="0" borderId="4" xfId="0" applyFont="1" applyBorder="1" applyAlignment="1"/>
    <xf numFmtId="4" fontId="4" fillId="3" borderId="3" xfId="0" applyNumberFormat="1" applyFont="1" applyFill="1" applyBorder="1"/>
    <xf numFmtId="0" fontId="4" fillId="3" borderId="3" xfId="0" applyFont="1" applyFill="1" applyBorder="1" applyAlignment="1">
      <alignment horizontal="center" wrapText="1"/>
    </xf>
    <xf numFmtId="49" fontId="8" fillId="4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/>
    <xf numFmtId="4" fontId="7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wrapText="1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/>
    </xf>
    <xf numFmtId="49" fontId="4" fillId="2" borderId="1" xfId="0" applyNumberFormat="1" applyFont="1" applyFill="1" applyBorder="1" applyAlignment="1" applyProtection="1">
      <alignment horizontal="left" wrapText="1"/>
    </xf>
    <xf numFmtId="4" fontId="4" fillId="2" borderId="1" xfId="0" applyNumberFormat="1" applyFont="1" applyFill="1" applyBorder="1" applyAlignment="1" applyProtection="1">
      <alignment horizontal="center"/>
    </xf>
    <xf numFmtId="49" fontId="8" fillId="5" borderId="1" xfId="0" applyNumberFormat="1" applyFont="1" applyFill="1" applyBorder="1" applyAlignment="1" applyProtection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2" fillId="0" borderId="1" xfId="0" applyFont="1" applyBorder="1" applyAlignment="1"/>
    <xf numFmtId="4" fontId="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4" fontId="12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wrapText="1"/>
    </xf>
    <xf numFmtId="49" fontId="7" fillId="0" borderId="2" xfId="0" applyNumberFormat="1" applyFont="1" applyFill="1" applyBorder="1" applyAlignment="1" applyProtection="1">
      <alignment horizontal="left" wrapText="1"/>
    </xf>
    <xf numFmtId="4" fontId="9" fillId="2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/>
    <xf numFmtId="166" fontId="4" fillId="0" borderId="0" xfId="0" applyNumberFormat="1" applyFont="1" applyBorder="1"/>
    <xf numFmtId="0" fontId="4" fillId="0" borderId="0" xfId="0" applyFont="1" applyBorder="1" applyAlignment="1">
      <alignment horizontal="center" wrapText="1"/>
    </xf>
    <xf numFmtId="49" fontId="13" fillId="2" borderId="0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 wrapText="1"/>
    </xf>
    <xf numFmtId="3" fontId="13" fillId="2" borderId="0" xfId="0" applyNumberFormat="1" applyFont="1" applyFill="1" applyBorder="1" applyAlignment="1" applyProtection="1">
      <alignment vertical="center"/>
    </xf>
    <xf numFmtId="3" fontId="13" fillId="2" borderId="0" xfId="0" applyNumberFormat="1" applyFont="1" applyFill="1" applyBorder="1" applyAlignment="1" applyProtection="1">
      <alignment horizontal="center" vertical="center"/>
    </xf>
    <xf numFmtId="3" fontId="9" fillId="2" borderId="0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>
      <alignment horizontal="left"/>
    </xf>
    <xf numFmtId="49" fontId="6" fillId="2" borderId="0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 applyProtection="1">
      <alignment horizontal="left" vertical="center"/>
    </xf>
    <xf numFmtId="9" fontId="0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  <xf numFmtId="4" fontId="8" fillId="0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</cellXfs>
  <cellStyles count="5">
    <cellStyle name="Обычный" xfId="0" builtinId="0"/>
    <cellStyle name="Процентный 2" xfId="1"/>
    <cellStyle name="Процентный 2 2" xfId="2"/>
    <cellStyle name="Процентный 2 3" xfId="3"/>
    <cellStyle name="Процентный 2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18/I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"/>
      <sheetName val="Денисовой"/>
      <sheetName val="экономика"/>
      <sheetName val="Скоку и банкам"/>
      <sheetName val="горнов"/>
      <sheetName val="ОРИБО(Фазлеевой)+Доходы"/>
      <sheetName val="Скоку"/>
      <sheetName val="Лист1"/>
      <sheetName val="банки "/>
      <sheetName val="Лист2"/>
      <sheetName val="Лист3"/>
    </sheetNames>
    <sheetDataSet>
      <sheetData sheetId="0">
        <row r="9">
          <cell r="E9">
            <v>862357.2</v>
          </cell>
          <cell r="F9">
            <v>25973.013619999998</v>
          </cell>
        </row>
        <row r="13">
          <cell r="E13">
            <v>7786320.7000000002</v>
          </cell>
          <cell r="F13">
            <v>379696.96778999997</v>
          </cell>
        </row>
        <row r="32">
          <cell r="E32">
            <v>986578.4</v>
          </cell>
          <cell r="F32">
            <v>195967.03492000001</v>
          </cell>
        </row>
        <row r="35">
          <cell r="E35">
            <v>1165.74</v>
          </cell>
          <cell r="F35">
            <v>15.615</v>
          </cell>
        </row>
        <row r="41">
          <cell r="E41">
            <v>328933.65000000002</v>
          </cell>
          <cell r="F41">
            <v>10926.06422</v>
          </cell>
        </row>
        <row r="42">
          <cell r="E42">
            <v>882858.66999999993</v>
          </cell>
          <cell r="F42">
            <v>96894.74037</v>
          </cell>
        </row>
        <row r="51">
          <cell r="E51">
            <v>230654.5</v>
          </cell>
          <cell r="F51">
            <v>16365.146849999999</v>
          </cell>
        </row>
        <row r="59">
          <cell r="E59">
            <v>102.54</v>
          </cell>
          <cell r="F59">
            <v>5.561E-2</v>
          </cell>
        </row>
        <row r="76">
          <cell r="E76">
            <v>1432614.25</v>
          </cell>
          <cell r="F76">
            <v>58215.986669999998</v>
          </cell>
        </row>
        <row r="107">
          <cell r="E107">
            <v>56778.7</v>
          </cell>
          <cell r="F107">
            <v>583.20836000000008</v>
          </cell>
        </row>
        <row r="115">
          <cell r="E115">
            <v>21978.670000000002</v>
          </cell>
          <cell r="F115">
            <v>58399.977800000001</v>
          </cell>
        </row>
        <row r="129">
          <cell r="E129">
            <v>974771.85</v>
          </cell>
          <cell r="F129">
            <v>98300.540180000011</v>
          </cell>
        </row>
        <row r="152">
          <cell r="E152">
            <v>184.79</v>
          </cell>
          <cell r="F152">
            <v>1.75</v>
          </cell>
        </row>
        <row r="157">
          <cell r="E157">
            <v>261355.05999999997</v>
          </cell>
          <cell r="F157">
            <v>20273.116629999997</v>
          </cell>
        </row>
        <row r="209">
          <cell r="E209">
            <v>2207</v>
          </cell>
          <cell r="F209">
            <v>1063.4785100000001</v>
          </cell>
        </row>
        <row r="215">
          <cell r="E215">
            <v>14476164.440000001</v>
          </cell>
          <cell r="F215">
            <v>916999.92671999999</v>
          </cell>
        </row>
        <row r="216">
          <cell r="E216">
            <v>14476164.440000001</v>
          </cell>
          <cell r="F216">
            <v>926867.60785999999</v>
          </cell>
        </row>
        <row r="217">
          <cell r="E217">
            <v>78824.3</v>
          </cell>
          <cell r="F217">
            <v>0</v>
          </cell>
        </row>
        <row r="221">
          <cell r="E221">
            <v>9831143.0200000014</v>
          </cell>
          <cell r="F221">
            <v>879786.90786000004</v>
          </cell>
        </row>
        <row r="271">
          <cell r="E271">
            <v>0</v>
          </cell>
          <cell r="F271">
            <v>0</v>
          </cell>
        </row>
        <row r="281">
          <cell r="E281">
            <v>4566197.12</v>
          </cell>
          <cell r="F281">
            <v>47080.7</v>
          </cell>
        </row>
        <row r="342">
          <cell r="E342">
            <v>0</v>
          </cell>
          <cell r="F342">
            <v>0</v>
          </cell>
        </row>
        <row r="345">
          <cell r="E345">
            <v>0</v>
          </cell>
          <cell r="F345">
            <v>0</v>
          </cell>
        </row>
        <row r="347">
          <cell r="E347">
            <v>0</v>
          </cell>
          <cell r="F347">
            <v>3461.5371700000001</v>
          </cell>
        </row>
        <row r="353">
          <cell r="E353">
            <v>0</v>
          </cell>
          <cell r="F353">
            <v>-13329.21831</v>
          </cell>
        </row>
        <row r="374">
          <cell r="E374">
            <v>28818374.719999999</v>
          </cell>
          <cell r="F374">
            <v>1920397.87696</v>
          </cell>
        </row>
        <row r="377">
          <cell r="E377">
            <v>2402062.8603699999</v>
          </cell>
          <cell r="F377">
            <v>124513.12891999999</v>
          </cell>
        </row>
        <row r="414">
          <cell r="E414">
            <v>2906.88</v>
          </cell>
          <cell r="F414">
            <v>115.41279</v>
          </cell>
        </row>
        <row r="418">
          <cell r="E418">
            <v>66187.12000000001</v>
          </cell>
          <cell r="F418">
            <v>1286.6661799999999</v>
          </cell>
        </row>
        <row r="427">
          <cell r="E427">
            <v>874959.99</v>
          </cell>
          <cell r="F427">
            <v>39065.940970000003</v>
          </cell>
        </row>
        <row r="439">
          <cell r="E439">
            <v>4022.4</v>
          </cell>
          <cell r="F439">
            <v>0</v>
          </cell>
        </row>
        <row r="442">
          <cell r="E442">
            <v>189703.37000000002</v>
          </cell>
          <cell r="F442">
            <v>6735.6712699999989</v>
          </cell>
        </row>
        <row r="452">
          <cell r="E452">
            <v>108613.02500000001</v>
          </cell>
          <cell r="F452">
            <v>731.03664000000003</v>
          </cell>
        </row>
        <row r="459">
          <cell r="E459">
            <v>127532.99950000001</v>
          </cell>
          <cell r="F459">
            <v>0</v>
          </cell>
        </row>
        <row r="461">
          <cell r="E461">
            <v>1028137.0758699999</v>
          </cell>
          <cell r="F461">
            <v>76578.401069999993</v>
          </cell>
        </row>
        <row r="487">
          <cell r="E487">
            <v>80981.459999999992</v>
          </cell>
          <cell r="F487">
            <v>8951.0849199999993</v>
          </cell>
        </row>
        <row r="498">
          <cell r="E498">
            <v>80981.460000000006</v>
          </cell>
          <cell r="F498">
            <v>8951.0849199999993</v>
          </cell>
        </row>
        <row r="506">
          <cell r="E506">
            <v>4177722.9472800004</v>
          </cell>
          <cell r="F506">
            <v>122204.75393999998</v>
          </cell>
        </row>
        <row r="565">
          <cell r="E565">
            <v>651852.31999999995</v>
          </cell>
          <cell r="F565">
            <v>22013.940760000001</v>
          </cell>
        </row>
        <row r="575">
          <cell r="E575">
            <v>3393123.4402800002</v>
          </cell>
          <cell r="F575">
            <v>96555.637959999993</v>
          </cell>
        </row>
        <row r="586">
          <cell r="E586">
            <v>132747.18699999998</v>
          </cell>
          <cell r="F586">
            <v>3635.1752200000001</v>
          </cell>
        </row>
        <row r="602">
          <cell r="E602">
            <v>3164956.8651999999</v>
          </cell>
          <cell r="F602">
            <v>34900.368459999998</v>
          </cell>
        </row>
        <row r="649">
          <cell r="E649">
            <v>1191832.43</v>
          </cell>
          <cell r="F649">
            <v>14490.271430000001</v>
          </cell>
        </row>
        <row r="661">
          <cell r="E661">
            <v>453199.14009</v>
          </cell>
          <cell r="F661">
            <v>0</v>
          </cell>
        </row>
        <row r="668">
          <cell r="E668">
            <v>1196326.2596</v>
          </cell>
          <cell r="F668">
            <v>4569.7865599999996</v>
          </cell>
        </row>
        <row r="678">
          <cell r="E678">
            <v>0</v>
          </cell>
          <cell r="F678">
            <v>0</v>
          </cell>
        </row>
        <row r="681">
          <cell r="E681">
            <v>323599.03550999996</v>
          </cell>
          <cell r="F681">
            <v>15840.310470000002</v>
          </cell>
        </row>
        <row r="702">
          <cell r="E702">
            <v>3700</v>
          </cell>
          <cell r="F702">
            <v>0</v>
          </cell>
        </row>
        <row r="711">
          <cell r="E711">
            <v>3700</v>
          </cell>
          <cell r="F711">
            <v>0</v>
          </cell>
        </row>
        <row r="714">
          <cell r="E714">
            <v>0</v>
          </cell>
          <cell r="F714">
            <v>0</v>
          </cell>
        </row>
        <row r="716">
          <cell r="E716">
            <v>13622724.44258</v>
          </cell>
          <cell r="F716">
            <v>396461.54106000002</v>
          </cell>
        </row>
        <row r="757">
          <cell r="E757">
            <v>5275406.0460000001</v>
          </cell>
          <cell r="F757">
            <v>133277.69985999999</v>
          </cell>
        </row>
        <row r="771">
          <cell r="E771">
            <v>6488948.7749999994</v>
          </cell>
          <cell r="F771">
            <v>162124.16480999999</v>
          </cell>
        </row>
        <row r="783">
          <cell r="E783">
            <v>805966.68110000005</v>
          </cell>
          <cell r="F783">
            <v>48996.955809999999</v>
          </cell>
        </row>
        <row r="790">
          <cell r="E790">
            <v>517378.30548000004</v>
          </cell>
          <cell r="F790">
            <v>22950.539799999999</v>
          </cell>
        </row>
        <row r="811">
          <cell r="E811">
            <v>535024.63500000001</v>
          </cell>
          <cell r="F811">
            <v>29112.180779999995</v>
          </cell>
        </row>
        <row r="832">
          <cell r="E832">
            <v>794735.71299999999</v>
          </cell>
          <cell r="F832">
            <v>62493.84822</v>
          </cell>
        </row>
        <row r="872">
          <cell r="E872">
            <v>679666.26199999999</v>
          </cell>
          <cell r="F872">
            <v>57918.993520000004</v>
          </cell>
        </row>
        <row r="881">
          <cell r="E881">
            <v>18964.098999999998</v>
          </cell>
          <cell r="F881">
            <v>1749.739</v>
          </cell>
        </row>
        <row r="885">
          <cell r="E885">
            <v>96105.351999999984</v>
          </cell>
          <cell r="F885">
            <v>2825.1156999999998</v>
          </cell>
        </row>
        <row r="896">
          <cell r="E896">
            <v>0</v>
          </cell>
          <cell r="F896">
            <v>0</v>
          </cell>
        </row>
        <row r="917">
          <cell r="E917">
            <v>0</v>
          </cell>
          <cell r="F917">
            <v>0</v>
          </cell>
        </row>
        <row r="1017">
          <cell r="E1017">
            <v>2068906.49</v>
          </cell>
          <cell r="F1017">
            <v>89957.40496</v>
          </cell>
        </row>
        <row r="1062">
          <cell r="E1062">
            <v>28660.76</v>
          </cell>
          <cell r="F1062">
            <v>35.200949999999999</v>
          </cell>
        </row>
        <row r="1066">
          <cell r="E1066">
            <v>728418.34</v>
          </cell>
          <cell r="F1066">
            <v>43605.895320000003</v>
          </cell>
        </row>
        <row r="1070">
          <cell r="E1070">
            <v>684596.03999999992</v>
          </cell>
          <cell r="F1070">
            <v>30928.999299999999</v>
          </cell>
        </row>
        <row r="1084">
          <cell r="E1084">
            <v>130123.5</v>
          </cell>
          <cell r="F1084">
            <v>0</v>
          </cell>
        </row>
        <row r="1088">
          <cell r="E1088">
            <v>497107.85000000003</v>
          </cell>
          <cell r="F1088">
            <v>15387.30939</v>
          </cell>
        </row>
        <row r="1100">
          <cell r="E1100">
            <v>1129242.7381000002</v>
          </cell>
          <cell r="F1100">
            <v>69855.074630000003</v>
          </cell>
        </row>
        <row r="1148">
          <cell r="E1148">
            <v>660567.62639999995</v>
          </cell>
          <cell r="F1148">
            <v>48753.719349999999</v>
          </cell>
        </row>
        <row r="1153">
          <cell r="E1153">
            <v>340607.18169999996</v>
          </cell>
          <cell r="F1153">
            <v>16150.646990000001</v>
          </cell>
        </row>
        <row r="1161">
          <cell r="E1161">
            <v>128067.93</v>
          </cell>
          <cell r="F1161">
            <v>4950.7082900000005</v>
          </cell>
        </row>
        <row r="1174">
          <cell r="E1174">
            <v>1395452.09357</v>
          </cell>
          <cell r="F1174">
            <v>87765.087650000001</v>
          </cell>
        </row>
        <row r="1177">
          <cell r="E1177">
            <v>1395452.09357</v>
          </cell>
          <cell r="F1177">
            <v>87765.087650000001</v>
          </cell>
        </row>
        <row r="1181">
          <cell r="E1181">
            <v>28840485.610099997</v>
          </cell>
          <cell r="F1181">
            <v>997102.2927600001</v>
          </cell>
        </row>
        <row r="1187">
          <cell r="E1187">
            <v>0</v>
          </cell>
          <cell r="F1187">
            <v>0</v>
          </cell>
        </row>
        <row r="1188">
          <cell r="E1188">
            <v>0</v>
          </cell>
          <cell r="F1188">
            <v>0</v>
          </cell>
        </row>
        <row r="1191">
          <cell r="E1191">
            <v>1201752</v>
          </cell>
          <cell r="F1191">
            <v>0</v>
          </cell>
        </row>
        <row r="1192">
          <cell r="E1192">
            <v>-1941779</v>
          </cell>
          <cell r="F1192">
            <v>0</v>
          </cell>
        </row>
        <row r="1194">
          <cell r="F1194">
            <v>-180000</v>
          </cell>
        </row>
        <row r="1195">
          <cell r="E1195">
            <v>12384039</v>
          </cell>
          <cell r="F1195">
            <v>0</v>
          </cell>
        </row>
        <row r="1196">
          <cell r="E1196">
            <v>-11644012</v>
          </cell>
          <cell r="F1196">
            <v>-180000</v>
          </cell>
        </row>
        <row r="1197">
          <cell r="E1197">
            <v>0</v>
          </cell>
        </row>
        <row r="1202">
          <cell r="E1202">
            <v>0</v>
          </cell>
          <cell r="F1202">
            <v>0</v>
          </cell>
        </row>
        <row r="1206">
          <cell r="E1206">
            <v>-42404165.719999999</v>
          </cell>
          <cell r="F1206">
            <v>-1922195.9624000001</v>
          </cell>
        </row>
        <row r="1207">
          <cell r="E1207">
            <v>42426276.610100001</v>
          </cell>
          <cell r="F1207">
            <v>1178900.3781999999</v>
          </cell>
        </row>
      </sheetData>
      <sheetData sheetId="1"/>
      <sheetData sheetId="2">
        <row r="21">
          <cell r="D21">
            <v>456559.1</v>
          </cell>
          <cell r="E21">
            <v>36821.989749999993</v>
          </cell>
        </row>
        <row r="29">
          <cell r="D29">
            <v>56789.46</v>
          </cell>
          <cell r="E29">
            <v>3899.2639600000002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94"/>
  <sheetViews>
    <sheetView tabSelected="1" view="pageBreakPreview" zoomScale="90" zoomScaleNormal="100" zoomScaleSheetLayoutView="90" workbookViewId="0">
      <selection activeCell="B5" sqref="B5"/>
    </sheetView>
  </sheetViews>
  <sheetFormatPr defaultColWidth="9.140625" defaultRowHeight="12.75" x14ac:dyDescent="0.2"/>
  <cols>
    <col min="1" max="1" width="6.7109375" style="1" customWidth="1"/>
    <col min="2" max="2" width="53.42578125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15" style="3" bestFit="1" customWidth="1"/>
    <col min="7" max="7" width="13.7109375" style="3" bestFit="1" customWidth="1"/>
    <col min="8" max="16384" width="9.140625" style="3"/>
  </cols>
  <sheetData>
    <row r="1" spans="1:14" ht="12.6" customHeight="1" x14ac:dyDescent="0.2"/>
    <row r="2" spans="1:14" ht="16.149999999999999" customHeight="1" x14ac:dyDescent="0.25">
      <c r="B2" s="6" t="s">
        <v>0</v>
      </c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</row>
    <row r="3" spans="1:14" ht="17.45" customHeight="1" x14ac:dyDescent="0.25">
      <c r="B3" s="9"/>
      <c r="C3" s="8"/>
      <c r="D3" s="10"/>
      <c r="E3" s="11"/>
      <c r="F3" s="8"/>
      <c r="G3" s="8"/>
      <c r="H3" s="8"/>
      <c r="I3" s="8"/>
      <c r="J3" s="8"/>
      <c r="K3" s="8"/>
      <c r="L3" s="8"/>
      <c r="M3" s="8"/>
      <c r="N3" s="8"/>
    </row>
    <row r="4" spans="1:14" ht="15.75" x14ac:dyDescent="0.25">
      <c r="B4" s="9"/>
      <c r="C4" s="8"/>
      <c r="D4" s="10"/>
      <c r="E4" s="11" t="s">
        <v>1</v>
      </c>
      <c r="F4" s="8"/>
      <c r="G4" s="8"/>
      <c r="H4" s="8"/>
      <c r="I4" s="8"/>
      <c r="J4" s="8"/>
      <c r="K4" s="8"/>
      <c r="L4" s="8"/>
      <c r="M4" s="8"/>
      <c r="N4" s="8"/>
    </row>
    <row r="5" spans="1:14" ht="38.25" x14ac:dyDescent="0.2">
      <c r="A5" s="12"/>
      <c r="B5" s="13" t="s">
        <v>2</v>
      </c>
      <c r="C5" s="14" t="s">
        <v>3</v>
      </c>
      <c r="D5" s="15" t="s">
        <v>4</v>
      </c>
      <c r="E5" s="14" t="s">
        <v>5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75" x14ac:dyDescent="0.25">
      <c r="A6" s="12"/>
      <c r="B6" s="17" t="s">
        <v>6</v>
      </c>
      <c r="C6" s="18">
        <f>C7+C11+C15+C18+C19+C20+C21+C22+C23+C24+C25+C26+C10</f>
        <v>14342210.279999997</v>
      </c>
      <c r="D6" s="100">
        <f>D7+D11+D15+D18+D19+D20+D21+D22+D23+D24+D25+D26+D10+0.01</f>
        <v>1003397.9502399999</v>
      </c>
      <c r="E6" s="19">
        <f>D6/C6</f>
        <v>6.9961179668326559E-2</v>
      </c>
      <c r="F6" s="20"/>
      <c r="G6" s="8"/>
      <c r="H6" s="8"/>
      <c r="I6" s="8"/>
      <c r="J6" s="8"/>
      <c r="K6" s="8"/>
      <c r="L6" s="8"/>
      <c r="M6" s="8"/>
      <c r="N6" s="8"/>
    </row>
    <row r="7" spans="1:14" ht="15.75" x14ac:dyDescent="0.25">
      <c r="A7" s="12"/>
      <c r="B7" s="17" t="s">
        <v>7</v>
      </c>
      <c r="C7" s="21">
        <f>C8+C9</f>
        <v>8648677.9000000004</v>
      </c>
      <c r="D7" s="22">
        <f>D8+D9</f>
        <v>405669.98140999995</v>
      </c>
      <c r="E7" s="23">
        <f>D7/C7</f>
        <v>4.6905432957562214E-2</v>
      </c>
      <c r="F7" s="20"/>
      <c r="G7" s="8"/>
      <c r="H7" s="8"/>
      <c r="I7" s="8"/>
      <c r="J7" s="8"/>
      <c r="K7" s="8"/>
      <c r="L7" s="8"/>
      <c r="M7" s="8"/>
      <c r="N7" s="8"/>
    </row>
    <row r="8" spans="1:14" ht="15.75" x14ac:dyDescent="0.25">
      <c r="A8" s="12"/>
      <c r="B8" s="24" t="s">
        <v>8</v>
      </c>
      <c r="C8" s="25">
        <f>[1]Расшир!E9</f>
        <v>862357.2</v>
      </c>
      <c r="D8" s="26">
        <f>[1]Расшир!F9</f>
        <v>25973.013619999998</v>
      </c>
      <c r="E8" s="23">
        <f>D8/C8</f>
        <v>3.0118625576501246E-2</v>
      </c>
      <c r="F8" s="20"/>
      <c r="G8" s="8"/>
      <c r="H8" s="8"/>
      <c r="I8" s="8"/>
      <c r="J8" s="8"/>
      <c r="K8" s="8"/>
      <c r="L8" s="8"/>
      <c r="M8" s="8"/>
      <c r="N8" s="8"/>
    </row>
    <row r="9" spans="1:14" ht="15.75" x14ac:dyDescent="0.25">
      <c r="A9" s="12"/>
      <c r="B9" s="24" t="s">
        <v>9</v>
      </c>
      <c r="C9" s="25">
        <f>[1]Расшир!E13</f>
        <v>7786320.7000000002</v>
      </c>
      <c r="D9" s="26">
        <f>[1]Расшир!F13</f>
        <v>379696.96778999997</v>
      </c>
      <c r="E9" s="27">
        <f>D9/C9</f>
        <v>4.876461969900623E-2</v>
      </c>
      <c r="F9" s="20"/>
      <c r="G9" s="8"/>
      <c r="H9" s="8"/>
      <c r="I9" s="8"/>
      <c r="J9" s="8"/>
      <c r="K9" s="8"/>
      <c r="L9" s="8"/>
      <c r="M9" s="8"/>
      <c r="N9" s="8"/>
    </row>
    <row r="10" spans="1:14" ht="17.45" customHeight="1" x14ac:dyDescent="0.25">
      <c r="A10" s="12"/>
      <c r="B10" s="28" t="s">
        <v>10</v>
      </c>
      <c r="C10" s="29">
        <f>[1]экономика!D21</f>
        <v>456559.1</v>
      </c>
      <c r="D10" s="22">
        <f>[1]экономика!E21</f>
        <v>36821.989749999993</v>
      </c>
      <c r="E10" s="30">
        <f>D10/C10</f>
        <v>8.0651091501625957E-2</v>
      </c>
      <c r="F10" s="20"/>
      <c r="G10" s="8"/>
      <c r="H10" s="8"/>
      <c r="I10" s="8"/>
      <c r="J10" s="8"/>
      <c r="K10" s="8"/>
      <c r="L10" s="8"/>
      <c r="M10" s="8"/>
      <c r="N10" s="8"/>
    </row>
    <row r="11" spans="1:14" ht="15.75" x14ac:dyDescent="0.25">
      <c r="A11" s="12"/>
      <c r="B11" s="17" t="s">
        <v>11</v>
      </c>
      <c r="C11" s="21">
        <f>C12+C13+C14</f>
        <v>1044533.6</v>
      </c>
      <c r="D11" s="21">
        <f>D12+D13+D14</f>
        <v>199881.91388000001</v>
      </c>
      <c r="E11" s="23">
        <f t="shared" ref="E11:E90" si="0">D11/C11</f>
        <v>0.19135996571101208</v>
      </c>
      <c r="F11" s="20"/>
      <c r="G11" s="8"/>
      <c r="H11" s="8"/>
      <c r="I11" s="8"/>
      <c r="J11" s="8"/>
      <c r="K11" s="8"/>
      <c r="L11" s="8"/>
      <c r="M11" s="8"/>
      <c r="N11" s="8"/>
    </row>
    <row r="12" spans="1:14" ht="30.75" customHeight="1" x14ac:dyDescent="0.25">
      <c r="A12" s="12"/>
      <c r="B12" s="31" t="s">
        <v>12</v>
      </c>
      <c r="C12" s="25">
        <f>[1]Расшир!E32</f>
        <v>986578.4</v>
      </c>
      <c r="D12" s="25">
        <f>[1]Расшир!F32</f>
        <v>195967.03492000001</v>
      </c>
      <c r="E12" s="27">
        <f t="shared" si="0"/>
        <v>0.19863300769609391</v>
      </c>
      <c r="F12" s="20"/>
      <c r="G12" s="8"/>
      <c r="H12" s="8"/>
      <c r="I12" s="8"/>
      <c r="J12" s="8"/>
      <c r="K12" s="8"/>
      <c r="L12" s="8"/>
      <c r="M12" s="8"/>
      <c r="N12" s="8"/>
    </row>
    <row r="13" spans="1:14" ht="15.75" x14ac:dyDescent="0.25">
      <c r="A13" s="12"/>
      <c r="B13" s="24" t="s">
        <v>13</v>
      </c>
      <c r="C13" s="25">
        <f>[1]Расшир!E35</f>
        <v>1165.74</v>
      </c>
      <c r="D13" s="25">
        <f>[1]Расшир!F35</f>
        <v>15.615</v>
      </c>
      <c r="E13" s="27">
        <f t="shared" si="0"/>
        <v>1.339492511194606E-2</v>
      </c>
      <c r="F13" s="20"/>
      <c r="G13" s="8"/>
      <c r="H13" s="8"/>
      <c r="I13" s="8"/>
      <c r="J13" s="8"/>
      <c r="K13" s="8"/>
      <c r="L13" s="8"/>
      <c r="M13" s="8"/>
      <c r="N13" s="8"/>
    </row>
    <row r="14" spans="1:14" ht="46.15" customHeight="1" x14ac:dyDescent="0.25">
      <c r="A14" s="12"/>
      <c r="B14" s="32" t="s">
        <v>14</v>
      </c>
      <c r="C14" s="25">
        <f>[1]экономика!D29</f>
        <v>56789.46</v>
      </c>
      <c r="D14" s="25">
        <f>[1]экономика!E29</f>
        <v>3899.2639600000002</v>
      </c>
      <c r="E14" s="23">
        <f t="shared" si="0"/>
        <v>6.8661754487540472E-2</v>
      </c>
      <c r="F14" s="20"/>
      <c r="G14" s="8"/>
      <c r="H14" s="8"/>
      <c r="I14" s="8"/>
      <c r="J14" s="8"/>
      <c r="K14" s="8"/>
      <c r="L14" s="8"/>
      <c r="M14" s="8"/>
      <c r="N14" s="8"/>
    </row>
    <row r="15" spans="1:14" ht="15.75" x14ac:dyDescent="0.25">
      <c r="A15" s="12"/>
      <c r="B15" s="17" t="s">
        <v>15</v>
      </c>
      <c r="C15" s="21">
        <f>C16+C17</f>
        <v>1211792.3199999998</v>
      </c>
      <c r="D15" s="21">
        <f>D16+D17</f>
        <v>107820.80459</v>
      </c>
      <c r="E15" s="23">
        <f>D15/C15</f>
        <v>8.8976306261785862E-2</v>
      </c>
      <c r="F15" s="20"/>
      <c r="G15" s="8"/>
      <c r="H15" s="8"/>
      <c r="I15" s="8"/>
      <c r="J15" s="8"/>
      <c r="K15" s="8"/>
      <c r="L15" s="8"/>
      <c r="M15" s="8"/>
      <c r="N15" s="8"/>
    </row>
    <row r="16" spans="1:14" ht="15.75" x14ac:dyDescent="0.25">
      <c r="A16" s="12"/>
      <c r="B16" s="24" t="s">
        <v>16</v>
      </c>
      <c r="C16" s="25">
        <f>[1]Расшир!E41</f>
        <v>328933.65000000002</v>
      </c>
      <c r="D16" s="25">
        <f>[1]Расшир!F41</f>
        <v>10926.06422</v>
      </c>
      <c r="E16" s="27">
        <f>D16/C16</f>
        <v>3.3216620494741111E-2</v>
      </c>
      <c r="F16" s="20"/>
      <c r="G16" s="8"/>
      <c r="H16" s="8"/>
      <c r="I16" s="8"/>
      <c r="J16" s="8"/>
      <c r="K16" s="8"/>
      <c r="L16" s="8"/>
      <c r="M16" s="8"/>
      <c r="N16" s="8"/>
    </row>
    <row r="17" spans="1:14" ht="15.75" x14ac:dyDescent="0.25">
      <c r="A17" s="12"/>
      <c r="B17" s="24" t="s">
        <v>17</v>
      </c>
      <c r="C17" s="25">
        <f>[1]Расшир!E42</f>
        <v>882858.66999999993</v>
      </c>
      <c r="D17" s="25">
        <f>[1]Расшир!F42</f>
        <v>96894.74037</v>
      </c>
      <c r="E17" s="27">
        <f t="shared" si="0"/>
        <v>0.10975113419908988</v>
      </c>
      <c r="F17" s="20"/>
      <c r="G17" s="8"/>
      <c r="H17" s="8"/>
      <c r="I17" s="8"/>
      <c r="J17" s="8"/>
      <c r="K17" s="8"/>
      <c r="L17" s="8"/>
      <c r="M17" s="8"/>
      <c r="N17" s="8"/>
    </row>
    <row r="18" spans="1:14" ht="15.75" x14ac:dyDescent="0.25">
      <c r="A18" s="12"/>
      <c r="B18" s="17" t="s">
        <v>18</v>
      </c>
      <c r="C18" s="21">
        <f>[1]Расшир!E51</f>
        <v>230654.5</v>
      </c>
      <c r="D18" s="21">
        <f>[1]Расшир!F51</f>
        <v>16365.146849999999</v>
      </c>
      <c r="E18" s="23">
        <f t="shared" si="0"/>
        <v>7.0950910777808365E-2</v>
      </c>
      <c r="F18" s="20"/>
      <c r="G18" s="8"/>
      <c r="H18" s="8"/>
      <c r="I18" s="8"/>
      <c r="J18" s="8"/>
      <c r="K18" s="8"/>
      <c r="L18" s="8"/>
      <c r="M18" s="8"/>
      <c r="N18" s="8"/>
    </row>
    <row r="19" spans="1:14" ht="31.15" customHeight="1" x14ac:dyDescent="0.25">
      <c r="A19" s="12"/>
      <c r="B19" s="33" t="s">
        <v>19</v>
      </c>
      <c r="C19" s="21">
        <f>[1]Расшир!E59</f>
        <v>102.54</v>
      </c>
      <c r="D19" s="21">
        <f>[1]Расшир!F59</f>
        <v>5.561E-2</v>
      </c>
      <c r="E19" s="23">
        <f>D19/C19</f>
        <v>5.4232494636239509E-4</v>
      </c>
      <c r="F19" s="20"/>
      <c r="G19" s="8"/>
      <c r="H19" s="8"/>
      <c r="I19" s="8"/>
      <c r="J19" s="8"/>
      <c r="K19" s="8"/>
      <c r="L19" s="8"/>
      <c r="M19" s="8"/>
      <c r="N19" s="8"/>
    </row>
    <row r="20" spans="1:14" ht="45.75" customHeight="1" x14ac:dyDescent="0.25">
      <c r="A20" s="12"/>
      <c r="B20" s="33" t="s">
        <v>20</v>
      </c>
      <c r="C20" s="21">
        <f>[1]Расшир!E76</f>
        <v>1432614.25</v>
      </c>
      <c r="D20" s="21">
        <f>[1]Расшир!F76-0.01</f>
        <v>58215.976669999996</v>
      </c>
      <c r="E20" s="23">
        <f t="shared" si="0"/>
        <v>4.0636184283382629E-2</v>
      </c>
      <c r="F20" s="20"/>
      <c r="G20" s="8"/>
      <c r="H20" s="8"/>
      <c r="I20" s="8"/>
      <c r="J20" s="8"/>
      <c r="K20" s="8"/>
      <c r="L20" s="8"/>
      <c r="M20" s="8"/>
      <c r="N20" s="8"/>
    </row>
    <row r="21" spans="1:14" ht="13.9" customHeight="1" x14ac:dyDescent="0.25">
      <c r="A21" s="12"/>
      <c r="B21" s="33" t="s">
        <v>21</v>
      </c>
      <c r="C21" s="21">
        <f>[1]Расшир!E107</f>
        <v>56778.7</v>
      </c>
      <c r="D21" s="21">
        <f>[1]Расшир!F107</f>
        <v>583.20836000000008</v>
      </c>
      <c r="E21" s="23">
        <f t="shared" si="0"/>
        <v>1.0271604668652155E-2</v>
      </c>
      <c r="F21" s="20"/>
      <c r="G21" s="8"/>
      <c r="H21" s="8"/>
      <c r="I21" s="8"/>
      <c r="J21" s="8"/>
      <c r="K21" s="8"/>
      <c r="L21" s="8"/>
      <c r="M21" s="8"/>
      <c r="N21" s="8"/>
    </row>
    <row r="22" spans="1:14" ht="30.75" customHeight="1" x14ac:dyDescent="0.25">
      <c r="A22" s="12"/>
      <c r="B22" s="33" t="s">
        <v>22</v>
      </c>
      <c r="C22" s="21">
        <f>[1]Расшир!E115</f>
        <v>21978.670000000002</v>
      </c>
      <c r="D22" s="21">
        <f>[1]Расшир!F115</f>
        <v>58399.977800000001</v>
      </c>
      <c r="E22" s="23">
        <f t="shared" si="0"/>
        <v>2.6571206446977911</v>
      </c>
      <c r="F22" s="20"/>
      <c r="G22" s="8"/>
      <c r="H22" s="8"/>
      <c r="I22" s="8"/>
      <c r="J22" s="8"/>
      <c r="K22" s="8"/>
      <c r="L22" s="8"/>
      <c r="M22" s="8"/>
      <c r="N22" s="8"/>
    </row>
    <row r="23" spans="1:14" ht="29.45" customHeight="1" x14ac:dyDescent="0.25">
      <c r="A23" s="12"/>
      <c r="B23" s="33" t="s">
        <v>23</v>
      </c>
      <c r="C23" s="21">
        <f>[1]Расшир!E129</f>
        <v>974771.85</v>
      </c>
      <c r="D23" s="21">
        <f>[1]Расшир!F129</f>
        <v>98300.540180000011</v>
      </c>
      <c r="E23" s="23">
        <f t="shared" si="0"/>
        <v>0.10084466450277571</v>
      </c>
      <c r="F23" s="20"/>
      <c r="G23" s="8"/>
      <c r="H23" s="8"/>
      <c r="I23" s="8"/>
      <c r="J23" s="8"/>
      <c r="K23" s="8"/>
      <c r="L23" s="8"/>
      <c r="M23" s="8"/>
      <c r="N23" s="8"/>
    </row>
    <row r="24" spans="1:14" ht="15.75" customHeight="1" x14ac:dyDescent="0.25">
      <c r="A24" s="12"/>
      <c r="B24" s="17" t="s">
        <v>24</v>
      </c>
      <c r="C24" s="21">
        <f>[1]Расшир!E152</f>
        <v>184.79</v>
      </c>
      <c r="D24" s="21">
        <f>[1]Расшир!F152</f>
        <v>1.75</v>
      </c>
      <c r="E24" s="23">
        <f t="shared" si="0"/>
        <v>9.4702094269170419E-3</v>
      </c>
      <c r="F24" s="20"/>
      <c r="G24" s="8"/>
      <c r="H24" s="8"/>
      <c r="I24" s="8"/>
      <c r="J24" s="8"/>
      <c r="K24" s="8"/>
      <c r="L24" s="8"/>
      <c r="M24" s="8"/>
      <c r="N24" s="8"/>
    </row>
    <row r="25" spans="1:14" ht="15.75" x14ac:dyDescent="0.25">
      <c r="A25" s="12"/>
      <c r="B25" s="17" t="s">
        <v>25</v>
      </c>
      <c r="C25" s="21">
        <f>[1]Расшир!E157</f>
        <v>261355.05999999997</v>
      </c>
      <c r="D25" s="21">
        <f>[1]Расшир!F157</f>
        <v>20273.116629999997</v>
      </c>
      <c r="E25" s="23">
        <f t="shared" si="0"/>
        <v>7.7569252456791915E-2</v>
      </c>
      <c r="F25" s="20"/>
      <c r="G25" s="8"/>
      <c r="H25" s="8"/>
      <c r="I25" s="8"/>
      <c r="J25" s="8"/>
      <c r="K25" s="8"/>
      <c r="L25" s="8"/>
      <c r="M25" s="8"/>
      <c r="N25" s="8"/>
    </row>
    <row r="26" spans="1:14" ht="18.600000000000001" customHeight="1" x14ac:dyDescent="0.25">
      <c r="A26" s="12"/>
      <c r="B26" s="34" t="s">
        <v>26</v>
      </c>
      <c r="C26" s="21">
        <f>[1]Расшир!E209</f>
        <v>2207</v>
      </c>
      <c r="D26" s="21">
        <f>[1]Расшир!F209</f>
        <v>1063.4785100000001</v>
      </c>
      <c r="E26" s="23">
        <f t="shared" si="0"/>
        <v>0.48186611236973276</v>
      </c>
      <c r="F26" s="20"/>
      <c r="G26" s="8"/>
      <c r="H26" s="8"/>
      <c r="I26" s="8"/>
      <c r="J26" s="8"/>
      <c r="K26" s="8"/>
      <c r="L26" s="8"/>
      <c r="M26" s="8"/>
      <c r="N26" s="8"/>
    </row>
    <row r="27" spans="1:14" ht="15.75" x14ac:dyDescent="0.25">
      <c r="A27" s="12"/>
      <c r="B27" s="17" t="s">
        <v>27</v>
      </c>
      <c r="C27" s="21">
        <f>[1]Расшир!E215</f>
        <v>14476164.440000001</v>
      </c>
      <c r="D27" s="21">
        <f>[1]Расшир!F215</f>
        <v>916999.92671999999</v>
      </c>
      <c r="E27" s="23">
        <f t="shared" si="0"/>
        <v>6.3345503604959039E-2</v>
      </c>
      <c r="F27" s="20"/>
      <c r="G27" s="8"/>
      <c r="H27" s="8"/>
      <c r="I27" s="8"/>
      <c r="J27" s="8"/>
      <c r="K27" s="8"/>
      <c r="L27" s="8"/>
      <c r="M27" s="8"/>
      <c r="N27" s="8"/>
    </row>
    <row r="28" spans="1:14" ht="31.9" customHeight="1" x14ac:dyDescent="0.25">
      <c r="A28" s="12"/>
      <c r="B28" s="34" t="s">
        <v>28</v>
      </c>
      <c r="C28" s="21">
        <f>[1]Расшир!E216</f>
        <v>14476164.440000001</v>
      </c>
      <c r="D28" s="21">
        <f>[1]Расшир!F216</f>
        <v>926867.60785999999</v>
      </c>
      <c r="E28" s="23">
        <f t="shared" si="0"/>
        <v>6.4027153857061314E-2</v>
      </c>
      <c r="F28" s="20"/>
      <c r="G28" s="8"/>
      <c r="H28" s="8"/>
      <c r="I28" s="8"/>
      <c r="J28" s="8"/>
      <c r="K28" s="8"/>
      <c r="L28" s="8"/>
      <c r="M28" s="8"/>
      <c r="N28" s="8"/>
    </row>
    <row r="29" spans="1:14" ht="44.25" hidden="1" customHeight="1" x14ac:dyDescent="0.25">
      <c r="A29" s="12"/>
      <c r="B29" s="35" t="s">
        <v>29</v>
      </c>
      <c r="C29" s="21">
        <f>[1]Расшир!E342</f>
        <v>0</v>
      </c>
      <c r="D29" s="21">
        <f>[1]Расшир!F342</f>
        <v>0</v>
      </c>
      <c r="E29" s="23">
        <v>0</v>
      </c>
      <c r="F29" s="20"/>
      <c r="G29" s="8"/>
      <c r="H29" s="8"/>
      <c r="I29" s="8"/>
      <c r="J29" s="8"/>
      <c r="K29" s="8"/>
      <c r="L29" s="8"/>
      <c r="M29" s="8"/>
      <c r="N29" s="8"/>
    </row>
    <row r="30" spans="1:14" ht="33" customHeight="1" x14ac:dyDescent="0.25">
      <c r="A30" s="36"/>
      <c r="B30" s="37" t="s">
        <v>30</v>
      </c>
      <c r="C30" s="25">
        <f>[1]Расшир!E217</f>
        <v>78824.3</v>
      </c>
      <c r="D30" s="25">
        <f>[1]Расшир!F217</f>
        <v>0</v>
      </c>
      <c r="E30" s="27">
        <f t="shared" si="0"/>
        <v>0</v>
      </c>
      <c r="F30" s="20"/>
      <c r="G30" s="8"/>
      <c r="H30" s="8"/>
      <c r="I30" s="8"/>
      <c r="J30" s="8"/>
      <c r="K30" s="8"/>
      <c r="L30" s="8"/>
      <c r="M30" s="8"/>
      <c r="N30" s="8"/>
    </row>
    <row r="31" spans="1:14" ht="33" customHeight="1" x14ac:dyDescent="0.25">
      <c r="A31" s="38"/>
      <c r="B31" s="37" t="s">
        <v>31</v>
      </c>
      <c r="C31" s="25">
        <f>[1]Расшир!E221</f>
        <v>9831143.0200000014</v>
      </c>
      <c r="D31" s="25">
        <f>[1]Расшир!F221</f>
        <v>879786.90786000004</v>
      </c>
      <c r="E31" s="27">
        <f t="shared" si="0"/>
        <v>8.9489788325752578E-2</v>
      </c>
      <c r="F31" s="20"/>
      <c r="G31" s="8"/>
      <c r="H31" s="8"/>
      <c r="I31" s="8"/>
      <c r="J31" s="8"/>
      <c r="K31" s="8"/>
      <c r="L31" s="8"/>
      <c r="M31" s="8"/>
      <c r="N31" s="8"/>
    </row>
    <row r="32" spans="1:14" ht="17.25" hidden="1" customHeight="1" x14ac:dyDescent="0.25">
      <c r="A32" s="38"/>
      <c r="B32" s="37" t="s">
        <v>32</v>
      </c>
      <c r="C32" s="25">
        <f>[1]Расшир!E271</f>
        <v>0</v>
      </c>
      <c r="D32" s="25">
        <f>[1]Расшир!F271</f>
        <v>0</v>
      </c>
      <c r="E32" s="27">
        <v>0</v>
      </c>
      <c r="F32" s="20"/>
      <c r="G32" s="8"/>
      <c r="H32" s="8"/>
      <c r="I32" s="8"/>
      <c r="J32" s="8"/>
      <c r="K32" s="8"/>
      <c r="L32" s="8"/>
      <c r="M32" s="8"/>
      <c r="N32" s="8"/>
    </row>
    <row r="33" spans="1:14" ht="33" customHeight="1" x14ac:dyDescent="0.25">
      <c r="A33" s="38"/>
      <c r="B33" s="37" t="s">
        <v>33</v>
      </c>
      <c r="C33" s="25">
        <f>[1]Расшир!E281</f>
        <v>4566197.12</v>
      </c>
      <c r="D33" s="25">
        <f>[1]Расшир!F281</f>
        <v>47080.7</v>
      </c>
      <c r="E33" s="27">
        <f t="shared" si="0"/>
        <v>1.0310702486711742E-2</v>
      </c>
      <c r="F33" s="20"/>
      <c r="G33" s="8"/>
      <c r="H33" s="8"/>
      <c r="I33" s="8"/>
      <c r="J33" s="8"/>
      <c r="K33" s="8"/>
      <c r="L33" s="8"/>
      <c r="M33" s="8"/>
      <c r="N33" s="8"/>
    </row>
    <row r="34" spans="1:14" ht="32.450000000000003" customHeight="1" x14ac:dyDescent="0.25">
      <c r="A34" s="12"/>
      <c r="B34" s="35" t="s">
        <v>34</v>
      </c>
      <c r="C34" s="21">
        <f>[1]Расшир!E353</f>
        <v>0</v>
      </c>
      <c r="D34" s="21">
        <f>[1]Расшир!F353</f>
        <v>-13329.21831</v>
      </c>
      <c r="E34" s="27" t="s">
        <v>35</v>
      </c>
      <c r="F34" s="20"/>
      <c r="G34" s="8"/>
      <c r="H34" s="8"/>
      <c r="I34" s="8"/>
      <c r="J34" s="8"/>
      <c r="K34" s="8"/>
      <c r="L34" s="8"/>
      <c r="M34" s="8"/>
      <c r="N34" s="8"/>
    </row>
    <row r="35" spans="1:14" ht="16.899999999999999" hidden="1" customHeight="1" x14ac:dyDescent="0.25">
      <c r="A35" s="12"/>
      <c r="B35" s="35" t="s">
        <v>36</v>
      </c>
      <c r="C35" s="29">
        <f>[1]Расшир!E345</f>
        <v>0</v>
      </c>
      <c r="D35" s="29">
        <f>[1]Расшир!F345</f>
        <v>0</v>
      </c>
      <c r="E35" s="23" t="e">
        <f t="shared" si="0"/>
        <v>#DIV/0!</v>
      </c>
      <c r="F35" s="20"/>
      <c r="G35" s="8"/>
      <c r="H35" s="8"/>
      <c r="I35" s="8"/>
      <c r="J35" s="8"/>
      <c r="K35" s="8"/>
      <c r="L35" s="8"/>
      <c r="M35" s="8"/>
      <c r="N35" s="8"/>
    </row>
    <row r="36" spans="1:14" ht="50.25" customHeight="1" x14ac:dyDescent="0.25">
      <c r="A36" s="12"/>
      <c r="B36" s="39" t="s">
        <v>37</v>
      </c>
      <c r="C36" s="29">
        <f>[1]Расшир!E347</f>
        <v>0</v>
      </c>
      <c r="D36" s="29">
        <f>[1]Расшир!F347</f>
        <v>3461.5371700000001</v>
      </c>
      <c r="E36" s="23" t="s">
        <v>35</v>
      </c>
      <c r="F36" s="20"/>
      <c r="G36" s="8"/>
      <c r="H36" s="8"/>
      <c r="I36" s="8"/>
      <c r="J36" s="8"/>
      <c r="K36" s="8"/>
      <c r="L36" s="8"/>
      <c r="M36" s="8"/>
      <c r="N36" s="8"/>
    </row>
    <row r="37" spans="1:14" s="44" customFormat="1" ht="18.75" x14ac:dyDescent="0.3">
      <c r="A37" s="40"/>
      <c r="B37" s="41" t="s">
        <v>38</v>
      </c>
      <c r="C37" s="21">
        <f>[1]Расшир!E374</f>
        <v>28818374.719999999</v>
      </c>
      <c r="D37" s="21">
        <f>[1]Расшир!F374</f>
        <v>1920397.87696</v>
      </c>
      <c r="E37" s="23">
        <f t="shared" si="0"/>
        <v>6.6637966076110486E-2</v>
      </c>
      <c r="F37" s="42"/>
      <c r="G37" s="43"/>
      <c r="H37" s="43"/>
      <c r="I37" s="43"/>
      <c r="J37" s="43"/>
      <c r="K37" s="43"/>
      <c r="L37" s="43"/>
      <c r="M37" s="43"/>
      <c r="N37" s="43"/>
    </row>
    <row r="38" spans="1:14" ht="15.75" hidden="1" x14ac:dyDescent="0.25">
      <c r="A38" s="12"/>
      <c r="B38" s="24"/>
      <c r="C38" s="45"/>
      <c r="D38" s="45"/>
      <c r="E38" s="46" t="e">
        <f t="shared" si="0"/>
        <v>#DIV/0!</v>
      </c>
      <c r="F38" s="20"/>
      <c r="G38" s="8"/>
      <c r="H38" s="8"/>
      <c r="I38" s="8"/>
      <c r="J38" s="8"/>
      <c r="K38" s="8"/>
      <c r="L38" s="8"/>
      <c r="M38" s="8"/>
      <c r="N38" s="8"/>
    </row>
    <row r="39" spans="1:14" ht="9" customHeight="1" x14ac:dyDescent="0.2">
      <c r="A39" s="12"/>
      <c r="C39" s="47"/>
      <c r="D39" s="47"/>
      <c r="E39" s="48"/>
    </row>
    <row r="40" spans="1:14" ht="15.75" x14ac:dyDescent="0.25">
      <c r="A40" s="12"/>
      <c r="B40" s="17" t="s">
        <v>39</v>
      </c>
      <c r="C40" s="45"/>
      <c r="D40" s="45"/>
      <c r="E40" s="46"/>
      <c r="F40" s="20"/>
      <c r="G40" s="8"/>
      <c r="H40" s="8"/>
      <c r="I40" s="8"/>
      <c r="J40" s="8"/>
      <c r="K40" s="8"/>
      <c r="L40" s="8"/>
      <c r="M40" s="8"/>
      <c r="N40" s="8"/>
    </row>
    <row r="41" spans="1:14" ht="7.9" customHeight="1" x14ac:dyDescent="0.25">
      <c r="A41" s="49"/>
      <c r="B41" s="50"/>
      <c r="C41" s="51"/>
      <c r="D41" s="51"/>
      <c r="E41" s="52"/>
      <c r="F41" s="20"/>
      <c r="G41" s="8"/>
      <c r="H41" s="8"/>
      <c r="I41" s="8"/>
      <c r="J41" s="8"/>
      <c r="K41" s="8"/>
      <c r="L41" s="8"/>
      <c r="M41" s="8"/>
      <c r="N41" s="8"/>
    </row>
    <row r="42" spans="1:14" ht="15.75" x14ac:dyDescent="0.25">
      <c r="A42" s="53" t="s">
        <v>40</v>
      </c>
      <c r="B42" s="54" t="s">
        <v>41</v>
      </c>
      <c r="C42" s="55">
        <f>[1]Расшир!E377</f>
        <v>2402062.8603699999</v>
      </c>
      <c r="D42" s="55">
        <f>[1]Расшир!F377</f>
        <v>124513.12891999999</v>
      </c>
      <c r="E42" s="56">
        <f t="shared" si="0"/>
        <v>5.1835916109547901E-2</v>
      </c>
      <c r="F42" s="20"/>
      <c r="G42" s="8"/>
      <c r="H42" s="8"/>
      <c r="I42" s="8"/>
      <c r="J42" s="8"/>
      <c r="K42" s="8"/>
      <c r="L42" s="8"/>
      <c r="M42" s="8"/>
      <c r="N42" s="8"/>
    </row>
    <row r="43" spans="1:14" ht="31.5" x14ac:dyDescent="0.25">
      <c r="A43" s="57" t="s">
        <v>42</v>
      </c>
      <c r="B43" s="58" t="s">
        <v>43</v>
      </c>
      <c r="C43" s="25">
        <f>[1]Расшир!E414</f>
        <v>2906.88</v>
      </c>
      <c r="D43" s="25">
        <f>[1]Расшир!F414</f>
        <v>115.41279</v>
      </c>
      <c r="E43" s="27">
        <f t="shared" si="0"/>
        <v>3.9703321086525759E-2</v>
      </c>
      <c r="F43" s="20"/>
      <c r="G43" s="8"/>
      <c r="H43" s="8"/>
      <c r="I43" s="8"/>
      <c r="J43" s="8"/>
      <c r="K43" s="8"/>
      <c r="L43" s="8"/>
      <c r="M43" s="8"/>
      <c r="N43" s="8"/>
    </row>
    <row r="44" spans="1:14" ht="60" customHeight="1" x14ac:dyDescent="0.25">
      <c r="A44" s="57" t="s">
        <v>44</v>
      </c>
      <c r="B44" s="58" t="s">
        <v>45</v>
      </c>
      <c r="C44" s="25">
        <f>[1]Расшир!E418</f>
        <v>66187.12000000001</v>
      </c>
      <c r="D44" s="25">
        <f>[1]Расшир!F418</f>
        <v>1286.6661799999999</v>
      </c>
      <c r="E44" s="27">
        <f t="shared" si="0"/>
        <v>1.9439827265486091E-2</v>
      </c>
      <c r="F44" s="20"/>
      <c r="G44" s="8"/>
      <c r="H44" s="8"/>
      <c r="I44" s="8"/>
      <c r="J44" s="8"/>
      <c r="K44" s="8"/>
      <c r="L44" s="8"/>
      <c r="M44" s="8"/>
      <c r="N44" s="8"/>
    </row>
    <row r="45" spans="1:14" ht="47.25" x14ac:dyDescent="0.25">
      <c r="A45" s="57" t="s">
        <v>46</v>
      </c>
      <c r="B45" s="58" t="s">
        <v>47</v>
      </c>
      <c r="C45" s="25">
        <f>[1]Расшир!E427</f>
        <v>874959.99</v>
      </c>
      <c r="D45" s="25">
        <f>[1]Расшир!F427</f>
        <v>39065.940970000003</v>
      </c>
      <c r="E45" s="27">
        <f t="shared" si="0"/>
        <v>4.4648831279702289E-2</v>
      </c>
      <c r="F45" s="20"/>
      <c r="G45" s="8"/>
      <c r="H45" s="8"/>
      <c r="I45" s="8"/>
      <c r="J45" s="8"/>
      <c r="K45" s="8"/>
      <c r="L45" s="8"/>
      <c r="M45" s="8"/>
      <c r="N45" s="8"/>
    </row>
    <row r="46" spans="1:14" ht="15.75" x14ac:dyDescent="0.25">
      <c r="A46" s="57" t="s">
        <v>48</v>
      </c>
      <c r="B46" s="58" t="s">
        <v>49</v>
      </c>
      <c r="C46" s="25">
        <f>[1]Расшир!E439</f>
        <v>4022.4</v>
      </c>
      <c r="D46" s="25">
        <f>[1]Расшир!F439</f>
        <v>0</v>
      </c>
      <c r="E46" s="27">
        <v>0</v>
      </c>
      <c r="F46" s="20"/>
      <c r="G46" s="8"/>
      <c r="H46" s="8"/>
      <c r="I46" s="8"/>
      <c r="J46" s="8"/>
      <c r="K46" s="8"/>
      <c r="L46" s="8"/>
      <c r="M46" s="8"/>
      <c r="N46" s="8"/>
    </row>
    <row r="47" spans="1:14" ht="47.25" x14ac:dyDescent="0.25">
      <c r="A47" s="57" t="s">
        <v>50</v>
      </c>
      <c r="B47" s="58" t="s">
        <v>51</v>
      </c>
      <c r="C47" s="25">
        <f>[1]Расшир!E442</f>
        <v>189703.37000000002</v>
      </c>
      <c r="D47" s="25">
        <f>[1]Расшир!F442</f>
        <v>6735.6712699999989</v>
      </c>
      <c r="E47" s="27">
        <f t="shared" si="0"/>
        <v>3.5506334283887511E-2</v>
      </c>
      <c r="F47" s="20"/>
      <c r="G47" s="8"/>
      <c r="H47" s="8"/>
      <c r="I47" s="8"/>
      <c r="J47" s="8"/>
      <c r="K47" s="8"/>
      <c r="L47" s="8"/>
      <c r="M47" s="8"/>
      <c r="N47" s="8"/>
    </row>
    <row r="48" spans="1:14" ht="15.75" x14ac:dyDescent="0.25">
      <c r="A48" s="57" t="s">
        <v>52</v>
      </c>
      <c r="B48" s="58" t="s">
        <v>53</v>
      </c>
      <c r="C48" s="25">
        <f>[1]Расшир!E452-0.01</f>
        <v>108613.01500000001</v>
      </c>
      <c r="D48" s="25">
        <f>[1]Расшир!F452</f>
        <v>731.03664000000003</v>
      </c>
      <c r="E48" s="27">
        <f t="shared" si="0"/>
        <v>6.7306541485843106E-3</v>
      </c>
      <c r="F48" s="20"/>
      <c r="G48" s="8"/>
      <c r="H48" s="8"/>
      <c r="I48" s="8"/>
      <c r="J48" s="8"/>
      <c r="K48" s="8"/>
      <c r="L48" s="8"/>
      <c r="M48" s="8"/>
      <c r="N48" s="8"/>
    </row>
    <row r="49" spans="1:14" ht="15.75" x14ac:dyDescent="0.25">
      <c r="A49" s="57" t="s">
        <v>54</v>
      </c>
      <c r="B49" s="58" t="s">
        <v>55</v>
      </c>
      <c r="C49" s="25">
        <f>[1]Расшир!E459</f>
        <v>127532.99950000001</v>
      </c>
      <c r="D49" s="25">
        <f>[1]Расшир!F459</f>
        <v>0</v>
      </c>
      <c r="E49" s="27">
        <v>0</v>
      </c>
      <c r="F49" s="20"/>
      <c r="G49" s="8"/>
      <c r="H49" s="8"/>
      <c r="I49" s="8"/>
      <c r="J49" s="8"/>
      <c r="K49" s="8"/>
      <c r="L49" s="8"/>
      <c r="M49" s="8"/>
      <c r="N49" s="8"/>
    </row>
    <row r="50" spans="1:14" ht="15.75" x14ac:dyDescent="0.25">
      <c r="A50" s="57" t="s">
        <v>56</v>
      </c>
      <c r="B50" s="58" t="s">
        <v>57</v>
      </c>
      <c r="C50" s="25">
        <f>[1]Расшир!E461</f>
        <v>1028137.0758699999</v>
      </c>
      <c r="D50" s="25">
        <f>[1]Расшир!F461</f>
        <v>76578.401069999993</v>
      </c>
      <c r="E50" s="27">
        <f t="shared" si="0"/>
        <v>7.4482676354415162E-2</v>
      </c>
      <c r="F50" s="20"/>
      <c r="G50" s="8"/>
      <c r="H50" s="8"/>
      <c r="I50" s="8"/>
      <c r="J50" s="8"/>
      <c r="K50" s="8"/>
      <c r="L50" s="8"/>
      <c r="M50" s="8"/>
      <c r="N50" s="8"/>
    </row>
    <row r="51" spans="1:14" ht="35.25" customHeight="1" x14ac:dyDescent="0.25">
      <c r="A51" s="53" t="s">
        <v>58</v>
      </c>
      <c r="B51" s="59" t="s">
        <v>59</v>
      </c>
      <c r="C51" s="55">
        <f>[1]Расшир!E487</f>
        <v>80981.459999999992</v>
      </c>
      <c r="D51" s="55">
        <f>[1]Расшир!F487</f>
        <v>8951.0849199999993</v>
      </c>
      <c r="E51" s="56">
        <f t="shared" si="0"/>
        <v>0.11053252090046289</v>
      </c>
      <c r="F51" s="20"/>
      <c r="G51" s="8"/>
      <c r="H51" s="8"/>
      <c r="I51" s="8"/>
      <c r="J51" s="8"/>
      <c r="K51" s="8"/>
      <c r="L51" s="8"/>
      <c r="M51" s="8"/>
      <c r="N51" s="8"/>
    </row>
    <row r="52" spans="1:14" ht="50.45" customHeight="1" x14ac:dyDescent="0.25">
      <c r="A52" s="60" t="s">
        <v>60</v>
      </c>
      <c r="B52" s="61" t="s">
        <v>61</v>
      </c>
      <c r="C52" s="25">
        <f>[1]Расшир!E498</f>
        <v>80981.460000000006</v>
      </c>
      <c r="D52" s="25">
        <f>[1]Расшир!F498</f>
        <v>8951.0849199999993</v>
      </c>
      <c r="E52" s="27">
        <f>D52/C52</f>
        <v>0.11053252090046288</v>
      </c>
      <c r="F52" s="20"/>
      <c r="G52" s="8"/>
      <c r="H52" s="8"/>
      <c r="I52" s="8"/>
      <c r="J52" s="8"/>
      <c r="K52" s="8"/>
      <c r="L52" s="8"/>
      <c r="M52" s="8"/>
      <c r="N52" s="8"/>
    </row>
    <row r="53" spans="1:14" ht="15.75" x14ac:dyDescent="0.25">
      <c r="A53" s="53" t="s">
        <v>62</v>
      </c>
      <c r="B53" s="54" t="s">
        <v>63</v>
      </c>
      <c r="C53" s="55">
        <f>[1]Расшир!E506</f>
        <v>4177722.9472800004</v>
      </c>
      <c r="D53" s="55">
        <f>[1]Расшир!F506</f>
        <v>122204.75393999998</v>
      </c>
      <c r="E53" s="56">
        <f t="shared" si="0"/>
        <v>2.9251521817540368E-2</v>
      </c>
      <c r="F53" s="20"/>
      <c r="G53" s="8"/>
      <c r="H53" s="8"/>
      <c r="I53" s="8"/>
      <c r="J53" s="8"/>
      <c r="K53" s="8"/>
      <c r="L53" s="8"/>
      <c r="M53" s="8"/>
      <c r="N53" s="8"/>
    </row>
    <row r="54" spans="1:14" ht="15.75" x14ac:dyDescent="0.25">
      <c r="A54" s="57" t="s">
        <v>64</v>
      </c>
      <c r="B54" s="58" t="s">
        <v>65</v>
      </c>
      <c r="C54" s="25">
        <f>[1]Расшир!E565</f>
        <v>651852.31999999995</v>
      </c>
      <c r="D54" s="25">
        <f>[1]Расшир!F565</f>
        <v>22013.940760000001</v>
      </c>
      <c r="E54" s="27">
        <f t="shared" si="0"/>
        <v>3.3771362139203558E-2</v>
      </c>
      <c r="F54" s="20"/>
      <c r="G54" s="8"/>
      <c r="H54" s="8"/>
      <c r="I54" s="8"/>
      <c r="J54" s="8"/>
      <c r="K54" s="8"/>
      <c r="L54" s="8"/>
      <c r="M54" s="8"/>
      <c r="N54" s="8"/>
    </row>
    <row r="55" spans="1:14" ht="15.75" x14ac:dyDescent="0.25">
      <c r="A55" s="57" t="s">
        <v>66</v>
      </c>
      <c r="B55" s="58" t="s">
        <v>67</v>
      </c>
      <c r="C55" s="25">
        <f>[1]Расшир!E575</f>
        <v>3393123.4402800002</v>
      </c>
      <c r="D55" s="25">
        <f>[1]Расшир!F575</f>
        <v>96555.637959999993</v>
      </c>
      <c r="E55" s="27">
        <f t="shared" si="0"/>
        <v>2.8456270353675147E-2</v>
      </c>
      <c r="F55" s="20"/>
      <c r="G55" s="8"/>
      <c r="H55" s="8"/>
      <c r="I55" s="8"/>
      <c r="J55" s="8"/>
      <c r="K55" s="8"/>
      <c r="L55" s="8"/>
      <c r="M55" s="8"/>
      <c r="N55" s="8"/>
    </row>
    <row r="56" spans="1:14" ht="18.75" customHeight="1" x14ac:dyDescent="0.25">
      <c r="A56" s="62" t="s">
        <v>68</v>
      </c>
      <c r="B56" s="63" t="s">
        <v>69</v>
      </c>
      <c r="C56" s="64">
        <f>[1]Расшир!E586</f>
        <v>132747.18699999998</v>
      </c>
      <c r="D56" s="101">
        <f>[1]Расшир!F586-0.01</f>
        <v>3635.1652199999999</v>
      </c>
      <c r="E56" s="27">
        <f t="shared" si="0"/>
        <v>2.7384122422119579E-2</v>
      </c>
      <c r="F56" s="20"/>
      <c r="G56" s="8"/>
      <c r="H56" s="8"/>
      <c r="I56" s="8"/>
      <c r="J56" s="8"/>
      <c r="K56" s="8"/>
      <c r="L56" s="8"/>
      <c r="M56" s="8"/>
      <c r="N56" s="8"/>
    </row>
    <row r="57" spans="1:14" ht="15.75" x14ac:dyDescent="0.25">
      <c r="A57" s="65" t="s">
        <v>70</v>
      </c>
      <c r="B57" s="54" t="s">
        <v>71</v>
      </c>
      <c r="C57" s="55">
        <f>[1]Расшир!E602</f>
        <v>3164956.8651999999</v>
      </c>
      <c r="D57" s="55">
        <f>[1]Расшир!F602</f>
        <v>34900.368459999998</v>
      </c>
      <c r="E57" s="56">
        <f t="shared" si="0"/>
        <v>1.1027122942414754E-2</v>
      </c>
      <c r="F57" s="20"/>
      <c r="G57" s="8"/>
      <c r="H57" s="8"/>
      <c r="I57" s="8"/>
      <c r="J57" s="8"/>
      <c r="K57" s="8"/>
      <c r="L57" s="8"/>
      <c r="M57" s="8"/>
      <c r="N57" s="8"/>
    </row>
    <row r="58" spans="1:14" ht="15.75" x14ac:dyDescent="0.25">
      <c r="A58" s="57" t="s">
        <v>72</v>
      </c>
      <c r="B58" s="58" t="s">
        <v>73</v>
      </c>
      <c r="C58" s="25">
        <f>[1]Расшир!E649</f>
        <v>1191832.43</v>
      </c>
      <c r="D58" s="25">
        <f>[1]Расшир!F649</f>
        <v>14490.271430000001</v>
      </c>
      <c r="E58" s="27">
        <f t="shared" si="0"/>
        <v>1.2157977132741724E-2</v>
      </c>
      <c r="F58" s="20"/>
      <c r="G58" s="8"/>
      <c r="H58" s="8"/>
      <c r="I58" s="8"/>
      <c r="J58" s="8"/>
      <c r="K58" s="8"/>
      <c r="L58" s="8"/>
      <c r="M58" s="8"/>
      <c r="N58" s="8"/>
    </row>
    <row r="59" spans="1:14" ht="15.75" x14ac:dyDescent="0.25">
      <c r="A59" s="57" t="s">
        <v>74</v>
      </c>
      <c r="B59" s="58" t="s">
        <v>75</v>
      </c>
      <c r="C59" s="25">
        <f>[1]Расшир!E661</f>
        <v>453199.14009</v>
      </c>
      <c r="D59" s="25">
        <f>[1]Расшир!F661</f>
        <v>0</v>
      </c>
      <c r="E59" s="27">
        <f t="shared" si="0"/>
        <v>0</v>
      </c>
      <c r="F59" s="20"/>
      <c r="G59" s="8"/>
      <c r="H59" s="8"/>
      <c r="I59" s="8"/>
      <c r="J59" s="8"/>
      <c r="K59" s="8"/>
      <c r="L59" s="8"/>
      <c r="M59" s="8"/>
      <c r="N59" s="8"/>
    </row>
    <row r="60" spans="1:14" ht="15.75" x14ac:dyDescent="0.25">
      <c r="A60" s="57" t="s">
        <v>76</v>
      </c>
      <c r="B60" s="58" t="s">
        <v>77</v>
      </c>
      <c r="C60" s="25">
        <f>[1]Расшир!E668</f>
        <v>1196326.2596</v>
      </c>
      <c r="D60" s="25">
        <f>[1]Расшир!F668</f>
        <v>4569.7865599999996</v>
      </c>
      <c r="E60" s="27">
        <f t="shared" si="0"/>
        <v>3.8198497469477425E-3</v>
      </c>
      <c r="F60" s="20"/>
      <c r="G60" s="8"/>
      <c r="H60" s="8"/>
      <c r="I60" s="8"/>
      <c r="J60" s="8"/>
      <c r="K60" s="8"/>
      <c r="L60" s="8"/>
      <c r="M60" s="8"/>
      <c r="N60" s="8"/>
    </row>
    <row r="61" spans="1:14" ht="15.75" hidden="1" x14ac:dyDescent="0.25">
      <c r="A61" s="57" t="s">
        <v>78</v>
      </c>
      <c r="B61" s="58" t="s">
        <v>79</v>
      </c>
      <c r="C61" s="25">
        <f>[1]Расшир!E678</f>
        <v>0</v>
      </c>
      <c r="D61" s="25">
        <f>[1]Расшир!F678</f>
        <v>0</v>
      </c>
      <c r="E61" s="27">
        <v>0</v>
      </c>
      <c r="F61" s="20"/>
      <c r="G61" s="8"/>
      <c r="H61" s="8"/>
      <c r="I61" s="8"/>
      <c r="J61" s="8"/>
      <c r="K61" s="8"/>
      <c r="L61" s="8"/>
      <c r="M61" s="8"/>
      <c r="N61" s="8"/>
    </row>
    <row r="62" spans="1:14" ht="31.5" x14ac:dyDescent="0.25">
      <c r="A62" s="57" t="s">
        <v>80</v>
      </c>
      <c r="B62" s="58" t="s">
        <v>81</v>
      </c>
      <c r="C62" s="25">
        <f>[1]Расшир!E681</f>
        <v>323599.03550999996</v>
      </c>
      <c r="D62" s="25">
        <f>[1]Расшир!F681</f>
        <v>15840.310470000002</v>
      </c>
      <c r="E62" s="27">
        <f t="shared" si="0"/>
        <v>4.8950425470320968E-2</v>
      </c>
      <c r="F62" s="20"/>
      <c r="G62" s="8"/>
      <c r="H62" s="8"/>
      <c r="I62" s="8"/>
      <c r="J62" s="8"/>
      <c r="K62" s="8"/>
      <c r="L62" s="8"/>
      <c r="M62" s="8"/>
      <c r="N62" s="8"/>
    </row>
    <row r="63" spans="1:14" ht="15.75" x14ac:dyDescent="0.25">
      <c r="A63" s="66" t="s">
        <v>82</v>
      </c>
      <c r="B63" s="54" t="s">
        <v>83</v>
      </c>
      <c r="C63" s="55">
        <f>[1]Расшир!E702</f>
        <v>3700</v>
      </c>
      <c r="D63" s="55">
        <f>[1]Расшир!F702</f>
        <v>0</v>
      </c>
      <c r="E63" s="67">
        <f>D63/C63</f>
        <v>0</v>
      </c>
      <c r="F63" s="20"/>
      <c r="G63" s="8"/>
      <c r="H63" s="8"/>
      <c r="I63" s="8"/>
      <c r="J63" s="8"/>
      <c r="K63" s="8"/>
      <c r="L63" s="8"/>
      <c r="M63" s="8"/>
      <c r="N63" s="8"/>
    </row>
    <row r="64" spans="1:14" ht="30" x14ac:dyDescent="0.25">
      <c r="A64" s="60" t="s">
        <v>84</v>
      </c>
      <c r="B64" s="61" t="s">
        <v>85</v>
      </c>
      <c r="C64" s="25">
        <f>[1]Расшир!E711</f>
        <v>3700</v>
      </c>
      <c r="D64" s="25">
        <f>[1]Расшир!F711</f>
        <v>0</v>
      </c>
      <c r="E64" s="27">
        <f>D64/C64</f>
        <v>0</v>
      </c>
      <c r="F64" s="20"/>
      <c r="G64" s="8"/>
      <c r="H64" s="8"/>
      <c r="I64" s="8"/>
      <c r="J64" s="8"/>
      <c r="K64" s="8"/>
      <c r="L64" s="8"/>
      <c r="M64" s="8"/>
      <c r="N64" s="8"/>
    </row>
    <row r="65" spans="1:14" ht="15.75" hidden="1" x14ac:dyDescent="0.25">
      <c r="A65" s="60" t="s">
        <v>86</v>
      </c>
      <c r="B65" s="61" t="s">
        <v>87</v>
      </c>
      <c r="C65" s="25">
        <f>[1]Расшир!$E$714</f>
        <v>0</v>
      </c>
      <c r="D65" s="25">
        <f>[1]Расшир!$F$714</f>
        <v>0</v>
      </c>
      <c r="E65" s="27"/>
      <c r="F65" s="20"/>
      <c r="G65" s="8"/>
      <c r="H65" s="8"/>
      <c r="I65" s="8"/>
      <c r="J65" s="8"/>
      <c r="K65" s="8"/>
      <c r="L65" s="8"/>
      <c r="M65" s="8"/>
      <c r="N65" s="8"/>
    </row>
    <row r="66" spans="1:14" ht="15.75" x14ac:dyDescent="0.25">
      <c r="A66" s="66" t="s">
        <v>88</v>
      </c>
      <c r="B66" s="54" t="s">
        <v>89</v>
      </c>
      <c r="C66" s="55">
        <f>[1]Расшир!E716</f>
        <v>13622724.44258</v>
      </c>
      <c r="D66" s="55">
        <f>[1]Расшир!F716</f>
        <v>396461.54106000002</v>
      </c>
      <c r="E66" s="56">
        <f t="shared" si="0"/>
        <v>2.9102955339887535E-2</v>
      </c>
      <c r="F66" s="20"/>
      <c r="G66" s="8"/>
      <c r="H66" s="8"/>
      <c r="I66" s="8"/>
      <c r="J66" s="8"/>
      <c r="K66" s="8"/>
      <c r="L66" s="8"/>
      <c r="M66" s="8"/>
      <c r="N66" s="8"/>
    </row>
    <row r="67" spans="1:14" ht="15.75" x14ac:dyDescent="0.25">
      <c r="A67" s="57" t="s">
        <v>90</v>
      </c>
      <c r="B67" s="58" t="s">
        <v>91</v>
      </c>
      <c r="C67" s="25">
        <f>[1]Расшир!E757</f>
        <v>5275406.0460000001</v>
      </c>
      <c r="D67" s="25">
        <f>[1]Расшир!F757</f>
        <v>133277.69985999999</v>
      </c>
      <c r="E67" s="27">
        <f t="shared" si="0"/>
        <v>2.5263969957545897E-2</v>
      </c>
      <c r="F67" s="20"/>
      <c r="G67" s="8"/>
      <c r="H67" s="8"/>
      <c r="I67" s="8"/>
      <c r="J67" s="8"/>
      <c r="K67" s="8"/>
      <c r="L67" s="8"/>
      <c r="M67" s="8"/>
      <c r="N67" s="8"/>
    </row>
    <row r="68" spans="1:14" ht="15.75" x14ac:dyDescent="0.25">
      <c r="A68" s="57" t="s">
        <v>92</v>
      </c>
      <c r="B68" s="58" t="s">
        <v>93</v>
      </c>
      <c r="C68" s="25">
        <f>[1]Расшир!E771-0.01</f>
        <v>6488948.7649999997</v>
      </c>
      <c r="D68" s="25">
        <f>[1]Расшир!F771</f>
        <v>162124.16480999999</v>
      </c>
      <c r="E68" s="27">
        <f t="shared" si="0"/>
        <v>2.4984657866997353E-2</v>
      </c>
      <c r="F68" s="20"/>
      <c r="G68" s="8"/>
      <c r="H68" s="8"/>
      <c r="I68" s="8"/>
      <c r="J68" s="8"/>
      <c r="K68" s="8"/>
      <c r="L68" s="8"/>
      <c r="M68" s="8"/>
      <c r="N68" s="8"/>
    </row>
    <row r="69" spans="1:14" ht="15.75" x14ac:dyDescent="0.25">
      <c r="A69" s="57" t="s">
        <v>94</v>
      </c>
      <c r="B69" s="68" t="s">
        <v>95</v>
      </c>
      <c r="C69" s="25">
        <f>[1]Расшир!E783</f>
        <v>805966.68110000005</v>
      </c>
      <c r="D69" s="25">
        <f>[1]Расшир!F783</f>
        <v>48996.955809999999</v>
      </c>
      <c r="E69" s="27">
        <f t="shared" si="0"/>
        <v>6.0792780841917603E-2</v>
      </c>
      <c r="F69" s="20"/>
      <c r="G69" s="8"/>
      <c r="H69" s="8"/>
      <c r="I69" s="8"/>
      <c r="J69" s="8"/>
      <c r="K69" s="8"/>
      <c r="L69" s="8"/>
      <c r="M69" s="8"/>
      <c r="N69" s="8"/>
    </row>
    <row r="70" spans="1:14" ht="15.75" x14ac:dyDescent="0.25">
      <c r="A70" s="57" t="s">
        <v>96</v>
      </c>
      <c r="B70" s="58" t="s">
        <v>97</v>
      </c>
      <c r="C70" s="25">
        <f>[1]Расшир!E790</f>
        <v>517378.30548000004</v>
      </c>
      <c r="D70" s="25">
        <f>[1]Расшир!F790</f>
        <v>22950.539799999999</v>
      </c>
      <c r="E70" s="27">
        <f t="shared" si="0"/>
        <v>4.435930064502324E-2</v>
      </c>
      <c r="F70" s="20"/>
      <c r="G70" s="8"/>
      <c r="H70" s="8"/>
      <c r="I70" s="8"/>
      <c r="J70" s="8"/>
      <c r="K70" s="8"/>
      <c r="L70" s="8"/>
      <c r="M70" s="8"/>
      <c r="N70" s="8"/>
    </row>
    <row r="71" spans="1:14" ht="15.75" x14ac:dyDescent="0.25">
      <c r="A71" s="57" t="s">
        <v>98</v>
      </c>
      <c r="B71" s="58" t="s">
        <v>99</v>
      </c>
      <c r="C71" s="25">
        <f>[1]Расшир!E811-0.01</f>
        <v>535024.625</v>
      </c>
      <c r="D71" s="25">
        <f>[1]Расшир!F811</f>
        <v>29112.180779999995</v>
      </c>
      <c r="E71" s="27">
        <f t="shared" si="0"/>
        <v>5.4412786663791401E-2</v>
      </c>
      <c r="F71" s="20"/>
      <c r="G71" s="8"/>
      <c r="H71" s="8"/>
      <c r="I71" s="8"/>
      <c r="J71" s="8"/>
      <c r="K71" s="8"/>
      <c r="L71" s="8"/>
      <c r="M71" s="8"/>
      <c r="N71" s="8"/>
    </row>
    <row r="72" spans="1:14" ht="33.75" customHeight="1" x14ac:dyDescent="0.25">
      <c r="A72" s="66" t="s">
        <v>100</v>
      </c>
      <c r="B72" s="59" t="s">
        <v>101</v>
      </c>
      <c r="C72" s="55">
        <f>[1]Расшир!E832</f>
        <v>794735.71299999999</v>
      </c>
      <c r="D72" s="55">
        <f>[1]Расшир!F832</f>
        <v>62493.84822</v>
      </c>
      <c r="E72" s="56">
        <f t="shared" si="0"/>
        <v>7.8634755174265089E-2</v>
      </c>
      <c r="F72" s="20"/>
      <c r="G72" s="8"/>
      <c r="H72" s="8"/>
      <c r="I72" s="8"/>
      <c r="J72" s="8"/>
      <c r="K72" s="8"/>
      <c r="L72" s="8"/>
      <c r="M72" s="8"/>
      <c r="N72" s="8"/>
    </row>
    <row r="73" spans="1:14" ht="18.75" customHeight="1" x14ac:dyDescent="0.25">
      <c r="A73" s="57" t="s">
        <v>102</v>
      </c>
      <c r="B73" s="58" t="s">
        <v>103</v>
      </c>
      <c r="C73" s="25">
        <f>[1]Расшир!E872</f>
        <v>679666.26199999999</v>
      </c>
      <c r="D73" s="25">
        <f>[1]Расшир!F872</f>
        <v>57918.993520000004</v>
      </c>
      <c r="E73" s="27">
        <f t="shared" si="0"/>
        <v>8.52168141310507E-2</v>
      </c>
      <c r="F73" s="20"/>
      <c r="G73" s="8"/>
      <c r="H73" s="8"/>
      <c r="I73" s="8"/>
      <c r="J73" s="8"/>
      <c r="K73" s="8"/>
      <c r="L73" s="8"/>
      <c r="M73" s="8"/>
      <c r="N73" s="8"/>
    </row>
    <row r="74" spans="1:14" ht="22.5" customHeight="1" x14ac:dyDescent="0.25">
      <c r="A74" s="57" t="s">
        <v>104</v>
      </c>
      <c r="B74" s="58" t="s">
        <v>105</v>
      </c>
      <c r="C74" s="25">
        <f>[1]Расшир!E881</f>
        <v>18964.098999999998</v>
      </c>
      <c r="D74" s="25">
        <f>[1]Расшир!F881</f>
        <v>1749.739</v>
      </c>
      <c r="E74" s="27">
        <f>D74/C74</f>
        <v>9.2265865095937344E-2</v>
      </c>
      <c r="F74" s="20"/>
      <c r="G74" s="8"/>
      <c r="H74" s="8"/>
      <c r="I74" s="8"/>
      <c r="J74" s="8"/>
      <c r="K74" s="8"/>
      <c r="L74" s="8"/>
      <c r="M74" s="8"/>
      <c r="N74" s="8"/>
    </row>
    <row r="75" spans="1:14" ht="32.25" customHeight="1" x14ac:dyDescent="0.25">
      <c r="A75" s="57" t="s">
        <v>106</v>
      </c>
      <c r="B75" s="58" t="s">
        <v>107</v>
      </c>
      <c r="C75" s="25">
        <f>[1]Расшир!E885</f>
        <v>96105.351999999984</v>
      </c>
      <c r="D75" s="25">
        <f>[1]Расшир!F885</f>
        <v>2825.1156999999998</v>
      </c>
      <c r="E75" s="27">
        <f t="shared" si="0"/>
        <v>2.9396028849673225E-2</v>
      </c>
      <c r="F75" s="20"/>
      <c r="G75" s="8"/>
      <c r="H75" s="8"/>
      <c r="I75" s="8"/>
      <c r="J75" s="8"/>
      <c r="K75" s="8"/>
      <c r="L75" s="8"/>
      <c r="M75" s="8"/>
      <c r="N75" s="8"/>
    </row>
    <row r="76" spans="1:14" ht="26.25" hidden="1" customHeight="1" x14ac:dyDescent="0.25">
      <c r="A76" s="66" t="s">
        <v>108</v>
      </c>
      <c r="B76" s="69" t="s">
        <v>109</v>
      </c>
      <c r="C76" s="55">
        <f>[1]Расшир!E896</f>
        <v>0</v>
      </c>
      <c r="D76" s="55">
        <f>[1]Расшир!F896</f>
        <v>0</v>
      </c>
      <c r="E76" s="67" t="e">
        <f t="shared" si="0"/>
        <v>#DIV/0!</v>
      </c>
      <c r="F76" s="20"/>
      <c r="G76" s="8"/>
      <c r="H76" s="8"/>
      <c r="I76" s="8"/>
      <c r="J76" s="8"/>
      <c r="K76" s="8"/>
      <c r="L76" s="8"/>
      <c r="M76" s="8"/>
      <c r="N76" s="8"/>
    </row>
    <row r="77" spans="1:14" ht="18" hidden="1" customHeight="1" x14ac:dyDescent="0.25">
      <c r="A77" s="60" t="s">
        <v>110</v>
      </c>
      <c r="B77" s="61" t="s">
        <v>111</v>
      </c>
      <c r="C77" s="25">
        <f>[1]Расшир!E917</f>
        <v>0</v>
      </c>
      <c r="D77" s="25">
        <f>[1]Расшир!F917</f>
        <v>0</v>
      </c>
      <c r="E77" s="27" t="e">
        <f t="shared" si="0"/>
        <v>#DIV/0!</v>
      </c>
      <c r="F77" s="20"/>
      <c r="G77" s="8"/>
      <c r="H77" s="8"/>
      <c r="I77" s="8"/>
      <c r="J77" s="8"/>
      <c r="K77" s="8"/>
      <c r="L77" s="8"/>
      <c r="M77" s="8"/>
      <c r="N77" s="8"/>
    </row>
    <row r="78" spans="1:14" ht="15.75" x14ac:dyDescent="0.25">
      <c r="A78" s="66" t="s">
        <v>112</v>
      </c>
      <c r="B78" s="54" t="s">
        <v>113</v>
      </c>
      <c r="C78" s="55">
        <f>[1]Расшир!E1017</f>
        <v>2068906.49</v>
      </c>
      <c r="D78" s="55">
        <f>[1]Расшир!F1017</f>
        <v>89957.40496</v>
      </c>
      <c r="E78" s="56">
        <f t="shared" si="0"/>
        <v>4.3480652893113599E-2</v>
      </c>
      <c r="F78" s="20"/>
      <c r="G78" s="8"/>
      <c r="H78" s="8"/>
      <c r="I78" s="8"/>
      <c r="J78" s="8"/>
      <c r="K78" s="8"/>
      <c r="L78" s="8"/>
      <c r="M78" s="8"/>
      <c r="N78" s="8"/>
    </row>
    <row r="79" spans="1:14" ht="15.75" x14ac:dyDescent="0.25">
      <c r="A79" s="57" t="s">
        <v>114</v>
      </c>
      <c r="B79" s="58" t="s">
        <v>115</v>
      </c>
      <c r="C79" s="25">
        <f>[1]Расшир!E1062</f>
        <v>28660.76</v>
      </c>
      <c r="D79" s="25">
        <f>[1]Расшир!F1062</f>
        <v>35.200949999999999</v>
      </c>
      <c r="E79" s="27">
        <f t="shared" si="0"/>
        <v>1.2281931811996612E-3</v>
      </c>
      <c r="F79" s="20"/>
      <c r="G79" s="8"/>
      <c r="H79" s="8"/>
      <c r="I79" s="8"/>
      <c r="J79" s="8"/>
      <c r="K79" s="8"/>
      <c r="L79" s="8"/>
      <c r="M79" s="8"/>
      <c r="N79" s="8"/>
    </row>
    <row r="80" spans="1:14" ht="15.75" x14ac:dyDescent="0.25">
      <c r="A80" s="57" t="s">
        <v>116</v>
      </c>
      <c r="B80" s="58" t="s">
        <v>117</v>
      </c>
      <c r="C80" s="25">
        <f>[1]Расшир!E1066</f>
        <v>728418.34</v>
      </c>
      <c r="D80" s="25">
        <f>[1]Расшир!F1066-0.01</f>
        <v>43605.885320000001</v>
      </c>
      <c r="E80" s="27">
        <f t="shared" si="0"/>
        <v>5.9863793819359357E-2</v>
      </c>
      <c r="F80" s="20"/>
      <c r="G80" s="8"/>
      <c r="H80" s="8"/>
      <c r="I80" s="8"/>
      <c r="J80" s="8"/>
      <c r="K80" s="8"/>
      <c r="L80" s="8"/>
      <c r="M80" s="8"/>
      <c r="N80" s="8"/>
    </row>
    <row r="81" spans="1:14" ht="15.75" x14ac:dyDescent="0.25">
      <c r="A81" s="57" t="s">
        <v>118</v>
      </c>
      <c r="B81" s="58" t="s">
        <v>119</v>
      </c>
      <c r="C81" s="25">
        <f>[1]Расшир!E1070</f>
        <v>684596.03999999992</v>
      </c>
      <c r="D81" s="25">
        <f>[1]Расшир!F1070</f>
        <v>30928.999299999999</v>
      </c>
      <c r="E81" s="27">
        <f t="shared" si="0"/>
        <v>4.5178466559637129E-2</v>
      </c>
      <c r="F81" s="20"/>
      <c r="G81" s="8"/>
      <c r="H81" s="8"/>
      <c r="I81" s="8"/>
      <c r="J81" s="8"/>
      <c r="K81" s="8"/>
      <c r="L81" s="8"/>
      <c r="M81" s="8"/>
      <c r="N81" s="8"/>
    </row>
    <row r="82" spans="1:14" ht="15.75" x14ac:dyDescent="0.25">
      <c r="A82" s="57" t="s">
        <v>120</v>
      </c>
      <c r="B82" s="58" t="s">
        <v>121</v>
      </c>
      <c r="C82" s="25">
        <f>[1]Расшир!E1084</f>
        <v>130123.5</v>
      </c>
      <c r="D82" s="25">
        <f>[1]Расшир!F1084</f>
        <v>0</v>
      </c>
      <c r="E82" s="27">
        <f>D82/C82</f>
        <v>0</v>
      </c>
      <c r="F82" s="20"/>
      <c r="G82" s="8"/>
      <c r="H82" s="8"/>
      <c r="I82" s="8"/>
      <c r="J82" s="8"/>
      <c r="K82" s="8"/>
      <c r="L82" s="8"/>
      <c r="M82" s="8"/>
      <c r="N82" s="8"/>
    </row>
    <row r="83" spans="1:14" ht="15.75" x14ac:dyDescent="0.25">
      <c r="A83" s="57" t="s">
        <v>122</v>
      </c>
      <c r="B83" s="58" t="s">
        <v>123</v>
      </c>
      <c r="C83" s="25">
        <f>[1]Расшир!E1088</f>
        <v>497107.85000000003</v>
      </c>
      <c r="D83" s="25">
        <f>[1]Расшир!F1088</f>
        <v>15387.30939</v>
      </c>
      <c r="E83" s="27">
        <f t="shared" si="0"/>
        <v>3.0953664059016568E-2</v>
      </c>
      <c r="F83" s="20"/>
      <c r="G83" s="8"/>
      <c r="H83" s="8"/>
      <c r="I83" s="8"/>
      <c r="J83" s="8"/>
      <c r="K83" s="8"/>
      <c r="L83" s="8"/>
      <c r="M83" s="8"/>
      <c r="N83" s="8"/>
    </row>
    <row r="84" spans="1:14" ht="15.75" x14ac:dyDescent="0.25">
      <c r="A84" s="66" t="s">
        <v>124</v>
      </c>
      <c r="B84" s="54" t="s">
        <v>125</v>
      </c>
      <c r="C84" s="55">
        <f>[1]Расшир!E1100</f>
        <v>1129242.7381000002</v>
      </c>
      <c r="D84" s="55">
        <f>[1]Расшир!F1100+0.01</f>
        <v>69855.084629999998</v>
      </c>
      <c r="E84" s="56">
        <f t="shared" si="0"/>
        <v>6.1860114104018239E-2</v>
      </c>
      <c r="F84" s="20"/>
      <c r="G84" s="8"/>
      <c r="H84" s="8"/>
      <c r="I84" s="8"/>
      <c r="J84" s="8"/>
      <c r="K84" s="8"/>
      <c r="L84" s="8"/>
      <c r="M84" s="8"/>
      <c r="N84" s="8"/>
    </row>
    <row r="85" spans="1:14" ht="15.75" x14ac:dyDescent="0.25">
      <c r="A85" s="57" t="s">
        <v>126</v>
      </c>
      <c r="B85" s="58" t="s">
        <v>127</v>
      </c>
      <c r="C85" s="25">
        <f>[1]Расшир!E1148</f>
        <v>660567.62639999995</v>
      </c>
      <c r="D85" s="25">
        <f>[1]Расшир!F1148</f>
        <v>48753.719349999999</v>
      </c>
      <c r="E85" s="27">
        <f t="shared" si="0"/>
        <v>7.3805795805799421E-2</v>
      </c>
      <c r="F85" s="20"/>
      <c r="G85" s="8"/>
      <c r="H85" s="8"/>
      <c r="I85" s="8"/>
      <c r="J85" s="8"/>
      <c r="K85" s="8"/>
      <c r="L85" s="8"/>
      <c r="M85" s="8"/>
      <c r="N85" s="8"/>
    </row>
    <row r="86" spans="1:14" ht="15.75" x14ac:dyDescent="0.25">
      <c r="A86" s="57" t="s">
        <v>128</v>
      </c>
      <c r="B86" s="58" t="s">
        <v>129</v>
      </c>
      <c r="C86" s="25">
        <f>[1]Расшир!E1153</f>
        <v>340607.18169999996</v>
      </c>
      <c r="D86" s="25">
        <f>[1]Расшир!F1153</f>
        <v>16150.646990000001</v>
      </c>
      <c r="E86" s="27">
        <f t="shared" si="0"/>
        <v>4.7417223880573282E-2</v>
      </c>
      <c r="F86" s="20"/>
      <c r="G86" s="8"/>
      <c r="H86" s="8"/>
      <c r="I86" s="8"/>
      <c r="J86" s="8"/>
      <c r="K86" s="8"/>
      <c r="L86" s="8"/>
      <c r="M86" s="8"/>
      <c r="N86" s="8"/>
    </row>
    <row r="87" spans="1:14" ht="15.75" x14ac:dyDescent="0.25">
      <c r="A87" s="57" t="s">
        <v>130</v>
      </c>
      <c r="B87" s="58" t="s">
        <v>131</v>
      </c>
      <c r="C87" s="25">
        <f>[1]Расшир!E1161</f>
        <v>128067.93</v>
      </c>
      <c r="D87" s="25">
        <f>[1]Расшир!F1161</f>
        <v>4950.7082900000005</v>
      </c>
      <c r="E87" s="27">
        <f t="shared" si="0"/>
        <v>3.8656893181610731E-2</v>
      </c>
      <c r="F87" s="20"/>
      <c r="G87" s="8"/>
      <c r="H87" s="8"/>
      <c r="I87" s="8"/>
      <c r="J87" s="8"/>
      <c r="K87" s="8"/>
      <c r="L87" s="8"/>
      <c r="M87" s="8"/>
      <c r="N87" s="8"/>
    </row>
    <row r="88" spans="1:14" ht="33.6" customHeight="1" x14ac:dyDescent="0.25">
      <c r="A88" s="66" t="s">
        <v>132</v>
      </c>
      <c r="B88" s="59" t="s">
        <v>133</v>
      </c>
      <c r="C88" s="55">
        <f>[1]Расшир!E1174</f>
        <v>1395452.09357</v>
      </c>
      <c r="D88" s="55">
        <f>[1]Расшир!F1174</f>
        <v>87765.087650000001</v>
      </c>
      <c r="E88" s="56">
        <f t="shared" si="0"/>
        <v>6.2893658660448631E-2</v>
      </c>
      <c r="F88" s="20"/>
      <c r="G88" s="8"/>
      <c r="H88" s="8"/>
      <c r="I88" s="8"/>
      <c r="J88" s="8"/>
      <c r="K88" s="8"/>
      <c r="L88" s="8"/>
      <c r="M88" s="8"/>
      <c r="N88" s="8"/>
    </row>
    <row r="89" spans="1:14" ht="32.25" customHeight="1" x14ac:dyDescent="0.25">
      <c r="A89" s="57" t="s">
        <v>134</v>
      </c>
      <c r="B89" s="58" t="s">
        <v>135</v>
      </c>
      <c r="C89" s="25">
        <f>[1]Расшир!E1177</f>
        <v>1395452.09357</v>
      </c>
      <c r="D89" s="25">
        <f>[1]Расшир!F1177</f>
        <v>87765.087650000001</v>
      </c>
      <c r="E89" s="27">
        <f t="shared" si="0"/>
        <v>6.2893658660448631E-2</v>
      </c>
      <c r="F89" s="20"/>
      <c r="G89" s="8"/>
      <c r="H89" s="8"/>
      <c r="I89" s="8"/>
      <c r="J89" s="8"/>
      <c r="K89" s="8"/>
      <c r="L89" s="8"/>
      <c r="M89" s="8"/>
      <c r="N89" s="8"/>
    </row>
    <row r="90" spans="1:14" s="44" customFormat="1" ht="21" customHeight="1" x14ac:dyDescent="0.3">
      <c r="A90" s="40"/>
      <c r="B90" s="70" t="s">
        <v>136</v>
      </c>
      <c r="C90" s="71">
        <f>[1]Расшир!E1181</f>
        <v>28840485.610099997</v>
      </c>
      <c r="D90" s="71">
        <f>[1]Расшир!F1181</f>
        <v>997102.2927600001</v>
      </c>
      <c r="E90" s="72">
        <f t="shared" si="0"/>
        <v>3.457300637166847E-2</v>
      </c>
      <c r="F90" s="42"/>
      <c r="G90" s="43"/>
      <c r="H90" s="43"/>
      <c r="I90" s="43"/>
      <c r="J90" s="43"/>
      <c r="K90" s="43"/>
      <c r="L90" s="43"/>
      <c r="M90" s="43"/>
      <c r="N90" s="43"/>
    </row>
    <row r="91" spans="1:14" ht="15.75" x14ac:dyDescent="0.25">
      <c r="A91" s="12"/>
      <c r="B91" s="24"/>
      <c r="C91" s="73"/>
      <c r="D91" s="73"/>
      <c r="E91" s="19"/>
      <c r="F91" s="8"/>
      <c r="G91" s="8"/>
      <c r="H91" s="8"/>
      <c r="I91" s="8"/>
      <c r="J91" s="8"/>
      <c r="K91" s="8"/>
      <c r="L91" s="8"/>
      <c r="M91" s="8"/>
      <c r="N91" s="8"/>
    </row>
    <row r="92" spans="1:14" ht="31.5" x14ac:dyDescent="0.25">
      <c r="A92" s="12"/>
      <c r="B92" s="33" t="s">
        <v>137</v>
      </c>
      <c r="C92" s="18">
        <f>C37-C90</f>
        <v>-22110.890099998564</v>
      </c>
      <c r="D92" s="18">
        <f>D37-D90</f>
        <v>923295.58419999992</v>
      </c>
      <c r="E92" s="19"/>
      <c r="F92" s="8"/>
      <c r="G92" s="8"/>
      <c r="H92" s="8"/>
      <c r="I92" s="8"/>
      <c r="J92" s="8"/>
      <c r="K92" s="8"/>
      <c r="L92" s="8"/>
      <c r="M92" s="8"/>
      <c r="N92" s="8"/>
    </row>
    <row r="93" spans="1:14" ht="15.75" hidden="1" x14ac:dyDescent="0.25">
      <c r="A93" s="12"/>
      <c r="B93" s="24"/>
      <c r="C93" s="73"/>
      <c r="D93" s="73"/>
      <c r="E93" s="19"/>
      <c r="F93" s="8"/>
      <c r="G93" s="8"/>
      <c r="H93" s="8"/>
      <c r="I93" s="8"/>
      <c r="J93" s="8"/>
      <c r="K93" s="8"/>
      <c r="L93" s="8"/>
      <c r="M93" s="8"/>
      <c r="N93" s="8"/>
    </row>
    <row r="94" spans="1:14" ht="15.75" hidden="1" x14ac:dyDescent="0.25">
      <c r="A94" s="12"/>
      <c r="B94" s="33" t="s">
        <v>138</v>
      </c>
      <c r="C94" s="18">
        <f>C95+C96</f>
        <v>0</v>
      </c>
      <c r="D94" s="18">
        <f>D95+D96</f>
        <v>0</v>
      </c>
      <c r="E94" s="19"/>
      <c r="F94" s="8"/>
      <c r="G94" s="8"/>
      <c r="H94" s="8"/>
      <c r="I94" s="8"/>
      <c r="J94" s="8"/>
      <c r="K94" s="8"/>
      <c r="L94" s="8"/>
      <c r="M94" s="8"/>
      <c r="N94" s="8"/>
    </row>
    <row r="95" spans="1:14" ht="15.75" hidden="1" x14ac:dyDescent="0.25">
      <c r="A95" s="12"/>
      <c r="B95" s="24" t="s">
        <v>139</v>
      </c>
      <c r="C95" s="73">
        <f>[1]Расшир!E1187</f>
        <v>0</v>
      </c>
      <c r="D95" s="73">
        <f>[1]Расшир!F1187</f>
        <v>0</v>
      </c>
      <c r="E95" s="19"/>
      <c r="F95" s="8"/>
      <c r="G95" s="8"/>
      <c r="H95" s="8"/>
      <c r="I95" s="8"/>
      <c r="J95" s="8"/>
      <c r="K95" s="8"/>
      <c r="L95" s="8"/>
      <c r="M95" s="8"/>
      <c r="N95" s="8"/>
    </row>
    <row r="96" spans="1:14" ht="15.75" hidden="1" x14ac:dyDescent="0.25">
      <c r="A96" s="12"/>
      <c r="B96" s="24" t="s">
        <v>140</v>
      </c>
      <c r="C96" s="73">
        <f>[1]Расшир!E1188</f>
        <v>0</v>
      </c>
      <c r="D96" s="73">
        <f>[1]Расшир!F1188</f>
        <v>0</v>
      </c>
      <c r="E96" s="19"/>
      <c r="F96" s="8"/>
      <c r="G96" s="8"/>
      <c r="H96" s="8"/>
      <c r="I96" s="8"/>
      <c r="J96" s="8"/>
      <c r="K96" s="8"/>
      <c r="L96" s="8"/>
      <c r="M96" s="8"/>
      <c r="N96" s="8"/>
    </row>
    <row r="97" spans="1:14" ht="15.75" x14ac:dyDescent="0.25">
      <c r="A97" s="12"/>
      <c r="B97" s="24"/>
      <c r="C97" s="73"/>
      <c r="D97" s="73"/>
      <c r="E97" s="19"/>
      <c r="F97" s="8"/>
      <c r="G97" s="8"/>
      <c r="H97" s="8"/>
      <c r="I97" s="8"/>
      <c r="J97" s="8"/>
      <c r="K97" s="8"/>
      <c r="L97" s="8"/>
      <c r="M97" s="8"/>
      <c r="N97" s="8"/>
    </row>
    <row r="98" spans="1:14" ht="47.25" x14ac:dyDescent="0.25">
      <c r="A98" s="12"/>
      <c r="B98" s="33" t="s">
        <v>141</v>
      </c>
      <c r="C98" s="18">
        <f>C99+C100</f>
        <v>-740027</v>
      </c>
      <c r="D98" s="18">
        <f>D99+D100</f>
        <v>0</v>
      </c>
      <c r="E98" s="19"/>
      <c r="F98" s="8"/>
      <c r="G98" s="8"/>
      <c r="H98" s="8"/>
      <c r="I98" s="8"/>
      <c r="J98" s="8"/>
      <c r="K98" s="8"/>
      <c r="L98" s="8"/>
      <c r="M98" s="8"/>
      <c r="N98" s="8"/>
    </row>
    <row r="99" spans="1:14" ht="31.5" x14ac:dyDescent="0.25">
      <c r="A99" s="12"/>
      <c r="B99" s="31" t="s">
        <v>142</v>
      </c>
      <c r="C99" s="73">
        <f>[1]Расшир!E1191</f>
        <v>1201752</v>
      </c>
      <c r="D99" s="73">
        <f>[1]Расшир!F1191</f>
        <v>0</v>
      </c>
      <c r="E99" s="19"/>
      <c r="F99" s="8"/>
      <c r="G99" s="8"/>
      <c r="H99" s="8"/>
      <c r="I99" s="8"/>
      <c r="J99" s="8"/>
      <c r="K99" s="8"/>
      <c r="L99" s="8"/>
      <c r="M99" s="8"/>
      <c r="N99" s="8"/>
    </row>
    <row r="100" spans="1:14" ht="31.5" x14ac:dyDescent="0.25">
      <c r="A100" s="12"/>
      <c r="B100" s="31" t="s">
        <v>143</v>
      </c>
      <c r="C100" s="73">
        <f>[1]Расшир!E1192</f>
        <v>-1941779</v>
      </c>
      <c r="D100" s="73">
        <f>[1]Расшир!F1192</f>
        <v>0</v>
      </c>
      <c r="E100" s="19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5.75" x14ac:dyDescent="0.25">
      <c r="A101" s="12"/>
      <c r="B101" s="24"/>
      <c r="C101" s="73"/>
      <c r="D101" s="73"/>
      <c r="E101" s="19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5.75" x14ac:dyDescent="0.25">
      <c r="A102" s="12"/>
      <c r="B102" s="33" t="s">
        <v>144</v>
      </c>
      <c r="C102" s="18">
        <f>C103+C104</f>
        <v>740027</v>
      </c>
      <c r="D102" s="18">
        <f>[1]Расшир!F1194</f>
        <v>-180000</v>
      </c>
      <c r="E102" s="19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5.75" x14ac:dyDescent="0.25">
      <c r="A103" s="12"/>
      <c r="B103" s="24" t="s">
        <v>145</v>
      </c>
      <c r="C103" s="73">
        <f>[1]Расшир!E1195</f>
        <v>12384039</v>
      </c>
      <c r="D103" s="73">
        <f>[1]Расшир!F1195</f>
        <v>0</v>
      </c>
      <c r="E103" s="19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31.5" x14ac:dyDescent="0.25">
      <c r="A104" s="12"/>
      <c r="B104" s="31" t="s">
        <v>146</v>
      </c>
      <c r="C104" s="73">
        <f>[1]Расшир!E1196</f>
        <v>-11644012</v>
      </c>
      <c r="D104" s="73">
        <f>[1]Расшир!F1196</f>
        <v>-180000</v>
      </c>
      <c r="E104" s="19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5.75" x14ac:dyDescent="0.25">
      <c r="A105" s="12"/>
      <c r="B105" s="31"/>
      <c r="C105" s="73"/>
      <c r="D105" s="73"/>
      <c r="E105" s="19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31.5" x14ac:dyDescent="0.25">
      <c r="A106" s="12"/>
      <c r="B106" s="33" t="s">
        <v>147</v>
      </c>
      <c r="C106" s="18">
        <f>C107+C108</f>
        <v>22110.890100002289</v>
      </c>
      <c r="D106" s="18">
        <f>D107+D108</f>
        <v>-743295.58420000016</v>
      </c>
      <c r="E106" s="19"/>
      <c r="F106" s="74"/>
      <c r="G106" s="8"/>
      <c r="H106" s="8"/>
      <c r="I106" s="8"/>
      <c r="J106" s="8"/>
      <c r="K106" s="8"/>
      <c r="L106" s="8"/>
      <c r="M106" s="8"/>
      <c r="N106" s="8"/>
    </row>
    <row r="107" spans="1:14" ht="15.75" x14ac:dyDescent="0.25">
      <c r="A107" s="12"/>
      <c r="B107" s="24" t="s">
        <v>148</v>
      </c>
      <c r="C107" s="73">
        <f>[1]Расшир!E1206</f>
        <v>-42404165.719999999</v>
      </c>
      <c r="D107" s="73">
        <f>[1]Расшир!F1206</f>
        <v>-1922195.9624000001</v>
      </c>
      <c r="E107" s="19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5.75" x14ac:dyDescent="0.25">
      <c r="A108" s="12"/>
      <c r="B108" s="24" t="s">
        <v>149</v>
      </c>
      <c r="C108" s="73">
        <f>[1]Расшир!E1207</f>
        <v>42426276.610100001</v>
      </c>
      <c r="D108" s="73">
        <f>[1]Расшир!F1207</f>
        <v>1178900.3781999999</v>
      </c>
      <c r="E108" s="19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5.75" x14ac:dyDescent="0.25">
      <c r="A109" s="12"/>
      <c r="B109" s="31"/>
      <c r="C109" s="73"/>
      <c r="D109" s="73"/>
      <c r="E109" s="19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31.5" hidden="1" x14ac:dyDescent="0.25">
      <c r="A110" s="12"/>
      <c r="B110" s="33" t="s">
        <v>150</v>
      </c>
      <c r="C110" s="18">
        <f>[1]Расшир!E1197</f>
        <v>0</v>
      </c>
      <c r="D110" s="18">
        <f>D113+D115</f>
        <v>0</v>
      </c>
      <c r="E110" s="19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49.5" hidden="1" customHeight="1" x14ac:dyDescent="0.25">
      <c r="A111" s="12"/>
      <c r="B111" s="75" t="s">
        <v>151</v>
      </c>
      <c r="C111" s="76">
        <f>[1]Расшир!E1198</f>
        <v>0</v>
      </c>
      <c r="D111" s="77">
        <f>D112</f>
        <v>0</v>
      </c>
      <c r="E111" s="19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47.25" hidden="1" x14ac:dyDescent="0.25">
      <c r="A112" s="12"/>
      <c r="B112" s="78" t="s">
        <v>152</v>
      </c>
      <c r="C112" s="25">
        <f>[1]Расшир!E1199</f>
        <v>0</v>
      </c>
      <c r="D112" s="73">
        <f>[1]Расшир!F1199</f>
        <v>0</v>
      </c>
      <c r="E112" s="19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31.5" hidden="1" x14ac:dyDescent="0.25">
      <c r="A113" s="12"/>
      <c r="B113" s="79" t="s">
        <v>153</v>
      </c>
      <c r="C113" s="80">
        <f>[1]Расшир!E1202</f>
        <v>0</v>
      </c>
      <c r="D113" s="81">
        <f>[1]Расшир!F1202</f>
        <v>0</v>
      </c>
      <c r="E113" s="19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5.75" hidden="1" x14ac:dyDescent="0.25">
      <c r="A114" s="12"/>
      <c r="B114" s="78"/>
      <c r="C114" s="73"/>
      <c r="D114" s="73"/>
      <c r="E114" s="19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29.45" hidden="1" customHeight="1" x14ac:dyDescent="0.25">
      <c r="A115" s="12"/>
      <c r="B115" s="82" t="s">
        <v>154</v>
      </c>
      <c r="C115" s="77">
        <f>C116</f>
        <v>0</v>
      </c>
      <c r="D115" s="77">
        <f>D116</f>
        <v>0</v>
      </c>
      <c r="E115" s="19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30" hidden="1" x14ac:dyDescent="0.25">
      <c r="A116" s="12"/>
      <c r="B116" s="83" t="s">
        <v>155</v>
      </c>
      <c r="C116" s="84">
        <f>[1]Расшир!E1201</f>
        <v>0</v>
      </c>
      <c r="D116" s="85">
        <f>[1]Расшир!F1201</f>
        <v>0</v>
      </c>
      <c r="E116" s="19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5.75" hidden="1" x14ac:dyDescent="0.25">
      <c r="A117" s="12"/>
      <c r="B117" s="24"/>
      <c r="C117" s="73"/>
      <c r="D117" s="73"/>
      <c r="E117" s="19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5.75" hidden="1" x14ac:dyDescent="0.25">
      <c r="A118" s="12"/>
      <c r="B118" s="24"/>
      <c r="C118" s="73"/>
      <c r="D118" s="73"/>
      <c r="E118" s="19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32.25" customHeight="1" x14ac:dyDescent="0.25">
      <c r="A119" s="12"/>
      <c r="B119" s="33" t="s">
        <v>156</v>
      </c>
      <c r="C119" s="18">
        <f>C94+C98+C102+C106+C110</f>
        <v>22110.890100002289</v>
      </c>
      <c r="D119" s="18">
        <f>D94+D98+D102+D106+D110</f>
        <v>-923295.58420000016</v>
      </c>
      <c r="E119" s="19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" hidden="1" customHeight="1" x14ac:dyDescent="0.25">
      <c r="B120" s="86"/>
      <c r="C120" s="87"/>
      <c r="D120" s="87"/>
      <c r="E120" s="8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8.75" hidden="1" x14ac:dyDescent="0.25">
      <c r="A121" s="89" t="s">
        <v>157</v>
      </c>
      <c r="B121" s="90"/>
      <c r="C121" s="91"/>
      <c r="D121" s="91" t="s">
        <v>158</v>
      </c>
      <c r="E121" s="11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0.5" hidden="1" customHeight="1" x14ac:dyDescent="0.25">
      <c r="A122" s="89"/>
      <c r="B122" s="90"/>
      <c r="C122" s="92"/>
      <c r="D122" s="93"/>
      <c r="E122" s="11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23.25" hidden="1" customHeight="1" x14ac:dyDescent="0.25">
      <c r="A123" s="94" t="s">
        <v>159</v>
      </c>
      <c r="B123" s="90"/>
      <c r="C123" s="92"/>
      <c r="D123" s="93"/>
      <c r="E123" s="11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9" hidden="1" customHeight="1" x14ac:dyDescent="0.25">
      <c r="A124" s="95" t="s">
        <v>160</v>
      </c>
      <c r="B124" s="90"/>
      <c r="C124" s="92"/>
      <c r="D124" s="93"/>
      <c r="E124" s="11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75" hidden="1" customHeight="1" x14ac:dyDescent="0.25">
      <c r="A125" s="96" t="s">
        <v>161</v>
      </c>
      <c r="B125" s="90"/>
      <c r="C125" s="92"/>
      <c r="D125" s="93"/>
      <c r="E125" s="11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5.75" x14ac:dyDescent="0.25">
      <c r="B126" s="9"/>
      <c r="C126" s="8"/>
      <c r="D126" s="10"/>
      <c r="E126" s="11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5.75" x14ac:dyDescent="0.25">
      <c r="B127" s="9"/>
      <c r="C127" s="8"/>
      <c r="D127" s="10"/>
      <c r="E127" s="11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5.75" x14ac:dyDescent="0.25">
      <c r="B128" s="9"/>
      <c r="C128" s="8"/>
      <c r="D128" s="10"/>
      <c r="E128" s="11"/>
      <c r="F128" s="8"/>
      <c r="G128" s="8"/>
      <c r="H128" s="8"/>
      <c r="I128" s="8"/>
      <c r="J128" s="8"/>
      <c r="K128" s="8"/>
      <c r="L128" s="8"/>
      <c r="M128" s="8"/>
      <c r="N128" s="8"/>
    </row>
    <row r="129" spans="2:14" ht="15.75" x14ac:dyDescent="0.25">
      <c r="B129" s="9"/>
      <c r="C129" s="8"/>
      <c r="D129" s="10"/>
      <c r="E129" s="11"/>
      <c r="F129" s="8"/>
      <c r="G129" s="8"/>
      <c r="H129" s="8"/>
      <c r="I129" s="8"/>
      <c r="J129" s="8"/>
      <c r="K129" s="8"/>
      <c r="L129" s="8"/>
      <c r="M129" s="8"/>
      <c r="N129" s="8"/>
    </row>
    <row r="130" spans="2:14" ht="15.75" x14ac:dyDescent="0.25">
      <c r="B130" s="9"/>
      <c r="C130" s="8"/>
      <c r="D130" s="10"/>
      <c r="E130" s="11"/>
      <c r="F130" s="8"/>
      <c r="G130" s="8"/>
      <c r="H130" s="8"/>
      <c r="I130" s="8"/>
      <c r="J130" s="8"/>
      <c r="K130" s="8"/>
      <c r="L130" s="8"/>
      <c r="M130" s="8"/>
      <c r="N130" s="8"/>
    </row>
    <row r="131" spans="2:14" ht="15.75" x14ac:dyDescent="0.25">
      <c r="B131" s="9"/>
      <c r="C131" s="8"/>
      <c r="D131" s="10"/>
      <c r="E131" s="11"/>
      <c r="F131" s="8"/>
      <c r="G131" s="8"/>
      <c r="H131" s="8"/>
      <c r="I131" s="8"/>
      <c r="J131" s="8"/>
      <c r="K131" s="8"/>
      <c r="L131" s="8"/>
      <c r="M131" s="8"/>
      <c r="N131" s="8"/>
    </row>
    <row r="132" spans="2:14" ht="15.75" x14ac:dyDescent="0.25">
      <c r="B132" s="9"/>
      <c r="C132" s="8"/>
      <c r="D132" s="10"/>
      <c r="E132" s="11"/>
      <c r="F132" s="8"/>
      <c r="G132" s="8"/>
      <c r="H132" s="8"/>
      <c r="I132" s="8"/>
      <c r="J132" s="8"/>
      <c r="K132" s="8"/>
      <c r="L132" s="8"/>
      <c r="M132" s="8"/>
      <c r="N132" s="8"/>
    </row>
    <row r="133" spans="2:14" ht="15.75" x14ac:dyDescent="0.25">
      <c r="B133" s="9"/>
      <c r="C133" s="8"/>
      <c r="D133" s="10"/>
      <c r="E133" s="11"/>
      <c r="F133" s="8"/>
      <c r="G133" s="8"/>
      <c r="H133" s="8"/>
      <c r="I133" s="8"/>
      <c r="J133" s="8"/>
      <c r="K133" s="8"/>
      <c r="L133" s="8"/>
      <c r="M133" s="8"/>
      <c r="N133" s="8"/>
    </row>
    <row r="134" spans="2:14" ht="15.75" x14ac:dyDescent="0.25">
      <c r="B134" s="9"/>
      <c r="C134" s="8"/>
      <c r="D134" s="10"/>
      <c r="E134" s="11"/>
      <c r="F134" s="8"/>
      <c r="G134" s="8"/>
      <c r="H134" s="8"/>
      <c r="I134" s="8"/>
      <c r="J134" s="8"/>
      <c r="K134" s="8"/>
      <c r="L134" s="8"/>
      <c r="M134" s="8"/>
      <c r="N134" s="8"/>
    </row>
    <row r="135" spans="2:14" ht="15.75" x14ac:dyDescent="0.25">
      <c r="B135" s="9"/>
      <c r="C135" s="8"/>
      <c r="D135" s="10"/>
      <c r="E135" s="11"/>
      <c r="F135" s="8"/>
      <c r="G135" s="8"/>
      <c r="H135" s="8"/>
      <c r="I135" s="8"/>
      <c r="J135" s="8"/>
      <c r="K135" s="8"/>
      <c r="L135" s="8"/>
      <c r="M135" s="8"/>
      <c r="N135" s="8"/>
    </row>
    <row r="136" spans="2:14" ht="15.75" x14ac:dyDescent="0.25">
      <c r="B136" s="9"/>
      <c r="C136" s="8"/>
      <c r="D136" s="10"/>
      <c r="E136" s="11"/>
      <c r="F136" s="8"/>
      <c r="G136" s="8"/>
      <c r="H136" s="8"/>
      <c r="I136" s="8"/>
      <c r="J136" s="8"/>
      <c r="K136" s="8"/>
      <c r="L136" s="8"/>
      <c r="M136" s="8"/>
      <c r="N136" s="8"/>
    </row>
    <row r="137" spans="2:14" ht="15.75" x14ac:dyDescent="0.25">
      <c r="B137" s="9"/>
      <c r="C137" s="8"/>
      <c r="D137" s="10"/>
      <c r="E137" s="11"/>
      <c r="F137" s="8"/>
      <c r="G137" s="8"/>
      <c r="H137" s="8"/>
      <c r="I137" s="8"/>
      <c r="J137" s="8"/>
      <c r="K137" s="8"/>
      <c r="L137" s="8"/>
      <c r="M137" s="8"/>
      <c r="N137" s="8"/>
    </row>
    <row r="138" spans="2:14" ht="15.75" x14ac:dyDescent="0.25">
      <c r="B138" s="9"/>
      <c r="C138" s="8"/>
      <c r="D138" s="10"/>
      <c r="E138" s="11"/>
      <c r="F138" s="8"/>
      <c r="G138" s="8"/>
      <c r="H138" s="8"/>
      <c r="I138" s="8"/>
      <c r="J138" s="8"/>
      <c r="K138" s="8"/>
      <c r="L138" s="8"/>
      <c r="M138" s="8"/>
      <c r="N138" s="8"/>
    </row>
    <row r="139" spans="2:14" ht="15.75" x14ac:dyDescent="0.25">
      <c r="B139" s="9"/>
      <c r="C139" s="8"/>
      <c r="D139" s="10"/>
      <c r="E139" s="11"/>
      <c r="F139" s="8"/>
      <c r="G139" s="8"/>
      <c r="H139" s="8"/>
      <c r="I139" s="8"/>
      <c r="J139" s="8"/>
      <c r="K139" s="8"/>
      <c r="L139" s="8"/>
      <c r="M139" s="8"/>
      <c r="N139" s="8"/>
    </row>
    <row r="140" spans="2:14" ht="15.75" x14ac:dyDescent="0.25">
      <c r="B140" s="9"/>
      <c r="C140" s="8"/>
      <c r="D140" s="10"/>
      <c r="E140" s="11"/>
      <c r="F140" s="8"/>
      <c r="G140" s="8"/>
      <c r="H140" s="8"/>
      <c r="I140" s="8"/>
      <c r="J140" s="8"/>
      <c r="K140" s="8"/>
      <c r="L140" s="8"/>
      <c r="M140" s="8"/>
      <c r="N140" s="8"/>
    </row>
    <row r="141" spans="2:14" ht="15.75" x14ac:dyDescent="0.25">
      <c r="B141" s="9"/>
      <c r="C141" s="8"/>
      <c r="D141" s="10"/>
      <c r="E141" s="11"/>
      <c r="F141" s="8"/>
      <c r="G141" s="8"/>
      <c r="H141" s="8"/>
      <c r="I141" s="8"/>
      <c r="J141" s="8"/>
      <c r="K141" s="8"/>
      <c r="L141" s="8"/>
      <c r="M141" s="8"/>
      <c r="N141" s="8"/>
    </row>
    <row r="142" spans="2:14" ht="15.75" x14ac:dyDescent="0.25">
      <c r="B142" s="9"/>
      <c r="C142" s="8"/>
      <c r="D142" s="10"/>
      <c r="E142" s="11"/>
      <c r="F142" s="8"/>
      <c r="G142" s="8"/>
      <c r="H142" s="8"/>
      <c r="I142" s="8"/>
      <c r="J142" s="8"/>
      <c r="K142" s="8"/>
      <c r="L142" s="8"/>
      <c r="M142" s="8"/>
      <c r="N142" s="8"/>
    </row>
    <row r="143" spans="2:14" ht="15.75" x14ac:dyDescent="0.25">
      <c r="B143" s="9"/>
      <c r="C143" s="8"/>
      <c r="D143" s="10"/>
      <c r="E143" s="11"/>
      <c r="F143" s="8"/>
      <c r="G143" s="8"/>
      <c r="H143" s="8"/>
      <c r="I143" s="8"/>
      <c r="J143" s="8"/>
      <c r="K143" s="8"/>
      <c r="L143" s="8"/>
      <c r="M143" s="8"/>
      <c r="N143" s="8"/>
    </row>
    <row r="144" spans="2:14" ht="15.75" x14ac:dyDescent="0.25">
      <c r="B144" s="9"/>
      <c r="C144" s="8"/>
      <c r="D144" s="10"/>
      <c r="E144" s="11"/>
      <c r="F144" s="8"/>
      <c r="G144" s="8"/>
      <c r="H144" s="8"/>
      <c r="I144" s="8"/>
      <c r="J144" s="8"/>
      <c r="K144" s="8"/>
      <c r="L144" s="8"/>
      <c r="M144" s="8"/>
      <c r="N144" s="8"/>
    </row>
    <row r="145" spans="2:14" ht="15.75" x14ac:dyDescent="0.25">
      <c r="B145" s="9"/>
      <c r="C145" s="8"/>
      <c r="D145" s="10"/>
      <c r="E145" s="11"/>
      <c r="F145" s="8"/>
      <c r="G145" s="8"/>
      <c r="H145" s="8"/>
      <c r="I145" s="8"/>
      <c r="J145" s="8"/>
      <c r="K145" s="8"/>
      <c r="L145" s="8"/>
      <c r="M145" s="8"/>
      <c r="N145" s="8"/>
    </row>
    <row r="146" spans="2:14" ht="15.75" x14ac:dyDescent="0.25">
      <c r="B146" s="9"/>
      <c r="C146" s="8"/>
      <c r="D146" s="10"/>
      <c r="E146" s="11"/>
      <c r="F146" s="8"/>
      <c r="G146" s="8"/>
      <c r="H146" s="8"/>
      <c r="I146" s="8"/>
      <c r="J146" s="8"/>
      <c r="K146" s="8"/>
      <c r="L146" s="8"/>
      <c r="M146" s="8"/>
      <c r="N146" s="8"/>
    </row>
    <row r="147" spans="2:14" ht="15.75" x14ac:dyDescent="0.25">
      <c r="B147" s="9"/>
      <c r="C147" s="8"/>
      <c r="D147" s="10"/>
      <c r="E147" s="11"/>
      <c r="F147" s="8"/>
      <c r="G147" s="8"/>
      <c r="H147" s="8"/>
      <c r="I147" s="8"/>
      <c r="J147" s="8"/>
      <c r="K147" s="8"/>
      <c r="L147" s="8"/>
      <c r="M147" s="8"/>
      <c r="N147" s="8"/>
    </row>
    <row r="148" spans="2:14" ht="15.75" x14ac:dyDescent="0.25">
      <c r="B148" s="9"/>
      <c r="C148" s="8"/>
      <c r="D148" s="10"/>
      <c r="E148" s="11"/>
      <c r="F148" s="8"/>
      <c r="G148" s="8"/>
      <c r="H148" s="8"/>
      <c r="I148" s="8"/>
      <c r="J148" s="8"/>
      <c r="K148" s="8"/>
      <c r="L148" s="8"/>
      <c r="M148" s="8"/>
      <c r="N148" s="8"/>
    </row>
    <row r="149" spans="2:14" ht="15.75" x14ac:dyDescent="0.25">
      <c r="B149" s="9"/>
      <c r="C149" s="8"/>
      <c r="D149" s="10"/>
      <c r="E149" s="11"/>
      <c r="F149" s="8"/>
      <c r="G149" s="8"/>
      <c r="H149" s="8"/>
      <c r="I149" s="8"/>
      <c r="J149" s="8"/>
      <c r="K149" s="8"/>
      <c r="L149" s="8"/>
      <c r="M149" s="8"/>
      <c r="N149" s="8"/>
    </row>
    <row r="150" spans="2:14" ht="15.75" x14ac:dyDescent="0.25">
      <c r="B150" s="9"/>
      <c r="C150" s="8"/>
      <c r="D150" s="10"/>
      <c r="E150" s="11"/>
      <c r="F150" s="8"/>
      <c r="G150" s="8"/>
      <c r="H150" s="8"/>
      <c r="I150" s="8"/>
      <c r="J150" s="8"/>
      <c r="K150" s="8"/>
      <c r="L150" s="8"/>
      <c r="M150" s="8"/>
      <c r="N150" s="8"/>
    </row>
    <row r="151" spans="2:14" ht="15.75" x14ac:dyDescent="0.25">
      <c r="B151" s="9"/>
      <c r="C151" s="8"/>
      <c r="D151" s="10"/>
      <c r="E151" s="11"/>
      <c r="F151" s="8"/>
      <c r="G151" s="8"/>
      <c r="H151" s="8"/>
      <c r="I151" s="8"/>
      <c r="J151" s="8"/>
      <c r="K151" s="8"/>
      <c r="L151" s="8"/>
      <c r="M151" s="8"/>
      <c r="N151" s="8"/>
    </row>
    <row r="152" spans="2:14" ht="15.75" x14ac:dyDescent="0.25">
      <c r="B152" s="9"/>
      <c r="C152" s="8"/>
      <c r="D152" s="10"/>
      <c r="E152" s="11"/>
      <c r="F152" s="8"/>
      <c r="G152" s="8"/>
      <c r="H152" s="8"/>
      <c r="I152" s="8"/>
      <c r="J152" s="8"/>
      <c r="K152" s="8"/>
      <c r="L152" s="8"/>
      <c r="M152" s="8"/>
      <c r="N152" s="8"/>
    </row>
    <row r="153" spans="2:14" ht="15.75" x14ac:dyDescent="0.25">
      <c r="B153" s="9"/>
      <c r="C153" s="8"/>
      <c r="D153" s="10"/>
      <c r="E153" s="11"/>
      <c r="F153" s="8"/>
      <c r="G153" s="8"/>
      <c r="H153" s="8"/>
      <c r="I153" s="8"/>
      <c r="J153" s="8"/>
      <c r="K153" s="8"/>
      <c r="L153" s="8"/>
      <c r="M153" s="8"/>
      <c r="N153" s="8"/>
    </row>
    <row r="154" spans="2:14" ht="15.75" x14ac:dyDescent="0.25">
      <c r="B154" s="9"/>
      <c r="C154" s="8"/>
      <c r="D154" s="10"/>
      <c r="E154" s="11"/>
      <c r="F154" s="8"/>
      <c r="G154" s="8"/>
      <c r="H154" s="8"/>
      <c r="I154" s="8"/>
      <c r="J154" s="8"/>
      <c r="K154" s="8"/>
      <c r="L154" s="8"/>
      <c r="M154" s="8"/>
      <c r="N154" s="8"/>
    </row>
    <row r="155" spans="2:14" ht="15.75" x14ac:dyDescent="0.25">
      <c r="B155" s="9"/>
      <c r="C155" s="8"/>
      <c r="D155" s="10"/>
      <c r="E155" s="11"/>
      <c r="F155" s="8"/>
      <c r="G155" s="8"/>
      <c r="H155" s="8"/>
      <c r="I155" s="8"/>
      <c r="J155" s="8"/>
      <c r="K155" s="8"/>
      <c r="L155" s="8"/>
      <c r="M155" s="8"/>
      <c r="N155" s="8"/>
    </row>
    <row r="156" spans="2:14" ht="15.75" x14ac:dyDescent="0.25">
      <c r="B156" s="9"/>
      <c r="C156" s="8"/>
      <c r="D156" s="10"/>
      <c r="E156" s="11"/>
      <c r="F156" s="8"/>
      <c r="G156" s="8"/>
      <c r="H156" s="8"/>
      <c r="I156" s="8"/>
      <c r="J156" s="8"/>
      <c r="K156" s="8"/>
      <c r="L156" s="8"/>
      <c r="M156" s="8"/>
      <c r="N156" s="8"/>
    </row>
    <row r="157" spans="2:14" ht="15.75" x14ac:dyDescent="0.25">
      <c r="B157" s="9"/>
      <c r="C157" s="8"/>
      <c r="D157" s="10"/>
      <c r="E157" s="11"/>
      <c r="F157" s="8"/>
      <c r="G157" s="8"/>
      <c r="H157" s="8"/>
      <c r="I157" s="8"/>
      <c r="J157" s="8"/>
      <c r="K157" s="8"/>
      <c r="L157" s="8"/>
      <c r="M157" s="8"/>
      <c r="N157" s="8"/>
    </row>
    <row r="158" spans="2:14" ht="15.75" x14ac:dyDescent="0.25">
      <c r="B158" s="9"/>
      <c r="C158" s="8"/>
      <c r="D158" s="10"/>
      <c r="E158" s="11"/>
      <c r="F158" s="8"/>
      <c r="G158" s="8"/>
      <c r="H158" s="8"/>
      <c r="I158" s="8"/>
      <c r="J158" s="8"/>
      <c r="K158" s="8"/>
      <c r="L158" s="8"/>
      <c r="M158" s="8"/>
      <c r="N158" s="8"/>
    </row>
    <row r="159" spans="2:14" ht="15.75" x14ac:dyDescent="0.25">
      <c r="B159" s="9"/>
      <c r="C159" s="8"/>
      <c r="D159" s="10"/>
      <c r="E159" s="11"/>
      <c r="F159" s="8"/>
      <c r="G159" s="8"/>
      <c r="H159" s="8"/>
      <c r="I159" s="8"/>
      <c r="J159" s="8"/>
      <c r="K159" s="8"/>
      <c r="L159" s="8"/>
      <c r="M159" s="8"/>
      <c r="N159" s="8"/>
    </row>
    <row r="160" spans="2:14" ht="15.75" x14ac:dyDescent="0.25">
      <c r="B160" s="9"/>
      <c r="C160" s="8"/>
      <c r="D160" s="10"/>
      <c r="E160" s="11"/>
      <c r="F160" s="8"/>
      <c r="G160" s="8"/>
      <c r="H160" s="8"/>
      <c r="I160" s="8"/>
      <c r="J160" s="8"/>
      <c r="K160" s="8"/>
      <c r="L160" s="8"/>
      <c r="M160" s="8"/>
      <c r="N160" s="8"/>
    </row>
    <row r="161" spans="2:14" ht="15.75" x14ac:dyDescent="0.25">
      <c r="B161" s="9"/>
      <c r="C161" s="8"/>
      <c r="D161" s="10"/>
      <c r="E161" s="11"/>
      <c r="F161" s="8"/>
      <c r="G161" s="8"/>
      <c r="H161" s="8"/>
      <c r="I161" s="8"/>
      <c r="J161" s="8"/>
      <c r="K161" s="8"/>
      <c r="L161" s="8"/>
      <c r="M161" s="8"/>
      <c r="N161" s="8"/>
    </row>
    <row r="162" spans="2:14" ht="15.75" x14ac:dyDescent="0.25">
      <c r="B162" s="9"/>
      <c r="C162" s="8"/>
      <c r="D162" s="10"/>
      <c r="E162" s="11"/>
      <c r="F162" s="8"/>
      <c r="G162" s="8"/>
      <c r="H162" s="8"/>
      <c r="I162" s="8"/>
      <c r="J162" s="8"/>
      <c r="K162" s="8"/>
      <c r="L162" s="8"/>
      <c r="M162" s="8"/>
      <c r="N162" s="8"/>
    </row>
    <row r="163" spans="2:14" ht="15.75" x14ac:dyDescent="0.25">
      <c r="B163" s="9"/>
      <c r="C163" s="8"/>
      <c r="D163" s="10"/>
      <c r="E163" s="11"/>
      <c r="F163" s="8"/>
      <c r="G163" s="8"/>
      <c r="H163" s="8"/>
      <c r="I163" s="8"/>
      <c r="J163" s="8"/>
      <c r="K163" s="8"/>
      <c r="L163" s="8"/>
      <c r="M163" s="8"/>
      <c r="N163" s="8"/>
    </row>
    <row r="164" spans="2:14" ht="15.75" x14ac:dyDescent="0.25">
      <c r="B164" s="9"/>
      <c r="C164" s="8"/>
      <c r="D164" s="10"/>
      <c r="E164" s="11"/>
      <c r="F164" s="8"/>
      <c r="G164" s="8"/>
      <c r="H164" s="8"/>
      <c r="I164" s="8"/>
      <c r="J164" s="8"/>
      <c r="K164" s="8"/>
      <c r="L164" s="8"/>
      <c r="M164" s="8"/>
      <c r="N164" s="8"/>
    </row>
    <row r="165" spans="2:14" ht="15.75" x14ac:dyDescent="0.25">
      <c r="B165" s="9"/>
      <c r="C165" s="8"/>
      <c r="D165" s="10"/>
      <c r="E165" s="11"/>
      <c r="F165" s="8"/>
      <c r="G165" s="8"/>
      <c r="H165" s="8"/>
      <c r="I165" s="8"/>
      <c r="J165" s="8"/>
      <c r="K165" s="8"/>
      <c r="L165" s="8"/>
      <c r="M165" s="8"/>
      <c r="N165" s="8"/>
    </row>
    <row r="166" spans="2:14" ht="15.75" x14ac:dyDescent="0.25">
      <c r="B166" s="9"/>
      <c r="C166" s="8"/>
      <c r="D166" s="10"/>
      <c r="E166" s="11"/>
      <c r="F166" s="8"/>
      <c r="G166" s="8"/>
      <c r="H166" s="8"/>
      <c r="I166" s="8"/>
      <c r="J166" s="8"/>
      <c r="K166" s="8"/>
      <c r="L166" s="8"/>
      <c r="M166" s="8"/>
      <c r="N166" s="8"/>
    </row>
    <row r="167" spans="2:14" ht="15.75" x14ac:dyDescent="0.25">
      <c r="B167" s="9"/>
      <c r="C167" s="8"/>
      <c r="D167" s="10"/>
      <c r="E167" s="11"/>
      <c r="F167" s="8"/>
      <c r="G167" s="8"/>
      <c r="H167" s="8"/>
      <c r="I167" s="8"/>
      <c r="J167" s="8"/>
      <c r="K167" s="8"/>
      <c r="L167" s="8"/>
      <c r="M167" s="8"/>
      <c r="N167" s="8"/>
    </row>
    <row r="168" spans="2:14" ht="15.75" x14ac:dyDescent="0.25">
      <c r="B168" s="9"/>
      <c r="C168" s="8"/>
      <c r="D168" s="10"/>
      <c r="E168" s="11"/>
      <c r="F168" s="8"/>
      <c r="G168" s="8"/>
      <c r="H168" s="8"/>
      <c r="I168" s="8"/>
      <c r="J168" s="8"/>
      <c r="K168" s="8"/>
      <c r="L168" s="8"/>
      <c r="M168" s="8"/>
      <c r="N168" s="8"/>
    </row>
    <row r="169" spans="2:14" ht="15.75" x14ac:dyDescent="0.25">
      <c r="B169" s="9"/>
      <c r="C169" s="8"/>
      <c r="D169" s="10"/>
      <c r="E169" s="11"/>
      <c r="F169" s="8"/>
      <c r="G169" s="8"/>
      <c r="H169" s="8"/>
      <c r="I169" s="8"/>
      <c r="J169" s="8"/>
      <c r="K169" s="8"/>
      <c r="L169" s="8"/>
      <c r="M169" s="8"/>
      <c r="N169" s="8"/>
    </row>
    <row r="170" spans="2:14" ht="15.75" x14ac:dyDescent="0.25">
      <c r="B170" s="9"/>
      <c r="C170" s="8"/>
      <c r="D170" s="10"/>
      <c r="E170" s="11"/>
      <c r="F170" s="8"/>
      <c r="G170" s="8"/>
      <c r="H170" s="8"/>
      <c r="I170" s="8"/>
      <c r="J170" s="8"/>
      <c r="K170" s="8"/>
      <c r="L170" s="8"/>
      <c r="M170" s="8"/>
      <c r="N170" s="8"/>
    </row>
    <row r="171" spans="2:14" ht="15.75" x14ac:dyDescent="0.25">
      <c r="B171" s="9"/>
      <c r="C171" s="8"/>
      <c r="D171" s="10"/>
      <c r="E171" s="11"/>
      <c r="F171" s="8"/>
      <c r="G171" s="8"/>
      <c r="H171" s="8"/>
      <c r="I171" s="8"/>
      <c r="J171" s="8"/>
      <c r="K171" s="8"/>
      <c r="L171" s="8"/>
      <c r="M171" s="8"/>
      <c r="N171" s="8"/>
    </row>
    <row r="172" spans="2:14" ht="15.75" x14ac:dyDescent="0.25">
      <c r="B172" s="9"/>
      <c r="C172" s="8"/>
      <c r="D172" s="10"/>
      <c r="E172" s="11"/>
      <c r="F172" s="8"/>
      <c r="G172" s="8"/>
      <c r="H172" s="8"/>
      <c r="I172" s="8"/>
      <c r="J172" s="8"/>
      <c r="K172" s="8"/>
      <c r="L172" s="8"/>
      <c r="M172" s="8"/>
      <c r="N172" s="8"/>
    </row>
    <row r="173" spans="2:14" ht="15.75" x14ac:dyDescent="0.25">
      <c r="B173" s="9"/>
      <c r="C173" s="8"/>
      <c r="D173" s="10"/>
      <c r="E173" s="11"/>
      <c r="F173" s="8"/>
      <c r="G173" s="8"/>
      <c r="H173" s="8"/>
      <c r="I173" s="8"/>
      <c r="J173" s="8"/>
      <c r="K173" s="8"/>
      <c r="L173" s="8"/>
      <c r="M173" s="8"/>
      <c r="N173" s="8"/>
    </row>
    <row r="174" spans="2:14" ht="15.75" x14ac:dyDescent="0.25">
      <c r="B174" s="9"/>
      <c r="C174" s="8"/>
      <c r="D174" s="10"/>
      <c r="E174" s="11"/>
      <c r="F174" s="8"/>
      <c r="G174" s="8"/>
      <c r="H174" s="8"/>
      <c r="I174" s="8"/>
      <c r="J174" s="8"/>
      <c r="K174" s="8"/>
      <c r="L174" s="8"/>
      <c r="M174" s="8"/>
      <c r="N174" s="8"/>
    </row>
    <row r="175" spans="2:14" ht="15.75" x14ac:dyDescent="0.25">
      <c r="B175" s="9"/>
      <c r="C175" s="8"/>
      <c r="D175" s="10"/>
      <c r="E175" s="11"/>
      <c r="F175" s="8"/>
      <c r="G175" s="8"/>
      <c r="H175" s="8"/>
      <c r="I175" s="8"/>
      <c r="J175" s="8"/>
      <c r="K175" s="8"/>
      <c r="L175" s="8"/>
      <c r="M175" s="8"/>
      <c r="N175" s="8"/>
    </row>
    <row r="176" spans="2:14" ht="15.75" x14ac:dyDescent="0.25">
      <c r="B176" s="9"/>
      <c r="C176" s="8"/>
      <c r="D176" s="10"/>
      <c r="E176" s="11"/>
      <c r="F176" s="8"/>
      <c r="G176" s="8"/>
      <c r="H176" s="8"/>
      <c r="I176" s="8"/>
      <c r="J176" s="8"/>
      <c r="K176" s="8"/>
      <c r="L176" s="8"/>
      <c r="M176" s="8"/>
      <c r="N176" s="8"/>
    </row>
    <row r="177" spans="2:14" ht="15.75" x14ac:dyDescent="0.25">
      <c r="B177" s="9"/>
      <c r="C177" s="8"/>
      <c r="D177" s="10"/>
      <c r="E177" s="11"/>
      <c r="F177" s="8"/>
      <c r="G177" s="8"/>
      <c r="H177" s="8"/>
      <c r="I177" s="8"/>
      <c r="J177" s="8"/>
      <c r="K177" s="8"/>
      <c r="L177" s="8"/>
      <c r="M177" s="8"/>
      <c r="N177" s="8"/>
    </row>
    <row r="178" spans="2:14" ht="15.75" x14ac:dyDescent="0.25">
      <c r="B178" s="9"/>
      <c r="C178" s="8"/>
      <c r="D178" s="10"/>
      <c r="E178" s="11"/>
      <c r="F178" s="8"/>
      <c r="G178" s="8"/>
      <c r="H178" s="8"/>
      <c r="I178" s="8"/>
      <c r="J178" s="8"/>
      <c r="K178" s="8"/>
      <c r="L178" s="8"/>
      <c r="M178" s="8"/>
      <c r="N178" s="8"/>
    </row>
    <row r="179" spans="2:14" ht="15.75" x14ac:dyDescent="0.25">
      <c r="B179" s="9"/>
      <c r="C179" s="8"/>
      <c r="D179" s="10"/>
      <c r="E179" s="11"/>
      <c r="F179" s="8"/>
      <c r="G179" s="8"/>
      <c r="H179" s="8"/>
      <c r="I179" s="8"/>
      <c r="J179" s="8"/>
      <c r="K179" s="8"/>
      <c r="L179" s="8"/>
      <c r="M179" s="8"/>
      <c r="N179" s="8"/>
    </row>
    <row r="180" spans="2:14" ht="15.75" x14ac:dyDescent="0.25">
      <c r="B180" s="9"/>
      <c r="C180" s="8"/>
      <c r="D180" s="10"/>
      <c r="E180" s="11"/>
      <c r="F180" s="8"/>
      <c r="G180" s="8"/>
      <c r="H180" s="8"/>
      <c r="I180" s="8"/>
      <c r="J180" s="8"/>
      <c r="K180" s="8"/>
      <c r="L180" s="8"/>
      <c r="M180" s="8"/>
      <c r="N180" s="8"/>
    </row>
    <row r="181" spans="2:14" ht="15.75" x14ac:dyDescent="0.25">
      <c r="B181" s="9"/>
      <c r="C181" s="8"/>
      <c r="D181" s="10"/>
      <c r="E181" s="11"/>
      <c r="F181" s="8"/>
      <c r="G181" s="8"/>
      <c r="H181" s="8"/>
      <c r="I181" s="8"/>
      <c r="J181" s="8"/>
      <c r="K181" s="8"/>
      <c r="L181" s="8"/>
      <c r="M181" s="8"/>
      <c r="N181" s="8"/>
    </row>
    <row r="182" spans="2:14" ht="15.75" x14ac:dyDescent="0.25">
      <c r="B182" s="9"/>
      <c r="C182" s="8"/>
      <c r="D182" s="10"/>
      <c r="E182" s="11"/>
      <c r="F182" s="8"/>
      <c r="G182" s="8"/>
      <c r="H182" s="8"/>
      <c r="I182" s="8"/>
      <c r="J182" s="8"/>
      <c r="K182" s="8"/>
      <c r="L182" s="8"/>
      <c r="M182" s="8"/>
      <c r="N182" s="8"/>
    </row>
    <row r="183" spans="2:14" ht="15.75" x14ac:dyDescent="0.25">
      <c r="B183" s="9"/>
      <c r="C183" s="8"/>
      <c r="D183" s="10"/>
      <c r="E183" s="11"/>
      <c r="F183" s="8"/>
      <c r="G183" s="8"/>
      <c r="H183" s="8"/>
      <c r="I183" s="8"/>
      <c r="J183" s="8"/>
      <c r="K183" s="8"/>
      <c r="L183" s="8"/>
      <c r="M183" s="8"/>
      <c r="N183" s="8"/>
    </row>
    <row r="184" spans="2:14" ht="15.75" x14ac:dyDescent="0.25">
      <c r="B184" s="9"/>
      <c r="C184" s="8"/>
      <c r="D184" s="10"/>
      <c r="E184" s="11"/>
      <c r="F184" s="8"/>
      <c r="G184" s="8"/>
      <c r="H184" s="8"/>
      <c r="I184" s="8"/>
      <c r="J184" s="8"/>
      <c r="K184" s="8"/>
      <c r="L184" s="8"/>
      <c r="M184" s="8"/>
      <c r="N184" s="8"/>
    </row>
    <row r="185" spans="2:14" ht="15.75" x14ac:dyDescent="0.25">
      <c r="B185" s="9"/>
      <c r="C185" s="8"/>
      <c r="D185" s="10"/>
      <c r="E185" s="11"/>
      <c r="F185" s="8"/>
      <c r="G185" s="8"/>
      <c r="H185" s="8"/>
      <c r="I185" s="8"/>
      <c r="J185" s="8"/>
      <c r="K185" s="8"/>
      <c r="L185" s="8"/>
      <c r="M185" s="8"/>
      <c r="N185" s="8"/>
    </row>
    <row r="186" spans="2:14" ht="15.75" x14ac:dyDescent="0.25">
      <c r="B186" s="9"/>
      <c r="C186" s="8"/>
      <c r="D186" s="10"/>
      <c r="E186" s="11"/>
      <c r="F186" s="8"/>
      <c r="G186" s="8"/>
      <c r="H186" s="8"/>
      <c r="I186" s="8"/>
      <c r="J186" s="8"/>
      <c r="K186" s="8"/>
      <c r="L186" s="8"/>
      <c r="M186" s="8"/>
      <c r="N186" s="8"/>
    </row>
    <row r="187" spans="2:14" ht="15.75" x14ac:dyDescent="0.25">
      <c r="B187" s="9"/>
      <c r="C187" s="8"/>
      <c r="D187" s="10"/>
      <c r="E187" s="11"/>
      <c r="F187" s="8"/>
      <c r="G187" s="8"/>
      <c r="H187" s="8"/>
      <c r="I187" s="8"/>
      <c r="J187" s="8"/>
      <c r="K187" s="8"/>
      <c r="L187" s="8"/>
      <c r="M187" s="8"/>
      <c r="N187" s="8"/>
    </row>
    <row r="188" spans="2:14" ht="15.75" x14ac:dyDescent="0.25">
      <c r="B188" s="9"/>
      <c r="C188" s="8"/>
      <c r="D188" s="10"/>
      <c r="E188" s="11"/>
      <c r="F188" s="8"/>
      <c r="G188" s="8"/>
      <c r="H188" s="8"/>
      <c r="I188" s="8"/>
      <c r="J188" s="8"/>
      <c r="K188" s="8"/>
      <c r="L188" s="8"/>
      <c r="M188" s="8"/>
      <c r="N188" s="8"/>
    </row>
    <row r="189" spans="2:14" ht="15.75" x14ac:dyDescent="0.25">
      <c r="B189" s="9"/>
      <c r="C189" s="8"/>
      <c r="D189" s="10"/>
      <c r="E189" s="11"/>
      <c r="F189" s="8"/>
      <c r="G189" s="8"/>
      <c r="H189" s="8"/>
      <c r="I189" s="8"/>
      <c r="J189" s="8"/>
      <c r="K189" s="8"/>
      <c r="L189" s="8"/>
      <c r="M189" s="8"/>
      <c r="N189" s="8"/>
    </row>
    <row r="190" spans="2:14" ht="15.75" x14ac:dyDescent="0.25">
      <c r="B190" s="9"/>
      <c r="C190" s="8"/>
      <c r="D190" s="10"/>
      <c r="E190" s="11"/>
      <c r="F190" s="8"/>
      <c r="G190" s="8"/>
      <c r="H190" s="8"/>
      <c r="I190" s="8"/>
      <c r="J190" s="8"/>
      <c r="K190" s="8"/>
      <c r="L190" s="8"/>
      <c r="M190" s="8"/>
      <c r="N190" s="8"/>
    </row>
    <row r="191" spans="2:14" ht="15.75" x14ac:dyDescent="0.25">
      <c r="B191" s="9"/>
      <c r="C191" s="8"/>
      <c r="D191" s="10"/>
      <c r="E191" s="11"/>
      <c r="F191" s="8"/>
      <c r="G191" s="8"/>
      <c r="H191" s="8"/>
      <c r="I191" s="8"/>
      <c r="J191" s="8"/>
      <c r="K191" s="8"/>
      <c r="L191" s="8"/>
      <c r="M191" s="8"/>
      <c r="N191" s="8"/>
    </row>
    <row r="192" spans="2:14" ht="15.75" x14ac:dyDescent="0.25">
      <c r="B192" s="9"/>
      <c r="C192" s="8"/>
      <c r="D192" s="10"/>
      <c r="E192" s="11"/>
      <c r="F192" s="8"/>
      <c r="G192" s="8"/>
      <c r="H192" s="8"/>
      <c r="I192" s="8"/>
      <c r="J192" s="8"/>
      <c r="K192" s="8"/>
      <c r="L192" s="8"/>
      <c r="M192" s="8"/>
      <c r="N192" s="8"/>
    </row>
    <row r="193" spans="2:14" ht="15.75" x14ac:dyDescent="0.25">
      <c r="B193" s="9"/>
      <c r="C193" s="8"/>
      <c r="D193" s="10"/>
      <c r="E193" s="11"/>
      <c r="F193" s="8"/>
      <c r="G193" s="8"/>
      <c r="H193" s="8"/>
      <c r="I193" s="8"/>
      <c r="J193" s="8"/>
      <c r="K193" s="8"/>
      <c r="L193" s="8"/>
      <c r="M193" s="8"/>
      <c r="N193" s="8"/>
    </row>
    <row r="194" spans="2:14" ht="15.75" x14ac:dyDescent="0.25">
      <c r="B194" s="9"/>
      <c r="C194" s="8"/>
      <c r="D194" s="10"/>
      <c r="E194" s="11"/>
      <c r="F194" s="8"/>
      <c r="G194" s="8"/>
      <c r="H194" s="8"/>
      <c r="I194" s="8"/>
      <c r="J194" s="8"/>
      <c r="K194" s="8"/>
      <c r="L194" s="8"/>
      <c r="M194" s="8"/>
      <c r="N194" s="8"/>
    </row>
    <row r="195" spans="2:14" ht="15.75" x14ac:dyDescent="0.25">
      <c r="B195" s="9"/>
      <c r="C195" s="8"/>
      <c r="D195" s="10"/>
      <c r="E195" s="11"/>
      <c r="F195" s="8"/>
      <c r="G195" s="8"/>
      <c r="H195" s="8"/>
      <c r="I195" s="8"/>
      <c r="J195" s="8"/>
      <c r="K195" s="8"/>
      <c r="L195" s="8"/>
      <c r="M195" s="8"/>
      <c r="N195" s="8"/>
    </row>
    <row r="196" spans="2:14" ht="15.75" x14ac:dyDescent="0.25">
      <c r="B196" s="9"/>
      <c r="C196" s="8"/>
      <c r="D196" s="10"/>
      <c r="E196" s="11"/>
      <c r="F196" s="8"/>
      <c r="G196" s="8"/>
      <c r="H196" s="8"/>
      <c r="I196" s="8"/>
      <c r="J196" s="8"/>
      <c r="K196" s="8"/>
      <c r="L196" s="8"/>
      <c r="M196" s="8"/>
      <c r="N196" s="8"/>
    </row>
    <row r="197" spans="2:14" ht="15.75" x14ac:dyDescent="0.25">
      <c r="B197" s="9"/>
      <c r="C197" s="8"/>
      <c r="D197" s="10"/>
      <c r="E197" s="11"/>
      <c r="F197" s="8"/>
      <c r="G197" s="8"/>
      <c r="H197" s="8"/>
      <c r="I197" s="8"/>
      <c r="J197" s="8"/>
      <c r="K197" s="8"/>
      <c r="L197" s="8"/>
      <c r="M197" s="8"/>
      <c r="N197" s="8"/>
    </row>
    <row r="198" spans="2:14" ht="15.75" x14ac:dyDescent="0.25">
      <c r="B198" s="9"/>
      <c r="C198" s="8"/>
      <c r="D198" s="10"/>
      <c r="E198" s="11"/>
      <c r="F198" s="8"/>
      <c r="G198" s="8"/>
      <c r="H198" s="8"/>
      <c r="I198" s="8"/>
      <c r="J198" s="8"/>
      <c r="K198" s="8"/>
      <c r="L198" s="8"/>
      <c r="M198" s="8"/>
      <c r="N198" s="8"/>
    </row>
    <row r="199" spans="2:14" ht="15.75" x14ac:dyDescent="0.25">
      <c r="B199" s="9"/>
      <c r="C199" s="8"/>
      <c r="D199" s="10"/>
      <c r="E199" s="11"/>
      <c r="F199" s="8"/>
      <c r="G199" s="8"/>
      <c r="H199" s="8"/>
      <c r="I199" s="8"/>
      <c r="J199" s="8"/>
      <c r="K199" s="8"/>
      <c r="L199" s="8"/>
      <c r="M199" s="8"/>
      <c r="N199" s="8"/>
    </row>
    <row r="200" spans="2:14" ht="15.75" x14ac:dyDescent="0.25">
      <c r="B200" s="9"/>
      <c r="C200" s="8"/>
      <c r="D200" s="10"/>
      <c r="E200" s="11"/>
      <c r="F200" s="8"/>
      <c r="G200" s="8"/>
      <c r="H200" s="8"/>
      <c r="I200" s="8"/>
      <c r="J200" s="8"/>
      <c r="K200" s="8"/>
      <c r="L200" s="8"/>
      <c r="M200" s="8"/>
      <c r="N200" s="8"/>
    </row>
    <row r="201" spans="2:14" ht="15.75" x14ac:dyDescent="0.25">
      <c r="B201" s="9"/>
      <c r="C201" s="8"/>
      <c r="D201" s="10"/>
      <c r="E201" s="11"/>
      <c r="F201" s="8"/>
      <c r="G201" s="8"/>
      <c r="H201" s="8"/>
      <c r="I201" s="8"/>
      <c r="J201" s="8"/>
      <c r="K201" s="8"/>
      <c r="L201" s="8"/>
      <c r="M201" s="8"/>
      <c r="N201" s="8"/>
    </row>
    <row r="202" spans="2:14" ht="15.75" x14ac:dyDescent="0.25">
      <c r="B202" s="9"/>
      <c r="C202" s="8"/>
      <c r="D202" s="10"/>
      <c r="E202" s="11"/>
      <c r="F202" s="8"/>
      <c r="G202" s="8"/>
      <c r="H202" s="8"/>
      <c r="I202" s="8"/>
      <c r="J202" s="8"/>
      <c r="K202" s="8"/>
      <c r="L202" s="8"/>
      <c r="M202" s="8"/>
      <c r="N202" s="8"/>
    </row>
    <row r="203" spans="2:14" ht="15.75" x14ac:dyDescent="0.25">
      <c r="B203" s="9"/>
      <c r="C203" s="8"/>
      <c r="D203" s="10"/>
      <c r="E203" s="11"/>
      <c r="F203" s="8"/>
      <c r="G203" s="8"/>
      <c r="H203" s="8"/>
      <c r="I203" s="8"/>
      <c r="J203" s="8"/>
      <c r="K203" s="8"/>
      <c r="L203" s="8"/>
      <c r="M203" s="8"/>
      <c r="N203" s="8"/>
    </row>
    <row r="204" spans="2:14" ht="15.75" x14ac:dyDescent="0.25">
      <c r="B204" s="9"/>
      <c r="C204" s="8"/>
      <c r="D204" s="10"/>
      <c r="E204" s="11"/>
      <c r="F204" s="8"/>
      <c r="G204" s="8"/>
      <c r="H204" s="8"/>
      <c r="I204" s="8"/>
      <c r="J204" s="8"/>
      <c r="K204" s="8"/>
      <c r="L204" s="8"/>
      <c r="M204" s="8"/>
      <c r="N204" s="8"/>
    </row>
    <row r="205" spans="2:14" ht="15.75" x14ac:dyDescent="0.25">
      <c r="B205" s="9"/>
      <c r="C205" s="8"/>
      <c r="D205" s="10"/>
      <c r="E205" s="11"/>
      <c r="F205" s="8"/>
      <c r="G205" s="8"/>
      <c r="H205" s="8"/>
      <c r="I205" s="8"/>
      <c r="J205" s="8"/>
      <c r="K205" s="8"/>
      <c r="L205" s="8"/>
      <c r="M205" s="8"/>
      <c r="N205" s="8"/>
    </row>
    <row r="206" spans="2:14" ht="15.75" x14ac:dyDescent="0.25">
      <c r="B206" s="9"/>
      <c r="C206" s="8"/>
      <c r="D206" s="10"/>
      <c r="E206" s="11"/>
      <c r="F206" s="8"/>
      <c r="G206" s="8"/>
      <c r="H206" s="8"/>
      <c r="I206" s="8"/>
      <c r="J206" s="8"/>
      <c r="K206" s="8"/>
      <c r="L206" s="8"/>
      <c r="M206" s="8"/>
      <c r="N206" s="8"/>
    </row>
    <row r="207" spans="2:14" ht="15.75" x14ac:dyDescent="0.25">
      <c r="B207" s="9"/>
      <c r="C207" s="8"/>
      <c r="D207" s="10"/>
      <c r="E207" s="11"/>
      <c r="F207" s="8"/>
      <c r="G207" s="8"/>
      <c r="H207" s="8"/>
      <c r="I207" s="8"/>
      <c r="J207" s="8"/>
      <c r="K207" s="8"/>
      <c r="L207" s="8"/>
      <c r="M207" s="8"/>
      <c r="N207" s="8"/>
    </row>
    <row r="208" spans="2:14" ht="15.75" x14ac:dyDescent="0.25">
      <c r="B208" s="9"/>
      <c r="C208" s="8"/>
      <c r="D208" s="10"/>
      <c r="E208" s="11"/>
      <c r="F208" s="8"/>
      <c r="G208" s="8"/>
      <c r="H208" s="8"/>
      <c r="I208" s="8"/>
      <c r="J208" s="8"/>
      <c r="K208" s="8"/>
      <c r="L208" s="8"/>
      <c r="M208" s="8"/>
      <c r="N208" s="8"/>
    </row>
    <row r="209" spans="2:14" ht="15.75" x14ac:dyDescent="0.25">
      <c r="B209" s="9"/>
      <c r="C209" s="8"/>
      <c r="D209" s="10"/>
      <c r="E209" s="11"/>
      <c r="F209" s="8"/>
      <c r="G209" s="8"/>
      <c r="H209" s="8"/>
      <c r="I209" s="8"/>
      <c r="J209" s="8"/>
      <c r="K209" s="8"/>
      <c r="L209" s="8"/>
      <c r="M209" s="8"/>
      <c r="N209" s="8"/>
    </row>
    <row r="210" spans="2:14" ht="15.75" x14ac:dyDescent="0.25">
      <c r="B210" s="9"/>
      <c r="C210" s="8"/>
      <c r="D210" s="10"/>
      <c r="E210" s="11"/>
      <c r="F210" s="8"/>
      <c r="G210" s="8"/>
      <c r="H210" s="8"/>
      <c r="I210" s="8"/>
      <c r="J210" s="8"/>
      <c r="K210" s="8"/>
      <c r="L210" s="8"/>
      <c r="M210" s="8"/>
      <c r="N210" s="8"/>
    </row>
    <row r="211" spans="2:14" ht="15.75" x14ac:dyDescent="0.25">
      <c r="B211" s="9"/>
      <c r="C211" s="8"/>
      <c r="D211" s="10"/>
      <c r="E211" s="11"/>
      <c r="F211" s="8"/>
      <c r="G211" s="8"/>
      <c r="H211" s="8"/>
      <c r="I211" s="8"/>
      <c r="J211" s="8"/>
      <c r="K211" s="8"/>
      <c r="L211" s="8"/>
      <c r="M211" s="8"/>
      <c r="N211" s="8"/>
    </row>
    <row r="212" spans="2:14" ht="15.75" x14ac:dyDescent="0.25">
      <c r="B212" s="9"/>
      <c r="C212" s="8"/>
      <c r="D212" s="10"/>
      <c r="E212" s="11"/>
      <c r="F212" s="8"/>
      <c r="G212" s="8"/>
      <c r="H212" s="8"/>
      <c r="I212" s="8"/>
      <c r="J212" s="8"/>
      <c r="K212" s="8"/>
      <c r="L212" s="8"/>
      <c r="M212" s="8"/>
      <c r="N212" s="8"/>
    </row>
    <row r="213" spans="2:14" ht="15.75" x14ac:dyDescent="0.25">
      <c r="B213" s="9"/>
      <c r="C213" s="8"/>
      <c r="D213" s="10"/>
      <c r="E213" s="11"/>
      <c r="F213" s="8"/>
      <c r="G213" s="8"/>
      <c r="H213" s="8"/>
      <c r="I213" s="8"/>
      <c r="J213" s="8"/>
      <c r="K213" s="8"/>
      <c r="L213" s="8"/>
      <c r="M213" s="8"/>
      <c r="N213" s="8"/>
    </row>
    <row r="214" spans="2:14" ht="15.75" x14ac:dyDescent="0.25">
      <c r="B214" s="9"/>
      <c r="C214" s="8"/>
      <c r="D214" s="10"/>
      <c r="E214" s="11"/>
      <c r="F214" s="8"/>
      <c r="G214" s="8"/>
      <c r="H214" s="8"/>
      <c r="I214" s="8"/>
      <c r="J214" s="8"/>
      <c r="K214" s="8"/>
      <c r="L214" s="8"/>
      <c r="M214" s="8"/>
      <c r="N214" s="8"/>
    </row>
    <row r="215" spans="2:14" ht="15.75" x14ac:dyDescent="0.25">
      <c r="B215" s="9"/>
      <c r="C215" s="8"/>
      <c r="D215" s="10"/>
      <c r="E215" s="11"/>
      <c r="F215" s="8"/>
      <c r="G215" s="8"/>
      <c r="H215" s="8"/>
      <c r="I215" s="8"/>
      <c r="J215" s="8"/>
      <c r="K215" s="8"/>
      <c r="L215" s="8"/>
      <c r="M215" s="8"/>
      <c r="N215" s="8"/>
    </row>
    <row r="216" spans="2:14" ht="15.75" x14ac:dyDescent="0.25">
      <c r="B216" s="9"/>
      <c r="C216" s="8"/>
      <c r="D216" s="10"/>
      <c r="E216" s="11"/>
      <c r="F216" s="8"/>
      <c r="G216" s="8"/>
      <c r="H216" s="8"/>
      <c r="I216" s="8"/>
      <c r="J216" s="8"/>
      <c r="K216" s="8"/>
      <c r="L216" s="8"/>
      <c r="M216" s="8"/>
      <c r="N216" s="8"/>
    </row>
    <row r="217" spans="2:14" ht="15.75" x14ac:dyDescent="0.25">
      <c r="B217" s="9"/>
      <c r="C217" s="8"/>
      <c r="D217" s="10"/>
      <c r="E217" s="11"/>
      <c r="F217" s="8"/>
      <c r="G217" s="8"/>
      <c r="H217" s="8"/>
      <c r="I217" s="8"/>
      <c r="J217" s="8"/>
      <c r="K217" s="8"/>
      <c r="L217" s="8"/>
      <c r="M217" s="8"/>
      <c r="N217" s="8"/>
    </row>
    <row r="218" spans="2:14" ht="15.75" x14ac:dyDescent="0.25">
      <c r="B218" s="9"/>
      <c r="C218" s="8"/>
      <c r="D218" s="10"/>
      <c r="E218" s="11"/>
      <c r="F218" s="8"/>
      <c r="G218" s="8"/>
      <c r="H218" s="8"/>
      <c r="I218" s="8"/>
      <c r="J218" s="8"/>
      <c r="K218" s="8"/>
      <c r="L218" s="8"/>
      <c r="M218" s="8"/>
      <c r="N218" s="8"/>
    </row>
    <row r="219" spans="2:14" ht="15.75" x14ac:dyDescent="0.25">
      <c r="B219" s="9"/>
      <c r="C219" s="8"/>
      <c r="D219" s="10"/>
      <c r="E219" s="11"/>
      <c r="F219" s="8"/>
      <c r="G219" s="8"/>
      <c r="H219" s="8"/>
      <c r="I219" s="8"/>
      <c r="J219" s="8"/>
      <c r="K219" s="8"/>
      <c r="L219" s="8"/>
      <c r="M219" s="8"/>
      <c r="N219" s="8"/>
    </row>
    <row r="220" spans="2:14" ht="15.75" x14ac:dyDescent="0.25">
      <c r="B220" s="9"/>
      <c r="C220" s="8"/>
      <c r="D220" s="10"/>
      <c r="E220" s="11"/>
      <c r="F220" s="8"/>
      <c r="G220" s="8"/>
      <c r="H220" s="8"/>
      <c r="I220" s="8"/>
      <c r="J220" s="8"/>
      <c r="K220" s="8"/>
      <c r="L220" s="8"/>
      <c r="M220" s="8"/>
      <c r="N220" s="8"/>
    </row>
    <row r="221" spans="2:14" ht="15.75" x14ac:dyDescent="0.25">
      <c r="B221" s="9"/>
      <c r="C221" s="8"/>
      <c r="D221" s="10"/>
      <c r="E221" s="11"/>
      <c r="F221" s="8"/>
      <c r="G221" s="8"/>
      <c r="H221" s="8"/>
      <c r="I221" s="8"/>
      <c r="J221" s="8"/>
      <c r="K221" s="8"/>
      <c r="L221" s="8"/>
      <c r="M221" s="8"/>
      <c r="N221" s="8"/>
    </row>
    <row r="222" spans="2:14" ht="15.75" x14ac:dyDescent="0.25">
      <c r="B222" s="9"/>
      <c r="C222" s="8"/>
      <c r="D222" s="10"/>
      <c r="E222" s="11"/>
      <c r="F222" s="8"/>
      <c r="G222" s="8"/>
      <c r="H222" s="8"/>
      <c r="I222" s="8"/>
      <c r="J222" s="8"/>
      <c r="K222" s="8"/>
      <c r="L222" s="8"/>
      <c r="M222" s="8"/>
      <c r="N222" s="8"/>
    </row>
    <row r="223" spans="2:14" ht="15.75" x14ac:dyDescent="0.25">
      <c r="B223" s="9"/>
      <c r="C223" s="8"/>
      <c r="D223" s="10"/>
      <c r="E223" s="11"/>
      <c r="F223" s="8"/>
      <c r="G223" s="8"/>
      <c r="H223" s="8"/>
      <c r="I223" s="8"/>
      <c r="J223" s="8"/>
      <c r="K223" s="8"/>
      <c r="L223" s="8"/>
      <c r="M223" s="8"/>
      <c r="N223" s="8"/>
    </row>
    <row r="405" spans="6:6" x14ac:dyDescent="0.2">
      <c r="F405" s="97"/>
    </row>
    <row r="490" spans="1:4" s="5" customFormat="1" ht="18.75" x14ac:dyDescent="0.3">
      <c r="A490" s="1"/>
      <c r="B490" s="2"/>
      <c r="C490" s="3"/>
      <c r="D490" s="98"/>
    </row>
    <row r="491" spans="1:4" s="5" customFormat="1" ht="18.75" x14ac:dyDescent="0.3">
      <c r="A491" s="1"/>
      <c r="B491" s="2"/>
      <c r="C491" s="3"/>
      <c r="D491" s="98"/>
    </row>
    <row r="494" spans="1:4" s="5" customFormat="1" x14ac:dyDescent="0.2">
      <c r="A494" s="1"/>
      <c r="B494" s="2"/>
      <c r="C494" s="3"/>
      <c r="D494" s="99"/>
    </row>
  </sheetData>
  <pageMargins left="0.15748031496062992" right="0.15748031496062992" top="0.15748031496062992" bottom="0.23622047244094491" header="0.15748031496062992" footer="0.19685039370078741"/>
  <pageSetup paperSize="9" scale="85" fitToHeight="2" orientation="portrait" r:id="rId1"/>
  <rowBreaks count="2" manualBreakCount="2">
    <brk id="39" max="16383" man="1"/>
    <brk id="9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1A63C46-967C-46C6-B18A-B8C75574DD2D}"/>
</file>

<file path=customXml/itemProps2.xml><?xml version="1.0" encoding="utf-8"?>
<ds:datastoreItem xmlns:ds="http://schemas.openxmlformats.org/officeDocument/2006/customXml" ds:itemID="{5B1DB64E-C6D3-421E-B18A-934C15D7615F}"/>
</file>

<file path=customXml/itemProps3.xml><?xml version="1.0" encoding="utf-8"?>
<ds:datastoreItem xmlns:ds="http://schemas.openxmlformats.org/officeDocument/2006/customXml" ds:itemID="{4FED7BFB-AC65-43A0-ACEA-685C4FCAB2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01.02.2018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Цивилева Полина Евгеньевна</dc:creator>
  <cp:lastModifiedBy>Богданов Филипп Владимирович</cp:lastModifiedBy>
  <cp:lastPrinted>2018-02-16T05:33:19Z</cp:lastPrinted>
  <dcterms:created xsi:type="dcterms:W3CDTF">2018-02-16T05:32:24Z</dcterms:created>
  <dcterms:modified xsi:type="dcterms:W3CDTF">2018-02-19T03:20:27Z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