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30" windowWidth="14955" windowHeight="7170"/>
  </bookViews>
  <sheets>
    <sheet name="на 01.06.2016" sheetId="1" r:id="rId1"/>
  </sheets>
  <externalReferences>
    <externalReference r:id="rId2"/>
  </externalReferences>
  <definedNames>
    <definedName name="Z_5F4BDBB1_E645_4516_8FC8_7D1E2AFE448F_.wvu.Rows" localSheetId="0" hidden="1">'на 01.06.2016'!$29:$29,'на 01.06.2016'!$38:$38,'на 01.06.2016'!$61:$61,'на 01.06.2016'!$75:$76,'на 01.06.2016'!$92:$95,'на 01.06.2016'!$112:$112,'на 01.06.2016'!$116:$116</definedName>
    <definedName name="Z_791A6B44_A126_477F_8F66_87C81269CCAF_.wvu.Rows" localSheetId="0" hidden="1">'на 01.06.2016'!#REF!,'на 01.06.2016'!$110:$111,'на 01.06.2016'!$117:$117</definedName>
    <definedName name="Z_AFEF4DE1_67D6_48C6_A8C8_B9E9198BBD0E_.wvu.Rows" localSheetId="0" hidden="1">'на 01.06.2016'!#REF!,'на 01.06.2016'!$117:$117</definedName>
    <definedName name="Z_CAE69FAB_AFBE_4188_8F32_69E048226F14_.wvu.PrintArea" localSheetId="0" hidden="1">'на 01.06.2016'!$B$1:$E$118</definedName>
    <definedName name="Z_CAE69FAB_AFBE_4188_8F32_69E048226F14_.wvu.Rows" localSheetId="0" hidden="1">'на 01.06.2016'!$38:$39,'на 01.06.2016'!$117:$117</definedName>
    <definedName name="Z_D2DF83CF_573E_4A86_A4BE_5A992E023C65_.wvu.Rows" localSheetId="0" hidden="1">'на 01.06.2016'!#REF!,'на 01.06.2016'!$110:$111,'на 01.06.2016'!$117:$117</definedName>
    <definedName name="Z_E2CE03E0_A708_4616_8DFD_0910D1C70A9E_.wvu.Rows" localSheetId="0" hidden="1">'на 01.06.2016'!#REF!,'на 01.06.2016'!$110:$111,'на 01.06.2016'!$117:$117</definedName>
    <definedName name="Z_E8991B2E_0E9F_48F3_A4D6_3B340ABE8C8E_.wvu.Rows" localSheetId="0" hidden="1">'на 01.06.2016'!$38:$39,'на 01.06.2016'!$117:$117</definedName>
    <definedName name="Z_F8542D9D_A523_4F6F_8CFE_9BA4BA3D5B88_.wvu.Rows" localSheetId="0" hidden="1">'на 01.06.2016'!$38:$38,'на 01.06.2016'!$92:$95,'на 01.06.2016'!$110:$112,'на 01.06.2016'!$116:$116</definedName>
    <definedName name="Z_FAFBB87E_73E9_461E_A4E8_A0EB3259EED0_.wvu.PrintArea" localSheetId="0" hidden="1">'на 01.06.2016'!$A$1:$E$124</definedName>
    <definedName name="Z_FAFBB87E_73E9_461E_A4E8_A0EB3259EED0_.wvu.Rows" localSheetId="0" hidden="1">'на 01.06.2016'!$30:$30,'на 01.06.2016'!$38:$38,'на 01.06.2016'!$92:$95,'на 01.06.2016'!$110:$112,'на 01.06.2016'!$116:$116</definedName>
  </definedNames>
  <calcPr calcId="145621"/>
</workbook>
</file>

<file path=xl/calcChain.xml><?xml version="1.0" encoding="utf-8"?>
<calcChain xmlns="http://schemas.openxmlformats.org/spreadsheetml/2006/main">
  <c r="D63" i="1" l="1"/>
  <c r="D115" i="1"/>
  <c r="C115" i="1"/>
  <c r="C114" i="1" s="1"/>
  <c r="D114" i="1"/>
  <c r="D112" i="1"/>
  <c r="C112" i="1"/>
  <c r="D111" i="1"/>
  <c r="D110" i="1" s="1"/>
  <c r="C111" i="1"/>
  <c r="C110" i="1"/>
  <c r="D109" i="1"/>
  <c r="C109" i="1"/>
  <c r="D107" i="1"/>
  <c r="C107" i="1"/>
  <c r="D106" i="1"/>
  <c r="D105" i="1" s="1"/>
  <c r="C106" i="1"/>
  <c r="C105" i="1"/>
  <c r="D103" i="1"/>
  <c r="C103" i="1"/>
  <c r="D102" i="1"/>
  <c r="C102" i="1"/>
  <c r="C101" i="1" s="1"/>
  <c r="D101" i="1"/>
  <c r="D99" i="1"/>
  <c r="C99" i="1"/>
  <c r="D98" i="1"/>
  <c r="D97" i="1" s="1"/>
  <c r="C98" i="1"/>
  <c r="C97" i="1"/>
  <c r="D95" i="1"/>
  <c r="C95" i="1"/>
  <c r="D94" i="1"/>
  <c r="C94" i="1"/>
  <c r="C93" i="1" s="1"/>
  <c r="D93" i="1"/>
  <c r="D89" i="1"/>
  <c r="C89" i="1"/>
  <c r="D88" i="1"/>
  <c r="C88" i="1"/>
  <c r="D87" i="1"/>
  <c r="C87" i="1"/>
  <c r="E87" i="1" s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E64" i="1" s="1"/>
  <c r="C63" i="1"/>
  <c r="E63" i="1" s="1"/>
  <c r="D62" i="1"/>
  <c r="C62" i="1"/>
  <c r="E62" i="1" s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E38" i="1"/>
  <c r="D37" i="1"/>
  <c r="D91" i="1" s="1"/>
  <c r="C37" i="1"/>
  <c r="D36" i="1"/>
  <c r="C36" i="1"/>
  <c r="D35" i="1"/>
  <c r="E35" i="1" s="1"/>
  <c r="C35" i="1"/>
  <c r="D34" i="1"/>
  <c r="C34" i="1"/>
  <c r="D33" i="1"/>
  <c r="E33" i="1" s="1"/>
  <c r="C33" i="1"/>
  <c r="D32" i="1"/>
  <c r="C32" i="1"/>
  <c r="E32" i="1" s="1"/>
  <c r="D31" i="1"/>
  <c r="E31" i="1" s="1"/>
  <c r="C31" i="1"/>
  <c r="D30" i="1"/>
  <c r="C30" i="1"/>
  <c r="D29" i="1"/>
  <c r="C29" i="1"/>
  <c r="D28" i="1"/>
  <c r="C28" i="1"/>
  <c r="D27" i="1"/>
  <c r="E27" i="1" s="1"/>
  <c r="C27" i="1"/>
  <c r="D26" i="1"/>
  <c r="C26" i="1"/>
  <c r="D25" i="1"/>
  <c r="E25" i="1" s="1"/>
  <c r="C25" i="1"/>
  <c r="D24" i="1"/>
  <c r="C24" i="1"/>
  <c r="D23" i="1"/>
  <c r="E23" i="1" s="1"/>
  <c r="C23" i="1"/>
  <c r="D22" i="1"/>
  <c r="C22" i="1"/>
  <c r="D21" i="1"/>
  <c r="E21" i="1" s="1"/>
  <c r="C21" i="1"/>
  <c r="D20" i="1"/>
  <c r="C20" i="1"/>
  <c r="D19" i="1"/>
  <c r="E19" i="1" s="1"/>
  <c r="C19" i="1"/>
  <c r="D18" i="1"/>
  <c r="C18" i="1"/>
  <c r="D17" i="1"/>
  <c r="E17" i="1" s="1"/>
  <c r="C17" i="1"/>
  <c r="D16" i="1"/>
  <c r="C16" i="1"/>
  <c r="C15" i="1" s="1"/>
  <c r="D15" i="1"/>
  <c r="D14" i="1"/>
  <c r="C14" i="1"/>
  <c r="D13" i="1"/>
  <c r="E13" i="1" s="1"/>
  <c r="C13" i="1"/>
  <c r="D12" i="1"/>
  <c r="C12" i="1"/>
  <c r="C11" i="1" s="1"/>
  <c r="D11" i="1"/>
  <c r="D10" i="1"/>
  <c r="C10" i="1"/>
  <c r="D9" i="1"/>
  <c r="E9" i="1" s="1"/>
  <c r="C9" i="1"/>
  <c r="D8" i="1"/>
  <c r="C8" i="1"/>
  <c r="C7" i="1" s="1"/>
  <c r="D7" i="1"/>
  <c r="D6" i="1" s="1"/>
  <c r="C118" i="1" l="1"/>
  <c r="C6" i="1"/>
  <c r="E6" i="1" s="1"/>
  <c r="E15" i="1"/>
  <c r="E10" i="1"/>
  <c r="E12" i="1"/>
  <c r="E16" i="1"/>
  <c r="E20" i="1"/>
  <c r="E24" i="1"/>
  <c r="E28" i="1"/>
  <c r="C91" i="1"/>
  <c r="E42" i="1"/>
  <c r="E44" i="1"/>
  <c r="E48" i="1"/>
  <c r="E50" i="1"/>
  <c r="E52" i="1"/>
  <c r="E54" i="1"/>
  <c r="E56" i="1"/>
  <c r="E58" i="1"/>
  <c r="E60" i="1"/>
  <c r="E66" i="1"/>
  <c r="E68" i="1"/>
  <c r="E70" i="1"/>
  <c r="E72" i="1"/>
  <c r="E74" i="1"/>
  <c r="E76" i="1"/>
  <c r="E78" i="1"/>
  <c r="E80" i="1"/>
  <c r="E82" i="1"/>
  <c r="E86" i="1"/>
  <c r="E88" i="1"/>
  <c r="D118" i="1"/>
  <c r="E43" i="1"/>
  <c r="E45" i="1"/>
  <c r="E47" i="1"/>
  <c r="E51" i="1"/>
  <c r="E53" i="1"/>
  <c r="E55" i="1"/>
  <c r="E57" i="1"/>
  <c r="E59" i="1"/>
  <c r="E61" i="1"/>
  <c r="E65" i="1"/>
  <c r="E67" i="1"/>
  <c r="E69" i="1"/>
  <c r="E71" i="1"/>
  <c r="E73" i="1"/>
  <c r="E75" i="1"/>
  <c r="E77" i="1"/>
  <c r="E79" i="1"/>
  <c r="E81" i="1"/>
  <c r="E83" i="1"/>
  <c r="E85" i="1"/>
  <c r="E89" i="1"/>
  <c r="E7" i="1"/>
  <c r="E11" i="1"/>
  <c r="E8" i="1"/>
  <c r="E14" i="1"/>
  <c r="E18" i="1"/>
  <c r="E22" i="1"/>
  <c r="E37" i="1"/>
</calcChain>
</file>

<file path=xl/sharedStrings.xml><?xml version="1.0" encoding="utf-8"?>
<sst xmlns="http://schemas.openxmlformats.org/spreadsheetml/2006/main" count="157" uniqueCount="155">
  <si>
    <t>Сведения об исполнении бюджета г. Красноярска на 01.06.2016 год</t>
  </si>
  <si>
    <t>тыс. руб.</t>
  </si>
  <si>
    <t>Наименование показателей</t>
  </si>
  <si>
    <t>Бюджет города   на 2016 год с учетом изменений</t>
  </si>
  <si>
    <t>Исполненона 01.06.2016г.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</si>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</sst>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6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6/V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"/>
      <sheetName val="горнов"/>
      <sheetName val="Скоку (расш вариант)"/>
      <sheetName val="Лист1"/>
    </sheetNames>
    <sheetDataSet>
      <sheetData sheetId="0">
        <row r="9">
          <cell r="E9">
            <v>620220</v>
          </cell>
          <cell r="F9">
            <v>223526.51207999999</v>
          </cell>
        </row>
        <row r="13">
          <cell r="E13">
            <v>6880734.6100000003</v>
          </cell>
          <cell r="F13">
            <v>2398074.1484099999</v>
          </cell>
        </row>
        <row r="32">
          <cell r="E32">
            <v>1076877.1200000001</v>
          </cell>
          <cell r="F32">
            <v>484009.89661</v>
          </cell>
        </row>
        <row r="35">
          <cell r="E35">
            <v>649.80999999999995</v>
          </cell>
          <cell r="F35">
            <v>193.70025000000001</v>
          </cell>
        </row>
        <row r="41">
          <cell r="E41">
            <v>278016.89</v>
          </cell>
          <cell r="F41">
            <v>17617.285110000001</v>
          </cell>
        </row>
        <row r="42">
          <cell r="E42">
            <v>871836.55</v>
          </cell>
          <cell r="F42">
            <v>364504.41350999998</v>
          </cell>
        </row>
        <row r="51">
          <cell r="E51">
            <v>287194.27999999997</v>
          </cell>
          <cell r="F51">
            <v>99076.389670000004</v>
          </cell>
        </row>
        <row r="59">
          <cell r="E59">
            <v>104.52</v>
          </cell>
          <cell r="F59">
            <v>-65.569689999999994</v>
          </cell>
        </row>
        <row r="76">
          <cell r="E76">
            <v>2514957.21</v>
          </cell>
          <cell r="F76">
            <v>566959.22683000006</v>
          </cell>
        </row>
        <row r="106">
          <cell r="E106">
            <v>21148.920000000002</v>
          </cell>
          <cell r="F106">
            <v>45298.048520000004</v>
          </cell>
        </row>
        <row r="114">
          <cell r="E114">
            <v>22421.86</v>
          </cell>
          <cell r="F114">
            <v>7667.49928</v>
          </cell>
        </row>
        <row r="128">
          <cell r="E128">
            <v>1141727.97</v>
          </cell>
          <cell r="F128">
            <v>469510.25860000006</v>
          </cell>
        </row>
        <row r="149">
          <cell r="E149">
            <v>53.83</v>
          </cell>
          <cell r="F149">
            <v>99.5</v>
          </cell>
        </row>
        <row r="154">
          <cell r="E154">
            <v>207567.33000000002</v>
          </cell>
          <cell r="F154">
            <v>108698.53639999997</v>
          </cell>
        </row>
        <row r="206">
          <cell r="E206">
            <v>0</v>
          </cell>
          <cell r="F206">
            <v>166066.87638</v>
          </cell>
        </row>
        <row r="212">
          <cell r="E212">
            <v>11517911.324070001</v>
          </cell>
          <cell r="F212">
            <v>4451180.1792799998</v>
          </cell>
        </row>
        <row r="213">
          <cell r="E213">
            <v>11510372.4243</v>
          </cell>
          <cell r="F213">
            <v>4623274.0976400003</v>
          </cell>
        </row>
        <row r="214">
          <cell r="E214">
            <v>89608.2</v>
          </cell>
          <cell r="F214">
            <v>0</v>
          </cell>
        </row>
        <row r="218">
          <cell r="E218">
            <v>9693530.7379999999</v>
          </cell>
          <cell r="F218">
            <v>3770722.86197</v>
          </cell>
        </row>
        <row r="267">
          <cell r="E267">
            <v>36.799999999999997</v>
          </cell>
          <cell r="F267">
            <v>0</v>
          </cell>
        </row>
        <row r="277">
          <cell r="E277">
            <v>1727196.6862999999</v>
          </cell>
          <cell r="F277">
            <v>852551.23567000008</v>
          </cell>
        </row>
        <row r="334">
          <cell r="E334">
            <v>0</v>
          </cell>
          <cell r="F334">
            <v>0</v>
          </cell>
        </row>
        <row r="337">
          <cell r="E337">
            <v>21469.989600000001</v>
          </cell>
          <cell r="F337">
            <v>154.92215999999999</v>
          </cell>
        </row>
        <row r="339">
          <cell r="E339">
            <v>0</v>
          </cell>
          <cell r="F339">
            <v>708.27699000000007</v>
          </cell>
        </row>
        <row r="345">
          <cell r="E345">
            <v>-13931.089830000001</v>
          </cell>
          <cell r="F345">
            <v>-172957.11751000001</v>
          </cell>
        </row>
        <row r="364">
          <cell r="E364">
            <v>26089455.674070001</v>
          </cell>
          <cell r="F364">
            <v>9653288.4971060008</v>
          </cell>
        </row>
        <row r="367">
          <cell r="E367">
            <v>2726673.3606799999</v>
          </cell>
          <cell r="F367">
            <v>927563.04476000008</v>
          </cell>
        </row>
        <row r="400">
          <cell r="E400">
            <v>2585.5600000000004</v>
          </cell>
          <cell r="F400">
            <v>1015.87278</v>
          </cell>
        </row>
        <row r="404">
          <cell r="E404">
            <v>63855.734500000006</v>
          </cell>
          <cell r="F404">
            <v>19417.487960000002</v>
          </cell>
        </row>
        <row r="411">
          <cell r="E411">
            <v>886396.62338</v>
          </cell>
          <cell r="F411">
            <v>344571.59220000001</v>
          </cell>
        </row>
        <row r="423">
          <cell r="E423">
            <v>187.9</v>
          </cell>
          <cell r="F423">
            <v>0</v>
          </cell>
        </row>
        <row r="426">
          <cell r="E426">
            <v>183241.67</v>
          </cell>
          <cell r="F426">
            <v>58254.900870000005</v>
          </cell>
        </row>
        <row r="436">
          <cell r="E436">
            <v>7307.3099999999995</v>
          </cell>
          <cell r="F436">
            <v>2738.5522299999998</v>
          </cell>
        </row>
        <row r="443">
          <cell r="E443">
            <v>100706.47119</v>
          </cell>
          <cell r="F443">
            <v>0</v>
          </cell>
        </row>
        <row r="445">
          <cell r="E445">
            <v>1482392.09161</v>
          </cell>
          <cell r="F445">
            <v>501564.63871999999</v>
          </cell>
        </row>
        <row r="468">
          <cell r="E468">
            <v>74478.567670000004</v>
          </cell>
          <cell r="F468">
            <v>31553.791079999999</v>
          </cell>
        </row>
        <row r="478">
          <cell r="E478">
            <v>74478.567670000004</v>
          </cell>
          <cell r="F478">
            <v>31553.791079999999</v>
          </cell>
        </row>
        <row r="485">
          <cell r="E485">
            <v>3452663.3338799994</v>
          </cell>
          <cell r="F485">
            <v>1030748.98517</v>
          </cell>
        </row>
        <row r="539">
          <cell r="E539">
            <v>522605.21792999998</v>
          </cell>
          <cell r="F539">
            <v>186288.03971000001</v>
          </cell>
        </row>
        <row r="548">
          <cell r="E548">
            <v>2793262.6303900001</v>
          </cell>
          <cell r="F548">
            <v>818134.15659000003</v>
          </cell>
        </row>
        <row r="554">
          <cell r="E554">
            <v>136795.48556</v>
          </cell>
          <cell r="F554">
            <v>26326.788870000004</v>
          </cell>
        </row>
        <row r="566">
          <cell r="E566">
            <v>3911486.1938200002</v>
          </cell>
          <cell r="F566">
            <v>901350.77205999987</v>
          </cell>
        </row>
        <row r="606">
          <cell r="E606">
            <v>1474856.60445</v>
          </cell>
          <cell r="F606">
            <v>364427.23554999998</v>
          </cell>
        </row>
        <row r="614">
          <cell r="E614">
            <v>1008925.3772100001</v>
          </cell>
          <cell r="F614">
            <v>21742.779809999996</v>
          </cell>
        </row>
        <row r="619">
          <cell r="E619">
            <v>528271.95770000003</v>
          </cell>
          <cell r="F619">
            <v>185116.22829999999</v>
          </cell>
        </row>
        <row r="623">
          <cell r="E623">
            <v>7600</v>
          </cell>
          <cell r="F623">
            <v>0</v>
          </cell>
        </row>
        <row r="626">
          <cell r="E626">
            <v>891832.25445999997</v>
          </cell>
          <cell r="F626">
            <v>330064.52840000001</v>
          </cell>
        </row>
        <row r="645">
          <cell r="E645">
            <v>24229.82056</v>
          </cell>
          <cell r="F645">
            <v>21891.350999999999</v>
          </cell>
        </row>
        <row r="652">
          <cell r="E652">
            <v>3700</v>
          </cell>
          <cell r="F652">
            <v>1361.53044</v>
          </cell>
        </row>
        <row r="655">
          <cell r="E655">
            <v>20529.82056</v>
          </cell>
          <cell r="F655">
            <v>20529.82056</v>
          </cell>
        </row>
        <row r="657">
          <cell r="E657">
            <v>13237601.37408</v>
          </cell>
          <cell r="F657">
            <v>5794074.5987200001</v>
          </cell>
        </row>
        <row r="697">
          <cell r="E697">
            <v>5326573.0643799994</v>
          </cell>
          <cell r="F697">
            <v>2399510.1916800002</v>
          </cell>
        </row>
        <row r="709">
          <cell r="E709">
            <v>6813611.796430001</v>
          </cell>
          <cell r="F709">
            <v>3009641.3808499998</v>
          </cell>
        </row>
        <row r="721">
          <cell r="E721">
            <v>538126.78044</v>
          </cell>
          <cell r="F721">
            <v>136895.11121999999</v>
          </cell>
        </row>
        <row r="741">
          <cell r="E741">
            <v>559289.73283000011</v>
          </cell>
          <cell r="F741">
            <v>248027.91497000001</v>
          </cell>
        </row>
        <row r="758">
          <cell r="E758">
            <v>674921.61187000014</v>
          </cell>
          <cell r="F758">
            <v>264590.28411999997</v>
          </cell>
        </row>
        <row r="798">
          <cell r="E798">
            <v>611194.30287000001</v>
          </cell>
          <cell r="F798">
            <v>239942.46406</v>
          </cell>
        </row>
        <row r="806">
          <cell r="E806">
            <v>18826.399000000001</v>
          </cell>
          <cell r="F806">
            <v>7710.6215899999997</v>
          </cell>
        </row>
        <row r="809">
          <cell r="E809">
            <v>44900.909999999996</v>
          </cell>
          <cell r="F809">
            <v>16937.198470000003</v>
          </cell>
        </row>
        <row r="820">
          <cell r="E820">
            <v>0</v>
          </cell>
          <cell r="F820">
            <v>0</v>
          </cell>
        </row>
        <row r="841">
          <cell r="E841">
            <v>0</v>
          </cell>
          <cell r="F841">
            <v>0</v>
          </cell>
        </row>
        <row r="940">
          <cell r="E940">
            <v>1891521.8824199999</v>
          </cell>
          <cell r="F940">
            <v>682997.49973999988</v>
          </cell>
        </row>
        <row r="984">
          <cell r="E984">
            <v>25300</v>
          </cell>
          <cell r="F984">
            <v>10866.099329999999</v>
          </cell>
        </row>
        <row r="987">
          <cell r="E987">
            <v>625200.04</v>
          </cell>
          <cell r="F987">
            <v>265553.87770999997</v>
          </cell>
        </row>
        <row r="991">
          <cell r="E991">
            <v>670616.94041999988</v>
          </cell>
          <cell r="F991">
            <v>204352.24027000001</v>
          </cell>
        </row>
        <row r="1004">
          <cell r="E1004">
            <v>126074.9</v>
          </cell>
          <cell r="F1004">
            <v>49812.620060000001</v>
          </cell>
        </row>
        <row r="1008">
          <cell r="E1008">
            <v>444330.00200000009</v>
          </cell>
          <cell r="F1008">
            <v>152412.66236999998</v>
          </cell>
        </row>
        <row r="1019">
          <cell r="E1019">
            <v>455549.68575</v>
          </cell>
          <cell r="F1019">
            <v>197799.62429000001</v>
          </cell>
        </row>
        <row r="1066">
          <cell r="E1066">
            <v>341962.97729000001</v>
          </cell>
          <cell r="F1066">
            <v>182032.37183999998</v>
          </cell>
        </row>
        <row r="1074">
          <cell r="E1074">
            <v>113586.70845999999</v>
          </cell>
          <cell r="F1074">
            <v>15767.252450000002</v>
          </cell>
        </row>
        <row r="1083">
          <cell r="E1083">
            <v>1350815.9</v>
          </cell>
          <cell r="F1083">
            <v>468803.92391999997</v>
          </cell>
        </row>
        <row r="1086">
          <cell r="E1086">
            <v>1350815.9</v>
          </cell>
          <cell r="F1086">
            <v>468803.92391999997</v>
          </cell>
        </row>
        <row r="1090">
          <cell r="E1090">
            <v>27799941.730730001</v>
          </cell>
          <cell r="F1090">
            <v>10321373.874860002</v>
          </cell>
        </row>
        <row r="1096">
          <cell r="E1096">
            <v>0</v>
          </cell>
          <cell r="F1096">
            <v>0</v>
          </cell>
        </row>
        <row r="1097">
          <cell r="E1097">
            <v>0</v>
          </cell>
          <cell r="F1097">
            <v>0</v>
          </cell>
        </row>
        <row r="1100">
          <cell r="E1100">
            <v>1744786.02</v>
          </cell>
          <cell r="F1100">
            <v>2411427</v>
          </cell>
        </row>
        <row r="1101">
          <cell r="E1101">
            <v>-1644786.54</v>
          </cell>
          <cell r="F1101">
            <v>-1621427.52125</v>
          </cell>
        </row>
        <row r="1103">
          <cell r="F1103">
            <v>245000</v>
          </cell>
        </row>
        <row r="1104">
          <cell r="E1104">
            <v>7131674.8799999999</v>
          </cell>
          <cell r="F1104">
            <v>2242790.13</v>
          </cell>
        </row>
        <row r="1105">
          <cell r="E1105">
            <v>-5722790.1299999999</v>
          </cell>
          <cell r="F1105">
            <v>-1997790.13</v>
          </cell>
        </row>
        <row r="1106">
          <cell r="E1106">
            <v>46961.288820000002</v>
          </cell>
        </row>
        <row r="1107">
          <cell r="E1107">
            <v>46961.288820000002</v>
          </cell>
        </row>
        <row r="1108">
          <cell r="E1108">
            <v>46937</v>
          </cell>
          <cell r="F1108">
            <v>0</v>
          </cell>
        </row>
        <row r="1110">
          <cell r="E1110">
            <v>24.288820000000001</v>
          </cell>
          <cell r="F1110">
            <v>24.288820000000001</v>
          </cell>
        </row>
        <row r="1111">
          <cell r="E1111">
            <v>0</v>
          </cell>
          <cell r="F1111">
            <v>0</v>
          </cell>
        </row>
        <row r="1115">
          <cell r="E1115">
            <v>-35012877.862889998</v>
          </cell>
          <cell r="F1115">
            <v>-14401645.682639999</v>
          </cell>
        </row>
        <row r="1116">
          <cell r="E1116">
            <v>-35167518.400729999</v>
          </cell>
          <cell r="F1116">
            <v>-14034707.292819999</v>
          </cell>
        </row>
      </sheetData>
      <sheetData sheetId="1"/>
      <sheetData sheetId="2">
        <row r="21">
          <cell r="D21">
            <v>601331.5</v>
          </cell>
          <cell r="E21">
            <v>231401.76346599997</v>
          </cell>
        </row>
        <row r="29">
          <cell r="D29">
            <v>46701.95</v>
          </cell>
          <cell r="E29">
            <v>19469.832399999999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93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8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9" customHeight="1" x14ac:dyDescent="0.2"/>
    <row r="2" spans="1:15" ht="18.75" x14ac:dyDescent="0.25">
      <c r="B2" s="91" t="s">
        <v>0</v>
      </c>
      <c r="C2" s="92"/>
      <c r="D2" s="92"/>
      <c r="E2" s="92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5.75" x14ac:dyDescent="0.25">
      <c r="B3" s="7"/>
      <c r="C3" s="6"/>
      <c r="D3" s="8"/>
      <c r="E3" s="9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.75" x14ac:dyDescent="0.25">
      <c r="B4" s="7"/>
      <c r="C4" s="6"/>
      <c r="D4" s="8"/>
      <c r="E4" s="9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8.25" x14ac:dyDescent="0.2">
      <c r="A5" s="10"/>
      <c r="B5" s="11" t="s">
        <v>2</v>
      </c>
      <c r="C5" s="12" t="s">
        <v>3</v>
      </c>
      <c r="D5" s="13" t="s">
        <v>4</v>
      </c>
      <c r="E5" s="12" t="s">
        <v>5</v>
      </c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0"/>
      <c r="B6" s="15" t="s">
        <v>6</v>
      </c>
      <c r="C6" s="16">
        <f>C7+C11+C15+C18+C19+C20+C21+C22+C23+C24+C25+C26+C10</f>
        <v>14571544.349999998</v>
      </c>
      <c r="D6" s="17">
        <f>D7+D11+D15+D18+D19+D20+D21+D22+D23+D24+D25+D26+D10</f>
        <v>5202108.317826</v>
      </c>
      <c r="E6" s="18">
        <f>D6/C6</f>
        <v>0.35700459696476861</v>
      </c>
      <c r="F6" s="19"/>
      <c r="G6" s="19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10"/>
      <c r="B7" s="15" t="s">
        <v>7</v>
      </c>
      <c r="C7" s="20">
        <f>C8+C9</f>
        <v>7500954.6100000003</v>
      </c>
      <c r="D7" s="21">
        <f>D8+D9</f>
        <v>2621600.6604899997</v>
      </c>
      <c r="E7" s="22">
        <f>D7/C7</f>
        <v>0.34950226961712005</v>
      </c>
      <c r="F7" s="19"/>
      <c r="G7" s="19"/>
      <c r="H7" s="6"/>
      <c r="I7" s="6"/>
      <c r="J7" s="6"/>
      <c r="K7" s="6"/>
      <c r="L7" s="6"/>
      <c r="M7" s="6"/>
      <c r="N7" s="6"/>
      <c r="O7" s="6"/>
    </row>
    <row r="8" spans="1:15" ht="15.75" x14ac:dyDescent="0.25">
      <c r="A8" s="10"/>
      <c r="B8" s="23" t="s">
        <v>8</v>
      </c>
      <c r="C8" s="24">
        <f>[1]Расшир!E9</f>
        <v>620220</v>
      </c>
      <c r="D8" s="25">
        <f>[1]Расшир!F9</f>
        <v>223526.51207999999</v>
      </c>
      <c r="E8" s="22">
        <f>D8/C8</f>
        <v>0.36039874896004642</v>
      </c>
      <c r="F8" s="19"/>
      <c r="G8" s="19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10"/>
      <c r="B9" s="23" t="s">
        <v>9</v>
      </c>
      <c r="C9" s="24">
        <f>[1]Расшир!E13</f>
        <v>6880734.6100000003</v>
      </c>
      <c r="D9" s="25">
        <f>[1]Расшир!F13</f>
        <v>2398074.1484099999</v>
      </c>
      <c r="E9" s="26">
        <f>D9/C9</f>
        <v>0.34852007588329292</v>
      </c>
      <c r="F9" s="19"/>
      <c r="G9" s="19"/>
      <c r="H9" s="6"/>
      <c r="I9" s="6"/>
      <c r="J9" s="6"/>
      <c r="K9" s="6"/>
      <c r="L9" s="6"/>
      <c r="M9" s="6"/>
      <c r="N9" s="6"/>
      <c r="O9" s="6"/>
    </row>
    <row r="10" spans="1:15" ht="28.5" customHeight="1" x14ac:dyDescent="0.25">
      <c r="A10" s="10"/>
      <c r="B10" s="27" t="s">
        <v>10</v>
      </c>
      <c r="C10" s="28">
        <f>[1]экономика!D21</f>
        <v>601331.5</v>
      </c>
      <c r="D10" s="21">
        <f>[1]экономика!E21</f>
        <v>231401.76346599997</v>
      </c>
      <c r="E10" s="29">
        <f t="shared" ref="E10:E89" si="0">D10/C10</f>
        <v>0.38481563574500915</v>
      </c>
      <c r="F10" s="19"/>
      <c r="G10" s="19"/>
      <c r="H10" s="6"/>
      <c r="I10" s="6"/>
      <c r="J10" s="6"/>
      <c r="K10" s="6"/>
      <c r="L10" s="6"/>
      <c r="M10" s="6"/>
      <c r="N10" s="6"/>
      <c r="O10" s="6"/>
    </row>
    <row r="11" spans="1:15" ht="15.75" x14ac:dyDescent="0.25">
      <c r="A11" s="10"/>
      <c r="B11" s="15" t="s">
        <v>11</v>
      </c>
      <c r="C11" s="20">
        <f>C12+C13+C14</f>
        <v>1124228.8800000001</v>
      </c>
      <c r="D11" s="20">
        <f>D12+D13+D14</f>
        <v>503673.42926</v>
      </c>
      <c r="E11" s="22">
        <f t="shared" si="0"/>
        <v>0.44801680353559314</v>
      </c>
      <c r="F11" s="19"/>
      <c r="G11" s="19"/>
      <c r="H11" s="6"/>
      <c r="I11" s="6"/>
      <c r="J11" s="6"/>
      <c r="K11" s="6"/>
      <c r="L11" s="6"/>
      <c r="M11" s="6"/>
      <c r="N11" s="6"/>
      <c r="O11" s="6"/>
    </row>
    <row r="12" spans="1:15" ht="39.75" customHeight="1" x14ac:dyDescent="0.25">
      <c r="A12" s="10"/>
      <c r="B12" s="30" t="s">
        <v>12</v>
      </c>
      <c r="C12" s="24">
        <f>[1]Расшир!E32</f>
        <v>1076877.1200000001</v>
      </c>
      <c r="D12" s="24">
        <f>[1]Расшир!F32</f>
        <v>484009.89661</v>
      </c>
      <c r="E12" s="26">
        <f t="shared" si="0"/>
        <v>0.44945694139179032</v>
      </c>
      <c r="F12" s="19"/>
      <c r="G12" s="19"/>
      <c r="H12" s="6"/>
      <c r="I12" s="6"/>
      <c r="J12" s="6"/>
      <c r="K12" s="6"/>
      <c r="L12" s="6"/>
      <c r="M12" s="6"/>
      <c r="N12" s="6"/>
      <c r="O12" s="6"/>
    </row>
    <row r="13" spans="1:15" ht="15.75" x14ac:dyDescent="0.25">
      <c r="A13" s="10"/>
      <c r="B13" s="23" t="s">
        <v>13</v>
      </c>
      <c r="C13" s="24">
        <f>[1]Расшир!E35</f>
        <v>649.80999999999995</v>
      </c>
      <c r="D13" s="24">
        <f>[1]Расшир!F35</f>
        <v>193.70025000000001</v>
      </c>
      <c r="E13" s="26">
        <f t="shared" si="0"/>
        <v>0.29808751788984478</v>
      </c>
      <c r="F13" s="19"/>
      <c r="G13" s="19"/>
      <c r="H13" s="6"/>
      <c r="I13" s="6"/>
      <c r="J13" s="6"/>
      <c r="K13" s="6"/>
      <c r="L13" s="6"/>
      <c r="M13" s="6"/>
      <c r="N13" s="6"/>
      <c r="O13" s="6"/>
    </row>
    <row r="14" spans="1:15" ht="51" customHeight="1" x14ac:dyDescent="0.25">
      <c r="A14" s="10"/>
      <c r="B14" s="31" t="s">
        <v>14</v>
      </c>
      <c r="C14" s="24">
        <f>[1]экономика!D29</f>
        <v>46701.95</v>
      </c>
      <c r="D14" s="24">
        <f>[1]экономика!E29</f>
        <v>19469.832399999999</v>
      </c>
      <c r="E14" s="22">
        <f t="shared" si="0"/>
        <v>0.4168954915158789</v>
      </c>
      <c r="F14" s="19"/>
      <c r="G14" s="19"/>
      <c r="H14" s="6"/>
      <c r="I14" s="6"/>
      <c r="J14" s="6"/>
      <c r="K14" s="6"/>
      <c r="L14" s="6"/>
      <c r="M14" s="6"/>
      <c r="N14" s="6"/>
      <c r="O14" s="6"/>
    </row>
    <row r="15" spans="1:15" ht="15.75" x14ac:dyDescent="0.25">
      <c r="A15" s="10"/>
      <c r="B15" s="15" t="s">
        <v>15</v>
      </c>
      <c r="C15" s="20">
        <f>C16+C17</f>
        <v>1149853.44</v>
      </c>
      <c r="D15" s="20">
        <f>D16+D17+0.01</f>
        <v>382121.70861999999</v>
      </c>
      <c r="E15" s="22">
        <f t="shared" si="0"/>
        <v>0.33232209891027503</v>
      </c>
      <c r="F15" s="19"/>
      <c r="G15" s="19"/>
      <c r="H15" s="6"/>
      <c r="I15" s="6"/>
      <c r="J15" s="6"/>
      <c r="K15" s="6"/>
      <c r="L15" s="6"/>
      <c r="M15" s="6"/>
      <c r="N15" s="6"/>
      <c r="O15" s="6"/>
    </row>
    <row r="16" spans="1:15" ht="15.75" x14ac:dyDescent="0.25">
      <c r="A16" s="10"/>
      <c r="B16" s="23" t="s">
        <v>16</v>
      </c>
      <c r="C16" s="24">
        <f>[1]Расшир!E41</f>
        <v>278016.89</v>
      </c>
      <c r="D16" s="24">
        <f>[1]Расшир!F41</f>
        <v>17617.285110000001</v>
      </c>
      <c r="E16" s="26">
        <f>D16/C16</f>
        <v>6.336767924423585E-2</v>
      </c>
      <c r="F16" s="19"/>
      <c r="G16" s="19"/>
      <c r="H16" s="6"/>
      <c r="I16" s="6"/>
      <c r="J16" s="6"/>
      <c r="K16" s="6"/>
      <c r="L16" s="6"/>
      <c r="M16" s="6"/>
      <c r="N16" s="6"/>
      <c r="O16" s="6"/>
    </row>
    <row r="17" spans="1:15" ht="15.75" x14ac:dyDescent="0.25">
      <c r="A17" s="10"/>
      <c r="B17" s="23" t="s">
        <v>17</v>
      </c>
      <c r="C17" s="24">
        <f>[1]Расшир!E42</f>
        <v>871836.55</v>
      </c>
      <c r="D17" s="24">
        <f>[1]Расшир!F42</f>
        <v>364504.41350999998</v>
      </c>
      <c r="E17" s="26">
        <f t="shared" si="0"/>
        <v>0.41808801605071499</v>
      </c>
      <c r="F17" s="19"/>
      <c r="G17" s="19"/>
      <c r="H17" s="6"/>
      <c r="I17" s="6"/>
      <c r="J17" s="6"/>
      <c r="K17" s="6"/>
      <c r="L17" s="6"/>
      <c r="M17" s="6"/>
      <c r="N17" s="6"/>
      <c r="O17" s="6"/>
    </row>
    <row r="18" spans="1:15" ht="15.75" x14ac:dyDescent="0.25">
      <c r="A18" s="10"/>
      <c r="B18" s="15" t="s">
        <v>18</v>
      </c>
      <c r="C18" s="20">
        <f>[1]Расшир!E51</f>
        <v>287194.27999999997</v>
      </c>
      <c r="D18" s="20">
        <f>[1]Расшир!F51</f>
        <v>99076.389670000004</v>
      </c>
      <c r="E18" s="22">
        <f t="shared" si="0"/>
        <v>0.34498037241549523</v>
      </c>
      <c r="F18" s="19"/>
      <c r="G18" s="19"/>
      <c r="H18" s="6"/>
      <c r="I18" s="6"/>
      <c r="J18" s="6"/>
      <c r="K18" s="6"/>
      <c r="L18" s="6"/>
      <c r="M18" s="6"/>
      <c r="N18" s="6"/>
      <c r="O18" s="6"/>
    </row>
    <row r="19" spans="1:15" ht="36" customHeight="1" x14ac:dyDescent="0.25">
      <c r="A19" s="10"/>
      <c r="B19" s="32" t="s">
        <v>19</v>
      </c>
      <c r="C19" s="20">
        <f>[1]Расшир!E59</f>
        <v>104.52</v>
      </c>
      <c r="D19" s="20">
        <f>[1]Расшир!F59</f>
        <v>-65.569689999999994</v>
      </c>
      <c r="E19" s="22">
        <f t="shared" si="0"/>
        <v>-0.62734108304630687</v>
      </c>
      <c r="F19" s="19"/>
      <c r="G19" s="19"/>
      <c r="H19" s="6"/>
      <c r="I19" s="6"/>
      <c r="J19" s="6"/>
      <c r="K19" s="6"/>
      <c r="L19" s="6"/>
      <c r="M19" s="6"/>
      <c r="N19" s="6"/>
      <c r="O19" s="6"/>
    </row>
    <row r="20" spans="1:15" ht="40.5" customHeight="1" x14ac:dyDescent="0.25">
      <c r="A20" s="10"/>
      <c r="B20" s="32" t="s">
        <v>20</v>
      </c>
      <c r="C20" s="20">
        <f>[1]Расшир!E76</f>
        <v>2514957.21</v>
      </c>
      <c r="D20" s="20">
        <f>[1]Расшир!F76</f>
        <v>566959.22683000006</v>
      </c>
      <c r="E20" s="22">
        <f t="shared" si="0"/>
        <v>0.22543493963859532</v>
      </c>
      <c r="F20" s="19"/>
      <c r="G20" s="19"/>
      <c r="H20" s="6"/>
      <c r="I20" s="6"/>
      <c r="J20" s="6"/>
      <c r="K20" s="6"/>
      <c r="L20" s="6"/>
      <c r="M20" s="6"/>
      <c r="N20" s="6"/>
      <c r="O20" s="6"/>
    </row>
    <row r="21" spans="1:15" ht="22.5" customHeight="1" x14ac:dyDescent="0.25">
      <c r="A21" s="10"/>
      <c r="B21" s="32" t="s">
        <v>21</v>
      </c>
      <c r="C21" s="20">
        <f>[1]Расшир!E106</f>
        <v>21148.920000000002</v>
      </c>
      <c r="D21" s="20">
        <f>[1]Расшир!F106-0.01</f>
        <v>45298.038520000002</v>
      </c>
      <c r="E21" s="22">
        <f t="shared" si="0"/>
        <v>2.1418606018652486</v>
      </c>
      <c r="F21" s="19"/>
      <c r="G21" s="19"/>
      <c r="H21" s="6"/>
      <c r="I21" s="6"/>
      <c r="J21" s="6"/>
      <c r="K21" s="6"/>
      <c r="L21" s="6"/>
      <c r="M21" s="6"/>
      <c r="N21" s="6"/>
      <c r="O21" s="6"/>
    </row>
    <row r="22" spans="1:15" ht="35.25" customHeight="1" x14ac:dyDescent="0.25">
      <c r="A22" s="10"/>
      <c r="B22" s="32" t="s">
        <v>22</v>
      </c>
      <c r="C22" s="20">
        <f>[1]Расшир!E114</f>
        <v>22421.86</v>
      </c>
      <c r="D22" s="20">
        <f>[1]Расшир!F114</f>
        <v>7667.49928</v>
      </c>
      <c r="E22" s="22">
        <f t="shared" si="0"/>
        <v>0.34196535345417373</v>
      </c>
      <c r="F22" s="19"/>
      <c r="G22" s="19"/>
      <c r="H22" s="6"/>
      <c r="I22" s="6"/>
      <c r="J22" s="6"/>
      <c r="K22" s="6"/>
      <c r="L22" s="6"/>
      <c r="M22" s="6"/>
      <c r="N22" s="6"/>
      <c r="O22" s="6"/>
    </row>
    <row r="23" spans="1:15" ht="36" customHeight="1" x14ac:dyDescent="0.25">
      <c r="A23" s="10"/>
      <c r="B23" s="32" t="s">
        <v>23</v>
      </c>
      <c r="C23" s="20">
        <f>[1]Расшир!E128</f>
        <v>1141727.97</v>
      </c>
      <c r="D23" s="20">
        <f>[1]Расшир!F128</f>
        <v>469510.25860000006</v>
      </c>
      <c r="E23" s="22">
        <f t="shared" si="0"/>
        <v>0.41122778011648436</v>
      </c>
      <c r="F23" s="19"/>
      <c r="G23" s="19"/>
      <c r="H23" s="6"/>
      <c r="I23" s="6"/>
      <c r="J23" s="6"/>
      <c r="K23" s="6"/>
      <c r="L23" s="6"/>
      <c r="M23" s="6"/>
      <c r="N23" s="6"/>
      <c r="O23" s="6"/>
    </row>
    <row r="24" spans="1:15" ht="15.75" customHeight="1" x14ac:dyDescent="0.25">
      <c r="A24" s="10"/>
      <c r="B24" s="15" t="s">
        <v>24</v>
      </c>
      <c r="C24" s="20">
        <f>[1]Расшир!E149</f>
        <v>53.83</v>
      </c>
      <c r="D24" s="20">
        <f>[1]Расшир!F149</f>
        <v>99.5</v>
      </c>
      <c r="E24" s="22">
        <f t="shared" si="0"/>
        <v>1.84841166635705</v>
      </c>
      <c r="F24" s="19"/>
      <c r="G24" s="19"/>
      <c r="H24" s="6"/>
      <c r="I24" s="6"/>
      <c r="J24" s="6"/>
      <c r="K24" s="6"/>
      <c r="L24" s="6"/>
      <c r="M24" s="6"/>
      <c r="N24" s="6"/>
      <c r="O24" s="6"/>
    </row>
    <row r="25" spans="1:15" ht="15.75" x14ac:dyDescent="0.25">
      <c r="A25" s="10"/>
      <c r="B25" s="15" t="s">
        <v>25</v>
      </c>
      <c r="C25" s="20">
        <f>[1]Расшир!E154</f>
        <v>207567.33000000002</v>
      </c>
      <c r="D25" s="20">
        <f>[1]Расшир!F154</f>
        <v>108698.53639999997</v>
      </c>
      <c r="E25" s="22">
        <f t="shared" si="0"/>
        <v>0.52367844400176056</v>
      </c>
      <c r="F25" s="19"/>
      <c r="G25" s="19"/>
      <c r="H25" s="6"/>
      <c r="I25" s="6"/>
      <c r="J25" s="6"/>
      <c r="K25" s="6"/>
      <c r="L25" s="6"/>
      <c r="M25" s="6"/>
      <c r="N25" s="6"/>
      <c r="O25" s="6"/>
    </row>
    <row r="26" spans="1:15" ht="24" customHeight="1" x14ac:dyDescent="0.25">
      <c r="A26" s="10"/>
      <c r="B26" s="33" t="s">
        <v>26</v>
      </c>
      <c r="C26" s="20">
        <f>[1]Расшир!E206</f>
        <v>0</v>
      </c>
      <c r="D26" s="20">
        <f>[1]Расшир!F206</f>
        <v>166066.87638</v>
      </c>
      <c r="E26" s="22" t="s">
        <v>27</v>
      </c>
      <c r="F26" s="19"/>
      <c r="G26" s="19"/>
      <c r="H26" s="6"/>
      <c r="I26" s="6"/>
      <c r="J26" s="6"/>
      <c r="K26" s="6"/>
      <c r="L26" s="6"/>
      <c r="M26" s="6"/>
      <c r="N26" s="6"/>
      <c r="O26" s="6"/>
    </row>
    <row r="27" spans="1:15" ht="15.75" x14ac:dyDescent="0.25">
      <c r="A27" s="10"/>
      <c r="B27" s="15" t="s">
        <v>28</v>
      </c>
      <c r="C27" s="20">
        <f>[1]Расшир!E212</f>
        <v>11517911.324070001</v>
      </c>
      <c r="D27" s="20">
        <f>[1]Расшир!F212</f>
        <v>4451180.1792799998</v>
      </c>
      <c r="E27" s="22">
        <f t="shared" si="0"/>
        <v>0.38645723638955037</v>
      </c>
      <c r="F27" s="19"/>
      <c r="G27" s="19"/>
      <c r="H27" s="6"/>
      <c r="I27" s="6"/>
      <c r="J27" s="6"/>
      <c r="K27" s="6"/>
      <c r="L27" s="6"/>
      <c r="M27" s="6"/>
      <c r="N27" s="6"/>
      <c r="O27" s="6"/>
    </row>
    <row r="28" spans="1:15" ht="43.5" customHeight="1" x14ac:dyDescent="0.25">
      <c r="A28" s="10"/>
      <c r="B28" s="33" t="s">
        <v>29</v>
      </c>
      <c r="C28" s="20">
        <f>[1]Расшир!E213</f>
        <v>11510372.4243</v>
      </c>
      <c r="D28" s="20">
        <f>[1]Расшир!F213</f>
        <v>4623274.0976400003</v>
      </c>
      <c r="E28" s="22">
        <f t="shared" si="0"/>
        <v>0.40166155596144087</v>
      </c>
      <c r="F28" s="19"/>
      <c r="G28" s="19"/>
      <c r="H28" s="6"/>
      <c r="I28" s="6"/>
      <c r="J28" s="6"/>
      <c r="K28" s="6"/>
      <c r="L28" s="6"/>
      <c r="M28" s="6"/>
      <c r="N28" s="6"/>
      <c r="O28" s="6"/>
    </row>
    <row r="29" spans="1:15" ht="44.25" hidden="1" customHeight="1" x14ac:dyDescent="0.25">
      <c r="A29" s="10"/>
      <c r="B29" s="34" t="s">
        <v>30</v>
      </c>
      <c r="C29" s="20">
        <f>[1]Расшир!E334</f>
        <v>0</v>
      </c>
      <c r="D29" s="20">
        <f>[1]Расшир!F334</f>
        <v>0</v>
      </c>
      <c r="E29" s="22">
        <v>0</v>
      </c>
      <c r="F29" s="19"/>
      <c r="G29" s="19"/>
      <c r="H29" s="6"/>
      <c r="I29" s="6"/>
      <c r="J29" s="6"/>
      <c r="K29" s="6"/>
      <c r="L29" s="6"/>
      <c r="M29" s="6"/>
      <c r="N29" s="6"/>
      <c r="O29" s="6"/>
    </row>
    <row r="30" spans="1:15" ht="33" customHeight="1" x14ac:dyDescent="0.25">
      <c r="A30" s="35"/>
      <c r="B30" s="36" t="s">
        <v>31</v>
      </c>
      <c r="C30" s="24">
        <f>[1]Расшир!E214</f>
        <v>89608.2</v>
      </c>
      <c r="D30" s="24">
        <f>[1]Расшир!F214</f>
        <v>0</v>
      </c>
      <c r="E30" s="26">
        <v>0</v>
      </c>
      <c r="F30" s="19"/>
      <c r="G30" s="19"/>
      <c r="H30" s="6"/>
      <c r="I30" s="6"/>
      <c r="J30" s="6"/>
      <c r="K30" s="6"/>
      <c r="L30" s="6"/>
      <c r="M30" s="6"/>
      <c r="N30" s="6"/>
      <c r="O30" s="6"/>
    </row>
    <row r="31" spans="1:15" ht="33" customHeight="1" x14ac:dyDescent="0.25">
      <c r="A31" s="37"/>
      <c r="B31" s="36" t="s">
        <v>32</v>
      </c>
      <c r="C31" s="24">
        <f>[1]Расшир!E218</f>
        <v>9693530.7379999999</v>
      </c>
      <c r="D31" s="24">
        <f>[1]Расшир!F218</f>
        <v>3770722.86197</v>
      </c>
      <c r="E31" s="26">
        <f t="shared" si="0"/>
        <v>0.3889937489121727</v>
      </c>
      <c r="F31" s="19"/>
      <c r="G31" s="19"/>
      <c r="H31" s="6"/>
      <c r="I31" s="6"/>
      <c r="J31" s="6"/>
      <c r="K31" s="6"/>
      <c r="L31" s="6"/>
      <c r="M31" s="6"/>
      <c r="N31" s="6"/>
      <c r="O31" s="6"/>
    </row>
    <row r="32" spans="1:15" ht="17.25" customHeight="1" x14ac:dyDescent="0.25">
      <c r="A32" s="37"/>
      <c r="B32" s="36" t="s">
        <v>33</v>
      </c>
      <c r="C32" s="24">
        <f>[1]Расшир!E267</f>
        <v>36.799999999999997</v>
      </c>
      <c r="D32" s="24">
        <f>[1]Расшир!F267</f>
        <v>0</v>
      </c>
      <c r="E32" s="26">
        <f t="shared" si="0"/>
        <v>0</v>
      </c>
      <c r="F32" s="19"/>
      <c r="G32" s="19"/>
      <c r="H32" s="6"/>
      <c r="I32" s="6"/>
      <c r="J32" s="6"/>
      <c r="K32" s="6"/>
      <c r="L32" s="6"/>
      <c r="M32" s="6"/>
      <c r="N32" s="6"/>
      <c r="O32" s="6"/>
    </row>
    <row r="33" spans="1:15" ht="33" customHeight="1" x14ac:dyDescent="0.25">
      <c r="A33" s="37"/>
      <c r="B33" s="36" t="s">
        <v>34</v>
      </c>
      <c r="C33" s="24">
        <f>[1]Расшир!E277</f>
        <v>1727196.6862999999</v>
      </c>
      <c r="D33" s="24">
        <f>[1]Расшир!F277</f>
        <v>852551.23567000008</v>
      </c>
      <c r="E33" s="26">
        <f t="shared" si="0"/>
        <v>0.4936040246211536</v>
      </c>
      <c r="F33" s="19"/>
      <c r="G33" s="19"/>
      <c r="H33" s="6"/>
      <c r="I33" s="6"/>
      <c r="J33" s="6"/>
      <c r="K33" s="6"/>
      <c r="L33" s="6"/>
      <c r="M33" s="6"/>
      <c r="N33" s="6"/>
      <c r="O33" s="6"/>
    </row>
    <row r="34" spans="1:15" ht="33.75" customHeight="1" x14ac:dyDescent="0.25">
      <c r="A34" s="10"/>
      <c r="B34" s="34" t="s">
        <v>35</v>
      </c>
      <c r="C34" s="20">
        <f>[1]Расшир!E345</f>
        <v>-13931.089830000001</v>
      </c>
      <c r="D34" s="20">
        <f>[1]Расшир!F345</f>
        <v>-172957.11751000001</v>
      </c>
      <c r="E34" s="22" t="s">
        <v>27</v>
      </c>
      <c r="F34" s="19"/>
      <c r="G34" s="19"/>
      <c r="H34" s="6"/>
      <c r="I34" s="6"/>
      <c r="J34" s="6"/>
      <c r="K34" s="6"/>
      <c r="L34" s="6"/>
      <c r="M34" s="6"/>
      <c r="N34" s="6"/>
      <c r="O34" s="6"/>
    </row>
    <row r="35" spans="1:15" ht="24.75" customHeight="1" x14ac:dyDescent="0.25">
      <c r="A35" s="10"/>
      <c r="B35" s="34" t="s">
        <v>36</v>
      </c>
      <c r="C35" s="28">
        <f>[1]Расшир!E337</f>
        <v>21469.989600000001</v>
      </c>
      <c r="D35" s="28">
        <f>[1]Расшир!F337</f>
        <v>154.92215999999999</v>
      </c>
      <c r="E35" s="22">
        <f t="shared" si="0"/>
        <v>7.2157538446129465E-3</v>
      </c>
      <c r="F35" s="19"/>
      <c r="G35" s="19"/>
      <c r="H35" s="6"/>
      <c r="I35" s="6"/>
      <c r="J35" s="6"/>
      <c r="K35" s="6"/>
      <c r="L35" s="6"/>
      <c r="M35" s="6"/>
      <c r="N35" s="6"/>
      <c r="O35" s="6"/>
    </row>
    <row r="36" spans="1:15" ht="50.25" customHeight="1" x14ac:dyDescent="0.25">
      <c r="A36" s="10"/>
      <c r="B36" s="38" t="s">
        <v>37</v>
      </c>
      <c r="C36" s="28">
        <f>[1]Расшир!E339</f>
        <v>0</v>
      </c>
      <c r="D36" s="28">
        <f>[1]Расшир!F339</f>
        <v>708.27699000000007</v>
      </c>
      <c r="E36" s="22" t="s">
        <v>27</v>
      </c>
      <c r="F36" s="19"/>
      <c r="G36" s="19"/>
      <c r="H36" s="6"/>
      <c r="I36" s="6"/>
      <c r="J36" s="6"/>
      <c r="K36" s="6"/>
      <c r="L36" s="6"/>
      <c r="M36" s="6"/>
      <c r="N36" s="6"/>
      <c r="O36" s="6"/>
    </row>
    <row r="37" spans="1:15" s="43" customFormat="1" ht="18.75" x14ac:dyDescent="0.3">
      <c r="A37" s="39"/>
      <c r="B37" s="40" t="s">
        <v>38</v>
      </c>
      <c r="C37" s="20">
        <f>[1]Расшир!E364</f>
        <v>26089455.674070001</v>
      </c>
      <c r="D37" s="20">
        <f>[1]Расшир!F364</f>
        <v>9653288.4971060008</v>
      </c>
      <c r="E37" s="22">
        <f t="shared" si="0"/>
        <v>0.37000727871453021</v>
      </c>
      <c r="F37" s="41"/>
      <c r="G37" s="41"/>
      <c r="H37" s="42"/>
      <c r="I37" s="42"/>
      <c r="J37" s="42"/>
      <c r="K37" s="42"/>
      <c r="L37" s="42"/>
      <c r="M37" s="42"/>
      <c r="N37" s="42"/>
      <c r="O37" s="42"/>
    </row>
    <row r="38" spans="1:15" ht="15.75" hidden="1" x14ac:dyDescent="0.25">
      <c r="A38" s="10"/>
      <c r="B38" s="23"/>
      <c r="C38" s="44"/>
      <c r="D38" s="44"/>
      <c r="E38" s="45" t="e">
        <f t="shared" si="0"/>
        <v>#DIV/0!</v>
      </c>
      <c r="F38" s="19"/>
      <c r="G38" s="19"/>
      <c r="H38" s="6"/>
      <c r="I38" s="6"/>
      <c r="J38" s="6"/>
      <c r="K38" s="6"/>
      <c r="L38" s="6"/>
      <c r="M38" s="6"/>
      <c r="N38" s="6"/>
      <c r="O38" s="6"/>
    </row>
    <row r="39" spans="1:15" x14ac:dyDescent="0.2">
      <c r="A39" s="10"/>
      <c r="C39" s="46"/>
      <c r="D39" s="46"/>
      <c r="E39" s="47"/>
    </row>
    <row r="40" spans="1:15" ht="15.75" x14ac:dyDescent="0.25">
      <c r="A40" s="10"/>
      <c r="B40" s="15" t="s">
        <v>39</v>
      </c>
      <c r="C40" s="44"/>
      <c r="D40" s="44"/>
      <c r="E40" s="45"/>
      <c r="F40" s="19"/>
      <c r="G40" s="19"/>
      <c r="H40" s="6"/>
      <c r="I40" s="6"/>
      <c r="J40" s="6"/>
      <c r="K40" s="6"/>
      <c r="L40" s="6"/>
      <c r="M40" s="6"/>
      <c r="N40" s="6"/>
      <c r="O40" s="6"/>
    </row>
    <row r="41" spans="1:15" ht="15.75" x14ac:dyDescent="0.25">
      <c r="A41" s="48"/>
      <c r="B41" s="49"/>
      <c r="C41" s="50"/>
      <c r="D41" s="50"/>
      <c r="E41" s="51"/>
      <c r="F41" s="19"/>
      <c r="G41" s="19"/>
      <c r="H41" s="6"/>
      <c r="I41" s="6"/>
      <c r="J41" s="6"/>
      <c r="K41" s="6"/>
      <c r="L41" s="6"/>
      <c r="M41" s="6"/>
      <c r="N41" s="6"/>
      <c r="O41" s="6"/>
    </row>
    <row r="42" spans="1:15" ht="15.75" x14ac:dyDescent="0.25">
      <c r="A42" s="52" t="s">
        <v>40</v>
      </c>
      <c r="B42" s="53" t="s">
        <v>41</v>
      </c>
      <c r="C42" s="54">
        <f>[1]Расшир!E367</f>
        <v>2726673.3606799999</v>
      </c>
      <c r="D42" s="54">
        <f>[1]Расшир!F367+0.01</f>
        <v>927563.05476000009</v>
      </c>
      <c r="E42" s="55">
        <f t="shared" si="0"/>
        <v>0.34018121427227971</v>
      </c>
      <c r="F42" s="19"/>
      <c r="G42" s="19"/>
      <c r="H42" s="6"/>
      <c r="I42" s="6"/>
      <c r="J42" s="6"/>
      <c r="K42" s="6"/>
      <c r="L42" s="6"/>
      <c r="M42" s="6"/>
      <c r="N42" s="6"/>
      <c r="O42" s="6"/>
    </row>
    <row r="43" spans="1:15" ht="31.5" x14ac:dyDescent="0.25">
      <c r="A43" s="56" t="s">
        <v>42</v>
      </c>
      <c r="B43" s="57" t="s">
        <v>43</v>
      </c>
      <c r="C43" s="24">
        <f>[1]Расшир!E400</f>
        <v>2585.5600000000004</v>
      </c>
      <c r="D43" s="24">
        <f>[1]Расшир!F400</f>
        <v>1015.87278</v>
      </c>
      <c r="E43" s="26">
        <f t="shared" si="0"/>
        <v>0.39290241959188721</v>
      </c>
      <c r="F43" s="19"/>
      <c r="G43" s="19"/>
      <c r="H43" s="6"/>
      <c r="I43" s="6"/>
      <c r="J43" s="6"/>
      <c r="K43" s="6"/>
      <c r="L43" s="6"/>
      <c r="M43" s="6"/>
      <c r="N43" s="6"/>
      <c r="O43" s="6"/>
    </row>
    <row r="44" spans="1:15" ht="51" customHeight="1" x14ac:dyDescent="0.25">
      <c r="A44" s="56" t="s">
        <v>44</v>
      </c>
      <c r="B44" s="57" t="s">
        <v>45</v>
      </c>
      <c r="C44" s="24">
        <f>[1]Расшир!E404+0.01</f>
        <v>63855.744500000008</v>
      </c>
      <c r="D44" s="24">
        <f>[1]Расшир!F404</f>
        <v>19417.487960000002</v>
      </c>
      <c r="E44" s="26">
        <f t="shared" si="0"/>
        <v>0.30408365154994005</v>
      </c>
      <c r="F44" s="19"/>
      <c r="G44" s="19"/>
      <c r="H44" s="6"/>
      <c r="I44" s="6"/>
      <c r="J44" s="6"/>
      <c r="K44" s="6"/>
      <c r="L44" s="6"/>
      <c r="M44" s="6"/>
      <c r="N44" s="6"/>
      <c r="O44" s="6"/>
    </row>
    <row r="45" spans="1:15" ht="47.25" x14ac:dyDescent="0.25">
      <c r="A45" s="56" t="s">
        <v>46</v>
      </c>
      <c r="B45" s="57" t="s">
        <v>47</v>
      </c>
      <c r="C45" s="24">
        <f>[1]Расшир!E411</f>
        <v>886396.62338</v>
      </c>
      <c r="D45" s="24">
        <f>[1]Расшир!F411</f>
        <v>344571.59220000001</v>
      </c>
      <c r="E45" s="26">
        <f t="shared" si="0"/>
        <v>0.38873297022057979</v>
      </c>
      <c r="F45" s="19"/>
      <c r="G45" s="19"/>
      <c r="H45" s="6"/>
      <c r="I45" s="6"/>
      <c r="J45" s="6"/>
      <c r="K45" s="6"/>
      <c r="L45" s="6"/>
      <c r="M45" s="6"/>
      <c r="N45" s="6"/>
      <c r="O45" s="6"/>
    </row>
    <row r="46" spans="1:15" ht="15.75" x14ac:dyDescent="0.25">
      <c r="A46" s="56" t="s">
        <v>48</v>
      </c>
      <c r="B46" s="57" t="s">
        <v>49</v>
      </c>
      <c r="C46" s="24">
        <f>[1]Расшир!E423</f>
        <v>187.9</v>
      </c>
      <c r="D46" s="24">
        <f>[1]Расшир!F423</f>
        <v>0</v>
      </c>
      <c r="E46" s="26">
        <v>0</v>
      </c>
      <c r="F46" s="19"/>
      <c r="G46" s="19"/>
      <c r="H46" s="6"/>
      <c r="I46" s="6"/>
      <c r="J46" s="6"/>
      <c r="K46" s="6"/>
      <c r="L46" s="6"/>
      <c r="M46" s="6"/>
      <c r="N46" s="6"/>
      <c r="O46" s="6"/>
    </row>
    <row r="47" spans="1:15" ht="47.25" x14ac:dyDescent="0.25">
      <c r="A47" s="56" t="s">
        <v>50</v>
      </c>
      <c r="B47" s="57" t="s">
        <v>51</v>
      </c>
      <c r="C47" s="24">
        <f>[1]Расшир!E426</f>
        <v>183241.67</v>
      </c>
      <c r="D47" s="24">
        <f>[1]Расшир!F426+0.01</f>
        <v>58254.910870000007</v>
      </c>
      <c r="E47" s="26">
        <f t="shared" si="0"/>
        <v>0.3179130100156804</v>
      </c>
      <c r="F47" s="19"/>
      <c r="G47" s="19"/>
      <c r="H47" s="6"/>
      <c r="I47" s="6"/>
      <c r="J47" s="6"/>
      <c r="K47" s="6"/>
      <c r="L47" s="6"/>
      <c r="M47" s="6"/>
      <c r="N47" s="6"/>
      <c r="O47" s="6"/>
    </row>
    <row r="48" spans="1:15" ht="15.75" x14ac:dyDescent="0.25">
      <c r="A48" s="56" t="s">
        <v>52</v>
      </c>
      <c r="B48" s="57" t="s">
        <v>53</v>
      </c>
      <c r="C48" s="24">
        <f>[1]Расшир!E436</f>
        <v>7307.3099999999995</v>
      </c>
      <c r="D48" s="24">
        <f>[1]Расшир!F436</f>
        <v>2738.5522299999998</v>
      </c>
      <c r="E48" s="26">
        <f t="shared" si="0"/>
        <v>0.37476885885503691</v>
      </c>
      <c r="F48" s="19"/>
      <c r="G48" s="19"/>
      <c r="H48" s="6"/>
      <c r="I48" s="6"/>
      <c r="J48" s="6"/>
      <c r="K48" s="6"/>
      <c r="L48" s="6"/>
      <c r="M48" s="6"/>
      <c r="N48" s="6"/>
      <c r="O48" s="6"/>
    </row>
    <row r="49" spans="1:15" ht="15.75" x14ac:dyDescent="0.25">
      <c r="A49" s="56" t="s">
        <v>54</v>
      </c>
      <c r="B49" s="57" t="s">
        <v>55</v>
      </c>
      <c r="C49" s="24">
        <f>[1]Расшир!E443</f>
        <v>100706.47119</v>
      </c>
      <c r="D49" s="24">
        <f>[1]Расшир!F443</f>
        <v>0</v>
      </c>
      <c r="E49" s="26">
        <v>0</v>
      </c>
      <c r="F49" s="19"/>
      <c r="G49" s="19"/>
      <c r="H49" s="6"/>
      <c r="I49" s="6"/>
      <c r="J49" s="6"/>
      <c r="K49" s="6"/>
      <c r="L49" s="6"/>
      <c r="M49" s="6"/>
      <c r="N49" s="6"/>
      <c r="O49" s="6"/>
    </row>
    <row r="50" spans="1:15" ht="15.75" x14ac:dyDescent="0.25">
      <c r="A50" s="56" t="s">
        <v>56</v>
      </c>
      <c r="B50" s="57" t="s">
        <v>57</v>
      </c>
      <c r="C50" s="24">
        <f>[1]Расшир!E445</f>
        <v>1482392.09161</v>
      </c>
      <c r="D50" s="24">
        <f>[1]Расшир!F445</f>
        <v>501564.63871999999</v>
      </c>
      <c r="E50" s="26">
        <f t="shared" si="0"/>
        <v>0.33834816143363222</v>
      </c>
      <c r="F50" s="19"/>
      <c r="G50" s="19"/>
      <c r="H50" s="6"/>
      <c r="I50" s="6"/>
      <c r="J50" s="6"/>
      <c r="K50" s="6"/>
      <c r="L50" s="6"/>
      <c r="M50" s="6"/>
      <c r="N50" s="6"/>
      <c r="O50" s="6"/>
    </row>
    <row r="51" spans="1:15" ht="35.25" customHeight="1" x14ac:dyDescent="0.25">
      <c r="A51" s="52" t="s">
        <v>58</v>
      </c>
      <c r="B51" s="58" t="s">
        <v>59</v>
      </c>
      <c r="C51" s="54">
        <f>[1]Расшир!E468</f>
        <v>74478.567670000004</v>
      </c>
      <c r="D51" s="54">
        <f>[1]Расшир!F468</f>
        <v>31553.791079999999</v>
      </c>
      <c r="E51" s="55">
        <f t="shared" si="0"/>
        <v>0.42366270011808888</v>
      </c>
      <c r="F51" s="19"/>
      <c r="G51" s="19"/>
      <c r="H51" s="6"/>
      <c r="I51" s="6"/>
      <c r="J51" s="6"/>
      <c r="K51" s="6"/>
      <c r="L51" s="6"/>
      <c r="M51" s="6"/>
      <c r="N51" s="6"/>
      <c r="O51" s="6"/>
    </row>
    <row r="52" spans="1:15" ht="52.5" customHeight="1" x14ac:dyDescent="0.25">
      <c r="A52" s="59" t="s">
        <v>60</v>
      </c>
      <c r="B52" s="60" t="s">
        <v>61</v>
      </c>
      <c r="C52" s="24">
        <f>[1]Расшир!E478</f>
        <v>74478.567670000004</v>
      </c>
      <c r="D52" s="24">
        <f>[1]Расшир!F478</f>
        <v>31553.791079999999</v>
      </c>
      <c r="E52" s="26">
        <f>D52/C52</f>
        <v>0.42366270011808888</v>
      </c>
      <c r="F52" s="19"/>
      <c r="G52" s="19"/>
      <c r="H52" s="6"/>
      <c r="I52" s="6"/>
      <c r="J52" s="6"/>
      <c r="K52" s="6"/>
      <c r="L52" s="6"/>
      <c r="M52" s="6"/>
      <c r="N52" s="6"/>
      <c r="O52" s="6"/>
    </row>
    <row r="53" spans="1:15" ht="15.75" x14ac:dyDescent="0.25">
      <c r="A53" s="52" t="s">
        <v>62</v>
      </c>
      <c r="B53" s="53" t="s">
        <v>63</v>
      </c>
      <c r="C53" s="54">
        <f>[1]Расшир!E485</f>
        <v>3452663.3338799994</v>
      </c>
      <c r="D53" s="54">
        <f>[1]Расшир!F485</f>
        <v>1030748.98517</v>
      </c>
      <c r="E53" s="55">
        <f t="shared" si="0"/>
        <v>0.2985373566705895</v>
      </c>
      <c r="F53" s="19"/>
      <c r="G53" s="19"/>
      <c r="H53" s="6"/>
      <c r="I53" s="6"/>
      <c r="J53" s="6"/>
      <c r="K53" s="6"/>
      <c r="L53" s="6"/>
      <c r="M53" s="6"/>
      <c r="N53" s="6"/>
      <c r="O53" s="6"/>
    </row>
    <row r="54" spans="1:15" ht="15.75" x14ac:dyDescent="0.25">
      <c r="A54" s="56" t="s">
        <v>64</v>
      </c>
      <c r="B54" s="57" t="s">
        <v>65</v>
      </c>
      <c r="C54" s="24">
        <f>[1]Расшир!E539</f>
        <v>522605.21792999998</v>
      </c>
      <c r="D54" s="24">
        <f>[1]Расшир!F539</f>
        <v>186288.03971000001</v>
      </c>
      <c r="E54" s="26">
        <f t="shared" si="0"/>
        <v>0.35646035155919981</v>
      </c>
      <c r="F54" s="19"/>
      <c r="G54" s="19"/>
      <c r="H54" s="6"/>
      <c r="I54" s="6"/>
      <c r="J54" s="6"/>
      <c r="K54" s="6"/>
      <c r="L54" s="6"/>
      <c r="M54" s="6"/>
      <c r="N54" s="6"/>
      <c r="O54" s="6"/>
    </row>
    <row r="55" spans="1:15" ht="15.75" x14ac:dyDescent="0.25">
      <c r="A55" s="56" t="s">
        <v>66</v>
      </c>
      <c r="B55" s="57" t="s">
        <v>67</v>
      </c>
      <c r="C55" s="24">
        <f>[1]Расшир!E548</f>
        <v>2793262.6303900001</v>
      </c>
      <c r="D55" s="24">
        <f>[1]Расшир!F548</f>
        <v>818134.15659000003</v>
      </c>
      <c r="E55" s="26">
        <f t="shared" si="0"/>
        <v>0.29289553645579353</v>
      </c>
      <c r="F55" s="19"/>
      <c r="G55" s="19"/>
      <c r="H55" s="6"/>
      <c r="I55" s="6"/>
      <c r="J55" s="6"/>
      <c r="K55" s="6"/>
      <c r="L55" s="6"/>
      <c r="M55" s="6"/>
      <c r="N55" s="6"/>
      <c r="O55" s="6"/>
    </row>
    <row r="56" spans="1:15" ht="18.75" customHeight="1" x14ac:dyDescent="0.25">
      <c r="A56" s="61" t="s">
        <v>68</v>
      </c>
      <c r="B56" s="62" t="s">
        <v>69</v>
      </c>
      <c r="C56" s="63">
        <f>[1]Расшир!E554-0.01</f>
        <v>136795.47555999999</v>
      </c>
      <c r="D56" s="64">
        <f>[1]Расшир!F554</f>
        <v>26326.788870000004</v>
      </c>
      <c r="E56" s="26">
        <f t="shared" si="0"/>
        <v>0.19245365215644714</v>
      </c>
      <c r="F56" s="19"/>
      <c r="G56" s="19"/>
      <c r="H56" s="6"/>
      <c r="I56" s="6"/>
      <c r="J56" s="6"/>
      <c r="K56" s="6"/>
      <c r="L56" s="6"/>
      <c r="M56" s="6"/>
      <c r="N56" s="6"/>
      <c r="O56" s="6"/>
    </row>
    <row r="57" spans="1:15" ht="15.75" x14ac:dyDescent="0.25">
      <c r="A57" s="65" t="s">
        <v>70</v>
      </c>
      <c r="B57" s="53" t="s">
        <v>71</v>
      </c>
      <c r="C57" s="54">
        <f>[1]Расшир!E566</f>
        <v>3911486.1938200002</v>
      </c>
      <c r="D57" s="54">
        <f>[1]Расшир!F566</f>
        <v>901350.77205999987</v>
      </c>
      <c r="E57" s="55">
        <f t="shared" si="0"/>
        <v>0.23043690489924262</v>
      </c>
      <c r="F57" s="19"/>
      <c r="G57" s="19"/>
      <c r="H57" s="6"/>
      <c r="I57" s="6"/>
      <c r="J57" s="6"/>
      <c r="K57" s="6"/>
      <c r="L57" s="6"/>
      <c r="M57" s="6"/>
      <c r="N57" s="6"/>
      <c r="O57" s="6"/>
    </row>
    <row r="58" spans="1:15" ht="15.75" x14ac:dyDescent="0.25">
      <c r="A58" s="56" t="s">
        <v>72</v>
      </c>
      <c r="B58" s="57" t="s">
        <v>73</v>
      </c>
      <c r="C58" s="24">
        <f>[1]Расшир!E606</f>
        <v>1474856.60445</v>
      </c>
      <c r="D58" s="24">
        <f>[1]Расшир!F606-0.01</f>
        <v>364427.22554999997</v>
      </c>
      <c r="E58" s="26">
        <f t="shared" si="0"/>
        <v>0.24709332720919083</v>
      </c>
      <c r="F58" s="19"/>
      <c r="G58" s="19"/>
      <c r="H58" s="6"/>
      <c r="I58" s="6"/>
      <c r="J58" s="6"/>
      <c r="K58" s="6"/>
      <c r="L58" s="6"/>
      <c r="M58" s="6"/>
      <c r="N58" s="6"/>
      <c r="O58" s="6"/>
    </row>
    <row r="59" spans="1:15" ht="15.75" x14ac:dyDescent="0.25">
      <c r="A59" s="56" t="s">
        <v>74</v>
      </c>
      <c r="B59" s="57" t="s">
        <v>75</v>
      </c>
      <c r="C59" s="24">
        <f>[1]Расшир!E614</f>
        <v>1008925.3772100001</v>
      </c>
      <c r="D59" s="24">
        <f>[1]Расшир!F614</f>
        <v>21742.779809999996</v>
      </c>
      <c r="E59" s="26">
        <f t="shared" si="0"/>
        <v>2.1550434057002021E-2</v>
      </c>
      <c r="F59" s="19"/>
      <c r="G59" s="19"/>
      <c r="H59" s="6"/>
      <c r="I59" s="6"/>
      <c r="J59" s="6"/>
      <c r="K59" s="6"/>
      <c r="L59" s="6"/>
      <c r="M59" s="6"/>
      <c r="N59" s="6"/>
      <c r="O59" s="6"/>
    </row>
    <row r="60" spans="1:15" ht="15.75" x14ac:dyDescent="0.25">
      <c r="A60" s="56" t="s">
        <v>76</v>
      </c>
      <c r="B60" s="57" t="s">
        <v>77</v>
      </c>
      <c r="C60" s="24">
        <f>[1]Расшир!E619</f>
        <v>528271.95770000003</v>
      </c>
      <c r="D60" s="24">
        <f>[1]Расшир!F619</f>
        <v>185116.22829999999</v>
      </c>
      <c r="E60" s="26">
        <f t="shared" si="0"/>
        <v>0.35041842672467866</v>
      </c>
      <c r="F60" s="19"/>
      <c r="G60" s="19"/>
      <c r="H60" s="6"/>
      <c r="I60" s="6"/>
      <c r="J60" s="6"/>
      <c r="K60" s="6"/>
      <c r="L60" s="6"/>
      <c r="M60" s="6"/>
      <c r="N60" s="6"/>
      <c r="O60" s="6"/>
    </row>
    <row r="61" spans="1:15" ht="15.75" hidden="1" x14ac:dyDescent="0.25">
      <c r="A61" s="56" t="s">
        <v>78</v>
      </c>
      <c r="B61" s="57" t="s">
        <v>79</v>
      </c>
      <c r="C61" s="24">
        <f>[1]Расшир!E623</f>
        <v>7600</v>
      </c>
      <c r="D61" s="24">
        <f>[1]Расшир!F623</f>
        <v>0</v>
      </c>
      <c r="E61" s="26">
        <f t="shared" si="0"/>
        <v>0</v>
      </c>
      <c r="F61" s="19"/>
      <c r="G61" s="19"/>
      <c r="H61" s="6"/>
      <c r="I61" s="6"/>
      <c r="J61" s="6"/>
      <c r="K61" s="6"/>
      <c r="L61" s="6"/>
      <c r="M61" s="6"/>
      <c r="N61" s="6"/>
      <c r="O61" s="6"/>
    </row>
    <row r="62" spans="1:15" ht="31.5" x14ac:dyDescent="0.25">
      <c r="A62" s="56" t="s">
        <v>80</v>
      </c>
      <c r="B62" s="57" t="s">
        <v>81</v>
      </c>
      <c r="C62" s="24">
        <f>[1]Расшир!E626</f>
        <v>891832.25445999997</v>
      </c>
      <c r="D62" s="24">
        <f>[1]Расшир!F626</f>
        <v>330064.52840000001</v>
      </c>
      <c r="E62" s="26">
        <f t="shared" si="0"/>
        <v>0.37009709701501259</v>
      </c>
      <c r="F62" s="19"/>
      <c r="G62" s="19"/>
      <c r="H62" s="6"/>
      <c r="I62" s="6"/>
      <c r="J62" s="6"/>
      <c r="K62" s="6"/>
      <c r="L62" s="6"/>
      <c r="M62" s="6"/>
      <c r="N62" s="6"/>
      <c r="O62" s="6"/>
    </row>
    <row r="63" spans="1:15" ht="15.75" x14ac:dyDescent="0.25">
      <c r="A63" s="66" t="s">
        <v>82</v>
      </c>
      <c r="B63" s="53" t="s">
        <v>83</v>
      </c>
      <c r="C63" s="54">
        <f>[1]Расшир!E645</f>
        <v>24229.82056</v>
      </c>
      <c r="D63" s="54">
        <f>[1]Расшир!F645</f>
        <v>21891.350999999999</v>
      </c>
      <c r="E63" s="67">
        <f>D63/C63</f>
        <v>0.90348795385383562</v>
      </c>
      <c r="F63" s="19"/>
      <c r="G63" s="19"/>
      <c r="H63" s="6"/>
      <c r="I63" s="6"/>
      <c r="J63" s="6"/>
      <c r="K63" s="6"/>
      <c r="L63" s="6"/>
      <c r="M63" s="6"/>
      <c r="N63" s="6"/>
      <c r="O63" s="6"/>
    </row>
    <row r="64" spans="1:15" ht="30" x14ac:dyDescent="0.25">
      <c r="A64" s="59" t="s">
        <v>84</v>
      </c>
      <c r="B64" s="60" t="s">
        <v>85</v>
      </c>
      <c r="C64" s="24">
        <f>[1]Расшир!E652</f>
        <v>3700</v>
      </c>
      <c r="D64" s="24">
        <f>[1]Расшир!F652</f>
        <v>1361.53044</v>
      </c>
      <c r="E64" s="26">
        <f>D64/C64</f>
        <v>0.36798120000000001</v>
      </c>
      <c r="F64" s="19"/>
      <c r="G64" s="19"/>
      <c r="H64" s="6"/>
      <c r="I64" s="6"/>
      <c r="J64" s="6"/>
      <c r="K64" s="6"/>
      <c r="L64" s="6"/>
      <c r="M64" s="6"/>
      <c r="N64" s="6"/>
      <c r="O64" s="6"/>
    </row>
    <row r="65" spans="1:15" ht="15.75" x14ac:dyDescent="0.25">
      <c r="A65" s="59" t="s">
        <v>86</v>
      </c>
      <c r="B65" s="60" t="s">
        <v>87</v>
      </c>
      <c r="C65" s="24">
        <f>[1]Расшир!$E$655</f>
        <v>20529.82056</v>
      </c>
      <c r="D65" s="24">
        <f>[1]Расшир!$F$655</f>
        <v>20529.82056</v>
      </c>
      <c r="E65" s="26">
        <f>D65/C65</f>
        <v>1</v>
      </c>
      <c r="F65" s="19"/>
      <c r="G65" s="19"/>
      <c r="H65" s="6"/>
      <c r="I65" s="6"/>
      <c r="J65" s="6"/>
      <c r="K65" s="6"/>
      <c r="L65" s="6"/>
      <c r="M65" s="6"/>
      <c r="N65" s="6"/>
      <c r="O65" s="6"/>
    </row>
    <row r="66" spans="1:15" ht="15.75" x14ac:dyDescent="0.25">
      <c r="A66" s="66" t="s">
        <v>88</v>
      </c>
      <c r="B66" s="53" t="s">
        <v>89</v>
      </c>
      <c r="C66" s="54">
        <f>[1]Расшир!E657+0.01</f>
        <v>13237601.38408</v>
      </c>
      <c r="D66" s="54">
        <f>[1]Расшир!F657</f>
        <v>5794074.5987200001</v>
      </c>
      <c r="E66" s="55">
        <f t="shared" si="0"/>
        <v>0.43769822270733699</v>
      </c>
      <c r="F66" s="19"/>
      <c r="G66" s="19"/>
      <c r="H66" s="6"/>
      <c r="I66" s="6"/>
      <c r="J66" s="6"/>
      <c r="K66" s="6"/>
      <c r="L66" s="6"/>
      <c r="M66" s="6"/>
      <c r="N66" s="6"/>
      <c r="O66" s="6"/>
    </row>
    <row r="67" spans="1:15" ht="15.75" x14ac:dyDescent="0.25">
      <c r="A67" s="56" t="s">
        <v>90</v>
      </c>
      <c r="B67" s="57" t="s">
        <v>91</v>
      </c>
      <c r="C67" s="24">
        <f>[1]Расшир!E697+0.01</f>
        <v>5326573.0743799992</v>
      </c>
      <c r="D67" s="24">
        <f>[1]Расшир!F697</f>
        <v>2399510.1916800002</v>
      </c>
      <c r="E67" s="26">
        <f t="shared" si="0"/>
        <v>0.45047916515428593</v>
      </c>
      <c r="F67" s="19"/>
      <c r="G67" s="19"/>
      <c r="H67" s="6"/>
      <c r="I67" s="6"/>
      <c r="J67" s="6"/>
      <c r="K67" s="6"/>
      <c r="L67" s="6"/>
      <c r="M67" s="6"/>
      <c r="N67" s="6"/>
      <c r="O67" s="6"/>
    </row>
    <row r="68" spans="1:15" ht="15.75" x14ac:dyDescent="0.25">
      <c r="A68" s="56" t="s">
        <v>92</v>
      </c>
      <c r="B68" s="57" t="s">
        <v>93</v>
      </c>
      <c r="C68" s="24">
        <f>[1]Расшир!E709</f>
        <v>6813611.796430001</v>
      </c>
      <c r="D68" s="24">
        <f>[1]Расшир!F709</f>
        <v>3009641.3808499998</v>
      </c>
      <c r="E68" s="26">
        <f t="shared" si="0"/>
        <v>0.44171013417977595</v>
      </c>
      <c r="F68" s="19"/>
      <c r="G68" s="19"/>
      <c r="H68" s="6"/>
      <c r="I68" s="6"/>
      <c r="J68" s="6"/>
      <c r="K68" s="6"/>
      <c r="L68" s="6"/>
      <c r="M68" s="6"/>
      <c r="N68" s="6"/>
      <c r="O68" s="6"/>
    </row>
    <row r="69" spans="1:15" ht="15.75" x14ac:dyDescent="0.25">
      <c r="A69" s="56" t="s">
        <v>94</v>
      </c>
      <c r="B69" s="57" t="s">
        <v>95</v>
      </c>
      <c r="C69" s="24">
        <f>[1]Расшир!E721</f>
        <v>538126.78044</v>
      </c>
      <c r="D69" s="24">
        <f>[1]Расшир!F721</f>
        <v>136895.11121999999</v>
      </c>
      <c r="E69" s="26">
        <f t="shared" si="0"/>
        <v>0.2543919317824464</v>
      </c>
      <c r="F69" s="19"/>
      <c r="G69" s="19"/>
      <c r="H69" s="6"/>
      <c r="I69" s="6"/>
      <c r="J69" s="6"/>
      <c r="K69" s="6"/>
      <c r="L69" s="6"/>
      <c r="M69" s="6"/>
      <c r="N69" s="6"/>
      <c r="O69" s="6"/>
    </row>
    <row r="70" spans="1:15" ht="15.75" x14ac:dyDescent="0.25">
      <c r="A70" s="56" t="s">
        <v>96</v>
      </c>
      <c r="B70" s="57" t="s">
        <v>97</v>
      </c>
      <c r="C70" s="24">
        <f>[1]Расшир!E741</f>
        <v>559289.73283000011</v>
      </c>
      <c r="D70" s="24">
        <f>[1]Расшир!F741+0.01</f>
        <v>248027.92497000002</v>
      </c>
      <c r="E70" s="26">
        <f t="shared" si="0"/>
        <v>0.44346947639281942</v>
      </c>
      <c r="F70" s="19"/>
      <c r="G70" s="19"/>
      <c r="H70" s="6"/>
      <c r="I70" s="6"/>
      <c r="J70" s="6"/>
      <c r="K70" s="6"/>
      <c r="L70" s="6"/>
      <c r="M70" s="6"/>
      <c r="N70" s="6"/>
      <c r="O70" s="6"/>
    </row>
    <row r="71" spans="1:15" ht="33.75" customHeight="1" x14ac:dyDescent="0.25">
      <c r="A71" s="66" t="s">
        <v>98</v>
      </c>
      <c r="B71" s="58" t="s">
        <v>99</v>
      </c>
      <c r="C71" s="54">
        <f>[1]Расшир!E758</f>
        <v>674921.61187000014</v>
      </c>
      <c r="D71" s="54">
        <f>[1]Расшир!F758</f>
        <v>264590.28411999997</v>
      </c>
      <c r="E71" s="55">
        <f t="shared" si="0"/>
        <v>0.39203113289986624</v>
      </c>
      <c r="F71" s="19"/>
      <c r="G71" s="19"/>
      <c r="H71" s="6"/>
      <c r="I71" s="6"/>
      <c r="J71" s="6"/>
      <c r="K71" s="6"/>
      <c r="L71" s="6"/>
      <c r="M71" s="6"/>
      <c r="N71" s="6"/>
      <c r="O71" s="6"/>
    </row>
    <row r="72" spans="1:15" ht="18.75" customHeight="1" x14ac:dyDescent="0.25">
      <c r="A72" s="56" t="s">
        <v>100</v>
      </c>
      <c r="B72" s="57" t="s">
        <v>101</v>
      </c>
      <c r="C72" s="24">
        <f>[1]Расшир!E798</f>
        <v>611194.30287000001</v>
      </c>
      <c r="D72" s="24">
        <f>[1]Расшир!F798+0.01</f>
        <v>239942.47406000001</v>
      </c>
      <c r="E72" s="26">
        <f t="shared" si="0"/>
        <v>0.39257969672376897</v>
      </c>
      <c r="F72" s="19"/>
      <c r="G72" s="19"/>
      <c r="H72" s="6"/>
      <c r="I72" s="6"/>
      <c r="J72" s="6"/>
      <c r="K72" s="6"/>
      <c r="L72" s="6"/>
      <c r="M72" s="6"/>
      <c r="N72" s="6"/>
      <c r="O72" s="6"/>
    </row>
    <row r="73" spans="1:15" ht="22.5" customHeight="1" x14ac:dyDescent="0.25">
      <c r="A73" s="56" t="s">
        <v>102</v>
      </c>
      <c r="B73" s="57" t="s">
        <v>103</v>
      </c>
      <c r="C73" s="24">
        <f>[1]Расшир!E806</f>
        <v>18826.399000000001</v>
      </c>
      <c r="D73" s="24">
        <f>[1]Расшир!F806</f>
        <v>7710.6215899999997</v>
      </c>
      <c r="E73" s="26">
        <f t="shared" si="0"/>
        <v>0.40956433516574248</v>
      </c>
      <c r="F73" s="19"/>
      <c r="G73" s="19"/>
      <c r="H73" s="6"/>
      <c r="I73" s="6"/>
      <c r="J73" s="6"/>
      <c r="K73" s="6"/>
      <c r="L73" s="6"/>
      <c r="M73" s="6"/>
      <c r="N73" s="6"/>
      <c r="O73" s="6"/>
    </row>
    <row r="74" spans="1:15" ht="32.25" customHeight="1" x14ac:dyDescent="0.25">
      <c r="A74" s="56" t="s">
        <v>104</v>
      </c>
      <c r="B74" s="57" t="s">
        <v>105</v>
      </c>
      <c r="C74" s="24">
        <f>[1]Расшир!E809</f>
        <v>44900.909999999996</v>
      </c>
      <c r="D74" s="24">
        <f>[1]Расшир!F809+0.01</f>
        <v>16937.208470000001</v>
      </c>
      <c r="E74" s="26">
        <f t="shared" si="0"/>
        <v>0.37721303354430907</v>
      </c>
      <c r="F74" s="19"/>
      <c r="G74" s="19"/>
      <c r="H74" s="6"/>
      <c r="I74" s="6"/>
      <c r="J74" s="6"/>
      <c r="K74" s="6"/>
      <c r="L74" s="6"/>
      <c r="M74" s="6"/>
      <c r="N74" s="6"/>
      <c r="O74" s="6"/>
    </row>
    <row r="75" spans="1:15" ht="26.25" hidden="1" customHeight="1" x14ac:dyDescent="0.25">
      <c r="A75" s="66" t="s">
        <v>106</v>
      </c>
      <c r="B75" s="68" t="s">
        <v>107</v>
      </c>
      <c r="C75" s="54">
        <f>[1]Расшир!E820</f>
        <v>0</v>
      </c>
      <c r="D75" s="54">
        <f>[1]Расшир!F820</f>
        <v>0</v>
      </c>
      <c r="E75" s="67" t="e">
        <f t="shared" si="0"/>
        <v>#DIV/0!</v>
      </c>
      <c r="F75" s="19"/>
      <c r="G75" s="19"/>
      <c r="H75" s="6"/>
      <c r="I75" s="6"/>
      <c r="J75" s="6"/>
      <c r="K75" s="6"/>
      <c r="L75" s="6"/>
      <c r="M75" s="6"/>
      <c r="N75" s="6"/>
      <c r="O75" s="6"/>
    </row>
    <row r="76" spans="1:15" ht="18" hidden="1" customHeight="1" x14ac:dyDescent="0.25">
      <c r="A76" s="59" t="s">
        <v>108</v>
      </c>
      <c r="B76" s="60" t="s">
        <v>109</v>
      </c>
      <c r="C76" s="24">
        <f>[1]Расшир!E841</f>
        <v>0</v>
      </c>
      <c r="D76" s="24">
        <f>[1]Расшир!F841</f>
        <v>0</v>
      </c>
      <c r="E76" s="26" t="e">
        <f t="shared" si="0"/>
        <v>#DIV/0!</v>
      </c>
      <c r="F76" s="19"/>
      <c r="G76" s="19"/>
      <c r="H76" s="6"/>
      <c r="I76" s="6"/>
      <c r="J76" s="6"/>
      <c r="K76" s="6"/>
      <c r="L76" s="6"/>
      <c r="M76" s="6"/>
      <c r="N76" s="6"/>
      <c r="O76" s="6"/>
    </row>
    <row r="77" spans="1:15" ht="15.75" x14ac:dyDescent="0.25">
      <c r="A77" s="66" t="s">
        <v>110</v>
      </c>
      <c r="B77" s="53" t="s">
        <v>111</v>
      </c>
      <c r="C77" s="54">
        <f>[1]Расшир!E940</f>
        <v>1891521.8824199999</v>
      </c>
      <c r="D77" s="54">
        <f>[1]Расшир!F940</f>
        <v>682997.49973999988</v>
      </c>
      <c r="E77" s="55">
        <f t="shared" si="0"/>
        <v>0.36108358358835246</v>
      </c>
      <c r="F77" s="19"/>
      <c r="G77" s="19"/>
      <c r="H77" s="6"/>
      <c r="I77" s="6"/>
      <c r="J77" s="6"/>
      <c r="K77" s="6"/>
      <c r="L77" s="6"/>
      <c r="M77" s="6"/>
      <c r="N77" s="6"/>
      <c r="O77" s="6"/>
    </row>
    <row r="78" spans="1:15" ht="15.75" x14ac:dyDescent="0.25">
      <c r="A78" s="56" t="s">
        <v>112</v>
      </c>
      <c r="B78" s="57" t="s">
        <v>113</v>
      </c>
      <c r="C78" s="24">
        <f>[1]Расшир!E984</f>
        <v>25300</v>
      </c>
      <c r="D78" s="24">
        <f>[1]Расшир!F984</f>
        <v>10866.099329999999</v>
      </c>
      <c r="E78" s="26">
        <f t="shared" si="0"/>
        <v>0.42949009209486161</v>
      </c>
      <c r="F78" s="19"/>
      <c r="G78" s="19"/>
      <c r="H78" s="6"/>
      <c r="I78" s="6"/>
      <c r="J78" s="6"/>
      <c r="K78" s="6"/>
      <c r="L78" s="6"/>
      <c r="M78" s="6"/>
      <c r="N78" s="6"/>
      <c r="O78" s="6"/>
    </row>
    <row r="79" spans="1:15" ht="15.75" x14ac:dyDescent="0.25">
      <c r="A79" s="56" t="s">
        <v>114</v>
      </c>
      <c r="B79" s="57" t="s">
        <v>115</v>
      </c>
      <c r="C79" s="24">
        <f>[1]Расшир!E987</f>
        <v>625200.04</v>
      </c>
      <c r="D79" s="24">
        <f>[1]Расшир!F987</f>
        <v>265553.87770999997</v>
      </c>
      <c r="E79" s="26">
        <f t="shared" si="0"/>
        <v>0.42475025706972119</v>
      </c>
      <c r="F79" s="19"/>
      <c r="G79" s="19"/>
      <c r="H79" s="6"/>
      <c r="I79" s="6"/>
      <c r="J79" s="6"/>
      <c r="K79" s="6"/>
      <c r="L79" s="6"/>
      <c r="M79" s="6"/>
      <c r="N79" s="6"/>
      <c r="O79" s="6"/>
    </row>
    <row r="80" spans="1:15" ht="15.75" x14ac:dyDescent="0.25">
      <c r="A80" s="56" t="s">
        <v>116</v>
      </c>
      <c r="B80" s="57" t="s">
        <v>117</v>
      </c>
      <c r="C80" s="24">
        <f>[1]Расшир!E991</f>
        <v>670616.94041999988</v>
      </c>
      <c r="D80" s="24">
        <f>[1]Расшир!F991</f>
        <v>204352.24027000001</v>
      </c>
      <c r="E80" s="26">
        <f t="shared" si="0"/>
        <v>0.30472275296537615</v>
      </c>
      <c r="F80" s="19"/>
      <c r="G80" s="19"/>
      <c r="H80" s="6"/>
      <c r="I80" s="6"/>
      <c r="J80" s="6"/>
      <c r="K80" s="6"/>
      <c r="L80" s="6"/>
      <c r="M80" s="6"/>
      <c r="N80" s="6"/>
      <c r="O80" s="6"/>
    </row>
    <row r="81" spans="1:15" ht="15.75" x14ac:dyDescent="0.25">
      <c r="A81" s="56" t="s">
        <v>118</v>
      </c>
      <c r="B81" s="57" t="s">
        <v>119</v>
      </c>
      <c r="C81" s="24">
        <f>[1]Расшир!E1004</f>
        <v>126074.9</v>
      </c>
      <c r="D81" s="24">
        <f>[1]Расшир!F1004</f>
        <v>49812.620060000001</v>
      </c>
      <c r="E81" s="26">
        <f>D81/C81</f>
        <v>0.39510338743080503</v>
      </c>
      <c r="F81" s="19"/>
      <c r="G81" s="19"/>
      <c r="H81" s="6"/>
      <c r="I81" s="6"/>
      <c r="J81" s="6"/>
      <c r="K81" s="6"/>
      <c r="L81" s="6"/>
      <c r="M81" s="6"/>
      <c r="N81" s="6"/>
      <c r="O81" s="6"/>
    </row>
    <row r="82" spans="1:15" ht="15.75" x14ac:dyDescent="0.25">
      <c r="A82" s="56" t="s">
        <v>120</v>
      </c>
      <c r="B82" s="57" t="s">
        <v>121</v>
      </c>
      <c r="C82" s="24">
        <f>[1]Расшир!E1008</f>
        <v>444330.00200000009</v>
      </c>
      <c r="D82" s="24">
        <f>[1]Расшир!F1008</f>
        <v>152412.66236999998</v>
      </c>
      <c r="E82" s="26">
        <f t="shared" si="0"/>
        <v>0.34301681561894609</v>
      </c>
      <c r="F82" s="19"/>
      <c r="G82" s="19"/>
      <c r="H82" s="6"/>
      <c r="I82" s="6"/>
      <c r="J82" s="6"/>
      <c r="K82" s="6"/>
      <c r="L82" s="6"/>
      <c r="M82" s="6"/>
      <c r="N82" s="6"/>
      <c r="O82" s="6"/>
    </row>
    <row r="83" spans="1:15" ht="15.75" x14ac:dyDescent="0.25">
      <c r="A83" s="66" t="s">
        <v>122</v>
      </c>
      <c r="B83" s="53" t="s">
        <v>123</v>
      </c>
      <c r="C83" s="54">
        <f>[1]Расшир!E1019</f>
        <v>455549.68575</v>
      </c>
      <c r="D83" s="54">
        <f>[1]Расшир!F1019</f>
        <v>197799.62429000001</v>
      </c>
      <c r="E83" s="55">
        <f t="shared" si="0"/>
        <v>0.43419989186108227</v>
      </c>
      <c r="F83" s="19"/>
      <c r="G83" s="19"/>
      <c r="H83" s="6"/>
      <c r="I83" s="6"/>
      <c r="J83" s="6"/>
      <c r="K83" s="6"/>
      <c r="L83" s="6"/>
      <c r="M83" s="6"/>
      <c r="N83" s="6"/>
      <c r="O83" s="6"/>
    </row>
    <row r="84" spans="1:15" ht="15.75" x14ac:dyDescent="0.25">
      <c r="A84" s="56" t="s">
        <v>124</v>
      </c>
      <c r="B84" s="57" t="s">
        <v>125</v>
      </c>
      <c r="C84" s="24">
        <f>[1]Расшир!E1059</f>
        <v>0</v>
      </c>
      <c r="D84" s="24">
        <f>[1]Расшир!F1059</f>
        <v>0</v>
      </c>
      <c r="E84" s="26">
        <v>0</v>
      </c>
      <c r="F84" s="19"/>
      <c r="G84" s="19"/>
      <c r="H84" s="6"/>
      <c r="I84" s="6"/>
      <c r="J84" s="6"/>
      <c r="K84" s="6"/>
      <c r="L84" s="6"/>
      <c r="M84" s="6"/>
      <c r="N84" s="6"/>
      <c r="O84" s="6"/>
    </row>
    <row r="85" spans="1:15" ht="15.75" x14ac:dyDescent="0.25">
      <c r="A85" s="56" t="s">
        <v>126</v>
      </c>
      <c r="B85" s="57" t="s">
        <v>127</v>
      </c>
      <c r="C85" s="24">
        <f>[1]Расшир!E1066</f>
        <v>341962.97729000001</v>
      </c>
      <c r="D85" s="24">
        <f>[1]Расшир!F1066</f>
        <v>182032.37183999998</v>
      </c>
      <c r="E85" s="26">
        <f t="shared" si="0"/>
        <v>0.53231602228573516</v>
      </c>
      <c r="F85" s="19"/>
      <c r="G85" s="19"/>
      <c r="H85" s="6"/>
      <c r="I85" s="6"/>
      <c r="J85" s="6"/>
      <c r="K85" s="6"/>
      <c r="L85" s="6"/>
      <c r="M85" s="6"/>
      <c r="N85" s="6"/>
      <c r="O85" s="6"/>
    </row>
    <row r="86" spans="1:15" ht="15.75" x14ac:dyDescent="0.25">
      <c r="A86" s="56" t="s">
        <v>128</v>
      </c>
      <c r="B86" s="57" t="s">
        <v>129</v>
      </c>
      <c r="C86" s="24">
        <f>[1]Расшир!E1074</f>
        <v>113586.70845999999</v>
      </c>
      <c r="D86" s="24">
        <f>[1]Расшир!F1074-0.01</f>
        <v>15767.242450000002</v>
      </c>
      <c r="E86" s="26">
        <f t="shared" si="0"/>
        <v>0.13881238979253016</v>
      </c>
      <c r="F86" s="19"/>
      <c r="G86" s="19"/>
      <c r="H86" s="6"/>
      <c r="I86" s="6"/>
      <c r="J86" s="6"/>
      <c r="K86" s="6"/>
      <c r="L86" s="6"/>
      <c r="M86" s="6"/>
      <c r="N86" s="6"/>
      <c r="O86" s="6"/>
    </row>
    <row r="87" spans="1:15" ht="38.25" customHeight="1" x14ac:dyDescent="0.25">
      <c r="A87" s="66" t="s">
        <v>130</v>
      </c>
      <c r="B87" s="58" t="s">
        <v>131</v>
      </c>
      <c r="C87" s="54">
        <f>[1]Расшир!E1083</f>
        <v>1350815.9</v>
      </c>
      <c r="D87" s="54">
        <f>[1]Расшир!F1083</f>
        <v>468803.92391999997</v>
      </c>
      <c r="E87" s="55">
        <f t="shared" si="0"/>
        <v>0.34705241766846245</v>
      </c>
      <c r="F87" s="19"/>
      <c r="G87" s="19"/>
      <c r="H87" s="6"/>
      <c r="I87" s="6"/>
      <c r="J87" s="6"/>
      <c r="K87" s="6"/>
      <c r="L87" s="6"/>
      <c r="M87" s="6"/>
      <c r="N87" s="6"/>
      <c r="O87" s="6"/>
    </row>
    <row r="88" spans="1:15" ht="32.25" customHeight="1" x14ac:dyDescent="0.25">
      <c r="A88" s="56" t="s">
        <v>132</v>
      </c>
      <c r="B88" s="57" t="s">
        <v>133</v>
      </c>
      <c r="C88" s="24">
        <f>[1]Расшир!E1086</f>
        <v>1350815.9</v>
      </c>
      <c r="D88" s="24">
        <f>[1]Расшир!F1086</f>
        <v>468803.92391999997</v>
      </c>
      <c r="E88" s="26">
        <f t="shared" si="0"/>
        <v>0.34705241766846245</v>
      </c>
      <c r="F88" s="19"/>
      <c r="G88" s="19"/>
      <c r="H88" s="6"/>
      <c r="I88" s="6"/>
      <c r="J88" s="6"/>
      <c r="K88" s="6"/>
      <c r="L88" s="6"/>
      <c r="M88" s="6"/>
      <c r="N88" s="6"/>
      <c r="O88" s="6"/>
    </row>
    <row r="89" spans="1:15" s="43" customFormat="1" ht="18.75" customHeight="1" x14ac:dyDescent="0.3">
      <c r="A89" s="39"/>
      <c r="B89" s="69" t="s">
        <v>134</v>
      </c>
      <c r="C89" s="70">
        <f>[1]Расшир!E1090</f>
        <v>27799941.730730001</v>
      </c>
      <c r="D89" s="70">
        <f>[1]Расшир!F1090</f>
        <v>10321373.874860002</v>
      </c>
      <c r="E89" s="71">
        <f t="shared" si="0"/>
        <v>0.37127321973667216</v>
      </c>
      <c r="F89" s="41"/>
      <c r="G89" s="41"/>
      <c r="H89" s="42"/>
      <c r="I89" s="42"/>
      <c r="J89" s="42"/>
      <c r="K89" s="42"/>
      <c r="L89" s="42"/>
      <c r="M89" s="42"/>
      <c r="N89" s="42"/>
      <c r="O89" s="42"/>
    </row>
    <row r="90" spans="1:15" ht="15.75" x14ac:dyDescent="0.25">
      <c r="A90" s="10"/>
      <c r="B90" s="23"/>
      <c r="C90" s="72"/>
      <c r="D90" s="72"/>
      <c r="E90" s="18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31.5" x14ac:dyDescent="0.25">
      <c r="A91" s="10"/>
      <c r="B91" s="32" t="s">
        <v>135</v>
      </c>
      <c r="C91" s="16">
        <f>C37-C89</f>
        <v>-1710486.0566600002</v>
      </c>
      <c r="D91" s="16">
        <f>D37-D89</f>
        <v>-668085.37775400095</v>
      </c>
      <c r="E91" s="18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5.75" hidden="1" x14ac:dyDescent="0.25">
      <c r="A92" s="10"/>
      <c r="B92" s="23"/>
      <c r="C92" s="72"/>
      <c r="D92" s="72"/>
      <c r="E92" s="18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.75" hidden="1" x14ac:dyDescent="0.25">
      <c r="A93" s="10"/>
      <c r="B93" s="32" t="s">
        <v>136</v>
      </c>
      <c r="C93" s="16">
        <f>C94+C95</f>
        <v>0</v>
      </c>
      <c r="D93" s="16">
        <f>D94+D95</f>
        <v>0</v>
      </c>
      <c r="E93" s="18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5.75" hidden="1" x14ac:dyDescent="0.25">
      <c r="A94" s="10"/>
      <c r="B94" s="23" t="s">
        <v>137</v>
      </c>
      <c r="C94" s="72">
        <f>[1]Расшир!E1096</f>
        <v>0</v>
      </c>
      <c r="D94" s="72">
        <f>[1]Расшир!F1096</f>
        <v>0</v>
      </c>
      <c r="E94" s="18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hidden="1" x14ac:dyDescent="0.25">
      <c r="A95" s="10"/>
      <c r="B95" s="23" t="s">
        <v>138</v>
      </c>
      <c r="C95" s="72">
        <f>[1]Расшир!E1097</f>
        <v>0</v>
      </c>
      <c r="D95" s="72">
        <f>[1]Расшир!F1097</f>
        <v>0</v>
      </c>
      <c r="E95" s="18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.75" x14ac:dyDescent="0.25">
      <c r="A96" s="10"/>
      <c r="B96" s="23"/>
      <c r="C96" s="72"/>
      <c r="D96" s="72"/>
      <c r="E96" s="18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47.25" x14ac:dyDescent="0.25">
      <c r="A97" s="10"/>
      <c r="B97" s="32" t="s">
        <v>139</v>
      </c>
      <c r="C97" s="16">
        <f>C98+C99</f>
        <v>99999.479999999981</v>
      </c>
      <c r="D97" s="16">
        <f>D98+D99</f>
        <v>789999.47875000001</v>
      </c>
      <c r="E97" s="18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31.5" x14ac:dyDescent="0.25">
      <c r="A98" s="10"/>
      <c r="B98" s="30" t="s">
        <v>140</v>
      </c>
      <c r="C98" s="72">
        <f>[1]Расшир!E1100</f>
        <v>1744786.02</v>
      </c>
      <c r="D98" s="72">
        <f>[1]Расшир!F1100</f>
        <v>2411427</v>
      </c>
      <c r="E98" s="18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31.5" x14ac:dyDescent="0.25">
      <c r="A99" s="10"/>
      <c r="B99" s="30" t="s">
        <v>141</v>
      </c>
      <c r="C99" s="72">
        <f>[1]Расшир!E1101</f>
        <v>-1644786.54</v>
      </c>
      <c r="D99" s="72">
        <f>[1]Расшир!F1101</f>
        <v>-1621427.52125</v>
      </c>
      <c r="E99" s="18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5.75" x14ac:dyDescent="0.25">
      <c r="A100" s="10"/>
      <c r="B100" s="23"/>
      <c r="C100" s="72"/>
      <c r="D100" s="72"/>
      <c r="E100" s="18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.75" x14ac:dyDescent="0.25">
      <c r="A101" s="10"/>
      <c r="B101" s="32" t="s">
        <v>142</v>
      </c>
      <c r="C101" s="16">
        <f>C102+C103</f>
        <v>1408884.75</v>
      </c>
      <c r="D101" s="16">
        <f>[1]Расшир!F1103</f>
        <v>245000</v>
      </c>
      <c r="E101" s="18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x14ac:dyDescent="0.25">
      <c r="A102" s="10"/>
      <c r="B102" s="23" t="s">
        <v>143</v>
      </c>
      <c r="C102" s="72">
        <f>[1]Расшир!E1104</f>
        <v>7131674.8799999999</v>
      </c>
      <c r="D102" s="72">
        <f>[1]Расшир!F1104</f>
        <v>2242790.13</v>
      </c>
      <c r="E102" s="18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31.5" x14ac:dyDescent="0.25">
      <c r="A103" s="10"/>
      <c r="B103" s="30" t="s">
        <v>144</v>
      </c>
      <c r="C103" s="72">
        <f>[1]Расшир!E1105</f>
        <v>-5722790.1299999999</v>
      </c>
      <c r="D103" s="72">
        <f>[1]Расшир!F1105</f>
        <v>-1997790.13</v>
      </c>
      <c r="E103" s="18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.75" x14ac:dyDescent="0.25">
      <c r="A104" s="10"/>
      <c r="B104" s="30"/>
      <c r="C104" s="72"/>
      <c r="D104" s="72"/>
      <c r="E104" s="18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31.5" x14ac:dyDescent="0.25">
      <c r="A105" s="10"/>
      <c r="B105" s="32" t="s">
        <v>145</v>
      </c>
      <c r="C105" s="16">
        <f>C106-C107</f>
        <v>154640.53784000129</v>
      </c>
      <c r="D105" s="16">
        <f>D106-D107</f>
        <v>-366938.38982000016</v>
      </c>
      <c r="E105" s="18"/>
      <c r="F105" s="6"/>
      <c r="G105" s="73"/>
      <c r="H105" s="6"/>
      <c r="I105" s="6"/>
      <c r="J105" s="6"/>
      <c r="K105" s="6"/>
      <c r="L105" s="6"/>
      <c r="M105" s="6"/>
      <c r="N105" s="6"/>
      <c r="O105" s="6"/>
    </row>
    <row r="106" spans="1:15" ht="15.75" x14ac:dyDescent="0.25">
      <c r="A106" s="10"/>
      <c r="B106" s="23" t="s">
        <v>146</v>
      </c>
      <c r="C106" s="72">
        <f>[1]Расшир!E1115</f>
        <v>-35012877.862889998</v>
      </c>
      <c r="D106" s="72">
        <f>[1]Расшир!F1115</f>
        <v>-14401645.682639999</v>
      </c>
      <c r="E106" s="18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5.75" x14ac:dyDescent="0.25">
      <c r="A107" s="10"/>
      <c r="B107" s="23" t="s">
        <v>147</v>
      </c>
      <c r="C107" s="72">
        <f>[1]Расшир!E1116</f>
        <v>-35167518.400729999</v>
      </c>
      <c r="D107" s="72">
        <f>[1]Расшир!F1116</f>
        <v>-14034707.292819999</v>
      </c>
      <c r="E107" s="18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5.75" x14ac:dyDescent="0.25">
      <c r="A108" s="10"/>
      <c r="B108" s="30"/>
      <c r="C108" s="72"/>
      <c r="D108" s="72"/>
      <c r="E108" s="18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31.5" x14ac:dyDescent="0.25">
      <c r="A109" s="10"/>
      <c r="B109" s="32" t="s">
        <v>148</v>
      </c>
      <c r="C109" s="16">
        <f>[1]Расшир!E1106</f>
        <v>46961.288820000002</v>
      </c>
      <c r="D109" s="16">
        <f>D112+D114</f>
        <v>24.288820000000001</v>
      </c>
      <c r="E109" s="18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57.75" x14ac:dyDescent="0.25">
      <c r="A110" s="10"/>
      <c r="B110" s="74" t="s">
        <v>149</v>
      </c>
      <c r="C110" s="75">
        <f>[1]Расшир!E1107</f>
        <v>46961.288820000002</v>
      </c>
      <c r="D110" s="76">
        <f>D111</f>
        <v>0</v>
      </c>
      <c r="E110" s="18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47.25" x14ac:dyDescent="0.25">
      <c r="A111" s="10"/>
      <c r="B111" s="77" t="s">
        <v>150</v>
      </c>
      <c r="C111" s="24">
        <f>[1]Расшир!E1108</f>
        <v>46937</v>
      </c>
      <c r="D111" s="72">
        <f>[1]Расшир!F1108</f>
        <v>0</v>
      </c>
      <c r="E111" s="18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31.5" hidden="1" x14ac:dyDescent="0.25">
      <c r="A112" s="10"/>
      <c r="B112" s="78" t="s">
        <v>151</v>
      </c>
      <c r="C112" s="79">
        <f>[1]Расшир!E1111</f>
        <v>0</v>
      </c>
      <c r="D112" s="80">
        <f>[1]Расшир!F1111</f>
        <v>0</v>
      </c>
      <c r="E112" s="18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x14ac:dyDescent="0.25">
      <c r="A113" s="10"/>
      <c r="B113" s="77"/>
      <c r="C113" s="72"/>
      <c r="D113" s="72"/>
      <c r="E113" s="18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29.25" x14ac:dyDescent="0.25">
      <c r="A114" s="10"/>
      <c r="B114" s="81" t="s">
        <v>152</v>
      </c>
      <c r="C114" s="76">
        <f>C115</f>
        <v>24.288820000000001</v>
      </c>
      <c r="D114" s="76">
        <f>D115</f>
        <v>24.288820000000001</v>
      </c>
      <c r="E114" s="18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30" x14ac:dyDescent="0.25">
      <c r="A115" s="10"/>
      <c r="B115" s="82" t="s">
        <v>153</v>
      </c>
      <c r="C115" s="83">
        <f>[1]Расшир!E1110</f>
        <v>24.288820000000001</v>
      </c>
      <c r="D115" s="84">
        <f>[1]Расшир!F1110</f>
        <v>24.288820000000001</v>
      </c>
      <c r="E115" s="18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hidden="1" x14ac:dyDescent="0.25">
      <c r="A116" s="10"/>
      <c r="B116" s="23"/>
      <c r="C116" s="72"/>
      <c r="D116" s="72"/>
      <c r="E116" s="18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x14ac:dyDescent="0.25">
      <c r="A117" s="10"/>
      <c r="B117" s="23"/>
      <c r="C117" s="72"/>
      <c r="D117" s="72"/>
      <c r="E117" s="18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47.25" x14ac:dyDescent="0.25">
      <c r="A118" s="10"/>
      <c r="B118" s="32" t="s">
        <v>154</v>
      </c>
      <c r="C118" s="16">
        <f>C93+C97+C101+C105+C109</f>
        <v>1710486.0566600012</v>
      </c>
      <c r="D118" s="16">
        <f>D93+D97+D101+D105+D109</f>
        <v>668085.37774999987</v>
      </c>
      <c r="E118" s="18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2" customHeight="1" x14ac:dyDescent="0.25">
      <c r="B119" s="85"/>
      <c r="C119" s="86"/>
      <c r="D119" s="86"/>
      <c r="E119" s="87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customFormat="1" x14ac:dyDescent="0.2"/>
    <row r="121" spans="1:15" customFormat="1" ht="11.1" customHeight="1" x14ac:dyDescent="0.2"/>
    <row r="122" spans="1:15" customFormat="1" ht="15" customHeight="1" x14ac:dyDescent="0.2"/>
    <row r="123" spans="1:15" customFormat="1" ht="14.1" customHeight="1" x14ac:dyDescent="0.2"/>
    <row r="124" spans="1:15" customFormat="1" ht="13.5" customHeight="1" x14ac:dyDescent="0.2"/>
    <row r="125" spans="1:15" ht="15.75" x14ac:dyDescent="0.25">
      <c r="B125" s="7"/>
      <c r="C125" s="6"/>
      <c r="D125" s="8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x14ac:dyDescent="0.25">
      <c r="B126" s="7"/>
      <c r="C126" s="6"/>
      <c r="D126" s="8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x14ac:dyDescent="0.25">
      <c r="B127" s="7"/>
      <c r="C127" s="6"/>
      <c r="D127" s="8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x14ac:dyDescent="0.25">
      <c r="B128" s="7"/>
      <c r="C128" s="6"/>
      <c r="D128" s="8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2:15" ht="15.75" x14ac:dyDescent="0.25">
      <c r="B129" s="7"/>
      <c r="C129" s="6"/>
      <c r="D129" s="8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2:15" ht="15.75" x14ac:dyDescent="0.25">
      <c r="B130" s="7"/>
      <c r="C130" s="6"/>
      <c r="D130" s="8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2:15" ht="15.75" x14ac:dyDescent="0.25">
      <c r="B131" s="7"/>
      <c r="C131" s="6"/>
      <c r="D131" s="8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2:15" ht="15.75" x14ac:dyDescent="0.25">
      <c r="B132" s="7"/>
      <c r="C132" s="6"/>
      <c r="D132" s="8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2:15" ht="15.75" x14ac:dyDescent="0.25">
      <c r="B133" s="7"/>
      <c r="C133" s="6"/>
      <c r="D133" s="8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2:15" ht="15.75" x14ac:dyDescent="0.25">
      <c r="B134" s="7"/>
      <c r="C134" s="6"/>
      <c r="D134" s="8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2:15" ht="15.75" x14ac:dyDescent="0.25">
      <c r="B135" s="7"/>
      <c r="C135" s="6"/>
      <c r="D135" s="8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2:15" ht="15.75" x14ac:dyDescent="0.25">
      <c r="B136" s="7"/>
      <c r="C136" s="6"/>
      <c r="D136" s="8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2:15" ht="15.75" x14ac:dyDescent="0.25">
      <c r="B137" s="7"/>
      <c r="C137" s="6"/>
      <c r="D137" s="8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2:15" ht="15.75" x14ac:dyDescent="0.25">
      <c r="B138" s="7"/>
      <c r="C138" s="6"/>
      <c r="D138" s="8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2:15" ht="15.75" x14ac:dyDescent="0.25">
      <c r="B139" s="7"/>
      <c r="C139" s="6"/>
      <c r="D139" s="8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2:15" ht="15.75" x14ac:dyDescent="0.25">
      <c r="B140" s="7"/>
      <c r="C140" s="6"/>
      <c r="D140" s="8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2:15" ht="15.75" x14ac:dyDescent="0.25">
      <c r="B141" s="7"/>
      <c r="C141" s="6"/>
      <c r="D141" s="8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2:15" ht="15.75" x14ac:dyDescent="0.25">
      <c r="B142" s="7"/>
      <c r="C142" s="6"/>
      <c r="D142" s="8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2:15" ht="15.75" x14ac:dyDescent="0.25">
      <c r="B143" s="7"/>
      <c r="C143" s="6"/>
      <c r="D143" s="8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2:15" ht="15.75" x14ac:dyDescent="0.25">
      <c r="B144" s="7"/>
      <c r="C144" s="6"/>
      <c r="D144" s="8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2:15" ht="15.75" x14ac:dyDescent="0.25">
      <c r="B145" s="7"/>
      <c r="C145" s="6"/>
      <c r="D145" s="8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2:15" ht="15.75" x14ac:dyDescent="0.25">
      <c r="B146" s="7"/>
      <c r="C146" s="6"/>
      <c r="D146" s="8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2:15" ht="15.75" x14ac:dyDescent="0.25">
      <c r="B147" s="7"/>
      <c r="C147" s="6"/>
      <c r="D147" s="8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2:15" ht="15.75" x14ac:dyDescent="0.25">
      <c r="B148" s="7"/>
      <c r="C148" s="6"/>
      <c r="D148" s="8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2:15" ht="15.75" x14ac:dyDescent="0.25">
      <c r="B149" s="7"/>
      <c r="C149" s="6"/>
      <c r="D149" s="8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2:15" ht="15.75" x14ac:dyDescent="0.25">
      <c r="B150" s="7"/>
      <c r="C150" s="6"/>
      <c r="D150" s="8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2:15" ht="15.75" x14ac:dyDescent="0.25">
      <c r="B151" s="7"/>
      <c r="C151" s="6"/>
      <c r="D151" s="8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2:15" ht="15.75" x14ac:dyDescent="0.25">
      <c r="B152" s="7"/>
      <c r="C152" s="6"/>
      <c r="D152" s="8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2:15" ht="15.75" x14ac:dyDescent="0.25">
      <c r="B153" s="7"/>
      <c r="C153" s="6"/>
      <c r="D153" s="8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2:15" ht="15.75" x14ac:dyDescent="0.25">
      <c r="B154" s="7"/>
      <c r="C154" s="6"/>
      <c r="D154" s="8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2:15" ht="15.75" x14ac:dyDescent="0.25">
      <c r="B155" s="7"/>
      <c r="C155" s="6"/>
      <c r="D155" s="8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2:15" ht="15.75" x14ac:dyDescent="0.25">
      <c r="B156" s="7"/>
      <c r="C156" s="6"/>
      <c r="D156" s="8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2:15" ht="15.75" x14ac:dyDescent="0.25">
      <c r="B157" s="7"/>
      <c r="C157" s="6"/>
      <c r="D157" s="8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2:15" ht="15.75" x14ac:dyDescent="0.25">
      <c r="B158" s="7"/>
      <c r="C158" s="6"/>
      <c r="D158" s="8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2:15" ht="15.75" x14ac:dyDescent="0.25">
      <c r="B159" s="7"/>
      <c r="C159" s="6"/>
      <c r="D159" s="8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2:15" ht="15.75" x14ac:dyDescent="0.25">
      <c r="B160" s="7"/>
      <c r="C160" s="6"/>
      <c r="D160" s="8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2:15" ht="15.75" x14ac:dyDescent="0.25">
      <c r="B161" s="7"/>
      <c r="C161" s="6"/>
      <c r="D161" s="8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2:15" ht="15.75" x14ac:dyDescent="0.25">
      <c r="B162" s="7"/>
      <c r="C162" s="6"/>
      <c r="D162" s="8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2:15" ht="15.75" x14ac:dyDescent="0.25">
      <c r="B163" s="7"/>
      <c r="C163" s="6"/>
      <c r="D163" s="8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2:15" ht="15.75" x14ac:dyDescent="0.25">
      <c r="B164" s="7"/>
      <c r="C164" s="6"/>
      <c r="D164" s="8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2:15" ht="15.75" x14ac:dyDescent="0.25">
      <c r="B165" s="7"/>
      <c r="C165" s="6"/>
      <c r="D165" s="8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2:15" ht="15.75" x14ac:dyDescent="0.25">
      <c r="B166" s="7"/>
      <c r="C166" s="6"/>
      <c r="D166" s="8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2:15" ht="15.75" x14ac:dyDescent="0.25">
      <c r="B167" s="7"/>
      <c r="C167" s="6"/>
      <c r="D167" s="8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2:15" ht="15.75" x14ac:dyDescent="0.25">
      <c r="B168" s="7"/>
      <c r="C168" s="6"/>
      <c r="D168" s="8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2:15" ht="15.75" x14ac:dyDescent="0.25">
      <c r="B169" s="7"/>
      <c r="C169" s="6"/>
      <c r="D169" s="8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2:15" ht="15.75" x14ac:dyDescent="0.25">
      <c r="B170" s="7"/>
      <c r="C170" s="6"/>
      <c r="D170" s="8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2:15" ht="15.75" x14ac:dyDescent="0.25">
      <c r="B171" s="7"/>
      <c r="C171" s="6"/>
      <c r="D171" s="8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2:15" ht="15.75" x14ac:dyDescent="0.25">
      <c r="B172" s="7"/>
      <c r="C172" s="6"/>
      <c r="D172" s="8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2:15" ht="15.75" x14ac:dyDescent="0.25">
      <c r="B173" s="7"/>
      <c r="C173" s="6"/>
      <c r="D173" s="8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2:15" ht="15.75" x14ac:dyDescent="0.25">
      <c r="B174" s="7"/>
      <c r="C174" s="6"/>
      <c r="D174" s="8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2:15" ht="15.75" x14ac:dyDescent="0.25">
      <c r="B175" s="7"/>
      <c r="C175" s="6"/>
      <c r="D175" s="8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2:15" ht="15.75" x14ac:dyDescent="0.25">
      <c r="B176" s="7"/>
      <c r="C176" s="6"/>
      <c r="D176" s="8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2:15" ht="15.75" x14ac:dyDescent="0.25">
      <c r="B177" s="7"/>
      <c r="C177" s="6"/>
      <c r="D177" s="8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2:15" ht="15.75" x14ac:dyDescent="0.25">
      <c r="B178" s="7"/>
      <c r="C178" s="6"/>
      <c r="D178" s="8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2:15" ht="15.75" x14ac:dyDescent="0.25">
      <c r="B179" s="7"/>
      <c r="C179" s="6"/>
      <c r="D179" s="8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2:15" ht="15.75" x14ac:dyDescent="0.25">
      <c r="B180" s="7"/>
      <c r="C180" s="6"/>
      <c r="D180" s="8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2:15" ht="15.75" x14ac:dyDescent="0.25">
      <c r="B181" s="7"/>
      <c r="C181" s="6"/>
      <c r="D181" s="8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2:15" ht="15.75" x14ac:dyDescent="0.25">
      <c r="B182" s="7"/>
      <c r="C182" s="6"/>
      <c r="D182" s="8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2:15" ht="15.75" x14ac:dyDescent="0.25">
      <c r="B183" s="7"/>
      <c r="C183" s="6"/>
      <c r="D183" s="8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2:15" ht="15.75" x14ac:dyDescent="0.25">
      <c r="B184" s="7"/>
      <c r="C184" s="6"/>
      <c r="D184" s="8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2:15" ht="15.75" x14ac:dyDescent="0.25">
      <c r="B185" s="7"/>
      <c r="C185" s="6"/>
      <c r="D185" s="8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2:15" ht="15.75" x14ac:dyDescent="0.25">
      <c r="B186" s="7"/>
      <c r="C186" s="6"/>
      <c r="D186" s="8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2:15" ht="15.75" x14ac:dyDescent="0.25">
      <c r="B187" s="7"/>
      <c r="C187" s="6"/>
      <c r="D187" s="8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2:15" ht="15.75" x14ac:dyDescent="0.25">
      <c r="B188" s="7"/>
      <c r="C188" s="6"/>
      <c r="D188" s="8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2:15" ht="15.75" x14ac:dyDescent="0.25">
      <c r="B189" s="7"/>
      <c r="C189" s="6"/>
      <c r="D189" s="8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2:15" ht="15.75" x14ac:dyDescent="0.25">
      <c r="B190" s="7"/>
      <c r="C190" s="6"/>
      <c r="D190" s="8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2:15" ht="15.75" x14ac:dyDescent="0.25">
      <c r="B191" s="7"/>
      <c r="C191" s="6"/>
      <c r="D191" s="8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2:15" ht="15.75" x14ac:dyDescent="0.25">
      <c r="B192" s="7"/>
      <c r="C192" s="6"/>
      <c r="D192" s="8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2:15" ht="15.75" x14ac:dyDescent="0.25">
      <c r="B193" s="7"/>
      <c r="C193" s="6"/>
      <c r="D193" s="8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2:15" ht="15.75" x14ac:dyDescent="0.25">
      <c r="B194" s="7"/>
      <c r="C194" s="6"/>
      <c r="D194" s="8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2:15" ht="15.75" x14ac:dyDescent="0.25">
      <c r="B195" s="7"/>
      <c r="C195" s="6"/>
      <c r="D195" s="8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2:15" ht="15.75" x14ac:dyDescent="0.25">
      <c r="B196" s="7"/>
      <c r="C196" s="6"/>
      <c r="D196" s="8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2:15" ht="15.75" x14ac:dyDescent="0.25">
      <c r="B197" s="7"/>
      <c r="C197" s="6"/>
      <c r="D197" s="8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2:15" ht="15.75" x14ac:dyDescent="0.25">
      <c r="B198" s="7"/>
      <c r="C198" s="6"/>
      <c r="D198" s="8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2:15" ht="15.75" x14ac:dyDescent="0.25">
      <c r="B199" s="7"/>
      <c r="C199" s="6"/>
      <c r="D199" s="8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2:15" ht="15.75" x14ac:dyDescent="0.25">
      <c r="B200" s="7"/>
      <c r="C200" s="6"/>
      <c r="D200" s="8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2:15" ht="15.75" x14ac:dyDescent="0.25">
      <c r="B201" s="7"/>
      <c r="C201" s="6"/>
      <c r="D201" s="8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2:15" ht="15.75" x14ac:dyDescent="0.25">
      <c r="B202" s="7"/>
      <c r="C202" s="6"/>
      <c r="D202" s="8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2:15" ht="15.75" x14ac:dyDescent="0.25">
      <c r="B203" s="7"/>
      <c r="C203" s="6"/>
      <c r="D203" s="8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2:15" ht="15.75" x14ac:dyDescent="0.25">
      <c r="B204" s="7"/>
      <c r="C204" s="6"/>
      <c r="D204" s="8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2:15" ht="15.75" x14ac:dyDescent="0.25">
      <c r="B205" s="7"/>
      <c r="C205" s="6"/>
      <c r="D205" s="8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2:15" ht="15.75" x14ac:dyDescent="0.25">
      <c r="B206" s="7"/>
      <c r="C206" s="6"/>
      <c r="D206" s="8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2:15" ht="15.75" x14ac:dyDescent="0.25">
      <c r="B207" s="7"/>
      <c r="C207" s="6"/>
      <c r="D207" s="8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2:15" ht="15.75" x14ac:dyDescent="0.25">
      <c r="B208" s="7"/>
      <c r="C208" s="6"/>
      <c r="D208" s="8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2:15" ht="15.75" x14ac:dyDescent="0.25">
      <c r="B209" s="7"/>
      <c r="C209" s="6"/>
      <c r="D209" s="8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2:15" ht="15.75" x14ac:dyDescent="0.25">
      <c r="B210" s="7"/>
      <c r="C210" s="6"/>
      <c r="D210" s="8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2:15" ht="15.75" x14ac:dyDescent="0.25">
      <c r="B211" s="7"/>
      <c r="C211" s="6"/>
      <c r="D211" s="8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2:15" ht="15.75" x14ac:dyDescent="0.25">
      <c r="B212" s="7"/>
      <c r="C212" s="6"/>
      <c r="D212" s="8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2:15" ht="15.75" x14ac:dyDescent="0.25">
      <c r="B213" s="7"/>
      <c r="C213" s="6"/>
      <c r="D213" s="8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2:15" ht="15.75" x14ac:dyDescent="0.25">
      <c r="B214" s="7"/>
      <c r="C214" s="6"/>
      <c r="D214" s="8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2:15" ht="15.75" x14ac:dyDescent="0.25">
      <c r="B215" s="7"/>
      <c r="C215" s="6"/>
      <c r="D215" s="8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2:15" ht="15.75" x14ac:dyDescent="0.25">
      <c r="B216" s="7"/>
      <c r="C216" s="6"/>
      <c r="D216" s="8"/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2:15" ht="15.75" x14ac:dyDescent="0.25">
      <c r="B217" s="7"/>
      <c r="C217" s="6"/>
      <c r="D217" s="8"/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2:15" ht="15.75" x14ac:dyDescent="0.25">
      <c r="B218" s="7"/>
      <c r="C218" s="6"/>
      <c r="D218" s="8"/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2:15" ht="15.75" x14ac:dyDescent="0.25">
      <c r="B219" s="7"/>
      <c r="C219" s="6"/>
      <c r="D219" s="8"/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2:15" ht="15.75" x14ac:dyDescent="0.25">
      <c r="B220" s="7"/>
      <c r="C220" s="6"/>
      <c r="D220" s="8"/>
      <c r="E220" s="9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2:15" ht="15.75" x14ac:dyDescent="0.25">
      <c r="B221" s="7"/>
      <c r="C221" s="6"/>
      <c r="D221" s="8"/>
      <c r="E221" s="9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2:15" ht="15.75" x14ac:dyDescent="0.25">
      <c r="B222" s="7"/>
      <c r="C222" s="6"/>
      <c r="D222" s="8"/>
      <c r="E222" s="9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404" spans="7:7" x14ac:dyDescent="0.2">
      <c r="G404" s="88"/>
    </row>
    <row r="489" spans="1:4" s="5" customFormat="1" ht="18.75" x14ac:dyDescent="0.3">
      <c r="A489" s="1"/>
      <c r="B489" s="2"/>
      <c r="C489" s="3"/>
      <c r="D489" s="89"/>
    </row>
    <row r="490" spans="1:4" s="5" customFormat="1" ht="18.75" x14ac:dyDescent="0.3">
      <c r="A490" s="1"/>
      <c r="B490" s="2"/>
      <c r="C490" s="3"/>
      <c r="D490" s="89"/>
    </row>
    <row r="493" spans="1:4" s="5" customFormat="1" x14ac:dyDescent="0.2">
      <c r="A493" s="1"/>
      <c r="B493" s="2"/>
      <c r="C493" s="3"/>
      <c r="D493" s="90"/>
    </row>
  </sheetData>
  <mergeCells count="1">
    <mergeCell ref="B2:E2"/>
  </mergeCells>
  <pageMargins left="0.17" right="0.16" top="0.17" bottom="0.25" header="0.17" footer="0.21"/>
  <pageSetup paperSize="9" scale="94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0710B3-F810-4F7F-8D6E-76AFA3209D1D}"/>
</file>

<file path=customXml/itemProps2.xml><?xml version="1.0" encoding="utf-8"?>
<ds:datastoreItem xmlns:ds="http://schemas.openxmlformats.org/officeDocument/2006/customXml" ds:itemID="{E0CB3D98-5E97-41DF-8057-F20FF656DE4D}"/>
</file>

<file path=customXml/itemProps3.xml><?xml version="1.0" encoding="utf-8"?>
<ds:datastoreItem xmlns:ds="http://schemas.openxmlformats.org/officeDocument/2006/customXml" ds:itemID="{E968A2A1-722A-4CA4-AF81-0BD706984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01.06.2016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petrovape</dc:creator>
  <cp:lastModifiedBy>Богданов Филипп Владимирович</cp:lastModifiedBy>
  <cp:lastPrinted>2016-06-17T09:32:19Z</cp:lastPrinted>
  <dcterms:created xsi:type="dcterms:W3CDTF">2016-06-17T09:29:59Z</dcterms:created>
  <dcterms:modified xsi:type="dcterms:W3CDTF">2016-06-20T09:49:24Z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