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5195" windowHeight="7365"/>
  </bookViews>
  <sheets>
    <sheet name="на 01.05.2016" sheetId="1" r:id="rId1"/>
  </sheets>
  <externalReferences>
    <externalReference r:id="rId2"/>
  </externalReferences>
  <definedNames>
    <definedName name="Z_5F4BDBB1_E645_4516_8FC8_7D1E2AFE448F_.wvu.Rows" localSheetId="0" hidden="1">'на 01.05.2016'!$30:$30,'на 01.05.2016'!$35:$35,'на 01.05.2016'!$58:$58,'на 01.05.2016'!$72:$73,'на 01.05.2016'!$89:$92,'на 01.05.2016'!$109:$109,'на 01.05.2016'!$113:$113</definedName>
    <definedName name="Z_791A6B44_A126_477F_8F66_87C81269CCAF_.wvu.Rows" localSheetId="0" hidden="1">'на 01.05.2016'!#REF!,'на 01.05.2016'!$107:$108,'на 01.05.2016'!$114:$114</definedName>
    <definedName name="Z_AFEF4DE1_67D6_48C6_A8C8_B9E9198BBD0E_.wvu.Rows" localSheetId="0" hidden="1">'на 01.05.2016'!#REF!,'на 01.05.2016'!$114:$114</definedName>
    <definedName name="Z_CAE69FAB_AFBE_4188_8F32_69E048226F14_.wvu.PrintArea" localSheetId="0" hidden="1">'на 01.05.2016'!$B$1:$E$115</definedName>
    <definedName name="Z_CAE69FAB_AFBE_4188_8F32_69E048226F14_.wvu.Rows" localSheetId="0" hidden="1">'на 01.05.2016'!$35:$36,'на 01.05.2016'!$114:$114</definedName>
    <definedName name="Z_D2DF83CF_573E_4A86_A4BE_5A992E023C65_.wvu.Rows" localSheetId="0" hidden="1">'на 01.05.2016'!#REF!,'на 01.05.2016'!$107:$108,'на 01.05.2016'!$114:$114</definedName>
    <definedName name="Z_E2CE03E0_A708_4616_8DFD_0910D1C70A9E_.wvu.Rows" localSheetId="0" hidden="1">'на 01.05.2016'!#REF!,'на 01.05.2016'!$107:$108,'на 01.05.2016'!$114:$114</definedName>
    <definedName name="Z_E8991B2E_0E9F_48F3_A4D6_3B340ABE8C8E_.wvu.Rows" localSheetId="0" hidden="1">'на 01.05.2016'!$35:$36,'на 01.05.2016'!$114:$114</definedName>
    <definedName name="Z_F8542D9D_A523_4F6F_8CFE_9BA4BA3D5B88_.wvu.Rows" localSheetId="0" hidden="1">'на 01.05.2016'!$35:$35,'на 01.05.2016'!$89:$92,'на 01.05.2016'!$107:$109,'на 01.05.2016'!$113:$113</definedName>
    <definedName name="Z_FAFBB87E_73E9_461E_A4E8_A0EB3259EED0_.wvu.Rows" localSheetId="0" hidden="1">'на 01.05.2016'!$30:$30,'на 01.05.2016'!$35:$35,'на 01.05.2016'!$89:$92,'на 01.05.2016'!$107:$109,'на 01.05.2016'!$113:$113</definedName>
  </definedNames>
  <calcPr calcId="145621"/>
</workbook>
</file>

<file path=xl/calcChain.xml><?xml version="1.0" encoding="utf-8"?>
<calcChain xmlns="http://schemas.openxmlformats.org/spreadsheetml/2006/main">
  <c r="D112" i="1" l="1"/>
  <c r="C112" i="1"/>
  <c r="C111" i="1" s="1"/>
  <c r="D111" i="1"/>
  <c r="D109" i="1"/>
  <c r="C109" i="1"/>
  <c r="D108" i="1"/>
  <c r="D107" i="1" s="1"/>
  <c r="C108" i="1"/>
  <c r="C107" i="1"/>
  <c r="D106" i="1"/>
  <c r="C106" i="1"/>
  <c r="D104" i="1"/>
  <c r="C104" i="1"/>
  <c r="D103" i="1"/>
  <c r="D102" i="1" s="1"/>
  <c r="C103" i="1"/>
  <c r="C102" i="1"/>
  <c r="D100" i="1"/>
  <c r="C100" i="1"/>
  <c r="D99" i="1"/>
  <c r="C99" i="1"/>
  <c r="C98" i="1" s="1"/>
  <c r="D98" i="1"/>
  <c r="D96" i="1"/>
  <c r="C96" i="1"/>
  <c r="D95" i="1"/>
  <c r="D94" i="1" s="1"/>
  <c r="C95" i="1"/>
  <c r="C94" i="1"/>
  <c r="D92" i="1"/>
  <c r="C92" i="1"/>
  <c r="D91" i="1"/>
  <c r="C91" i="1"/>
  <c r="C90" i="1" s="1"/>
  <c r="D90" i="1"/>
  <c r="D86" i="1"/>
  <c r="E86" i="1" s="1"/>
  <c r="C86" i="1"/>
  <c r="D85" i="1"/>
  <c r="E85" i="1" s="1"/>
  <c r="C85" i="1"/>
  <c r="D84" i="1"/>
  <c r="E84" i="1" s="1"/>
  <c r="C84" i="1"/>
  <c r="D83" i="1"/>
  <c r="E83" i="1" s="1"/>
  <c r="C83" i="1"/>
  <c r="D82" i="1"/>
  <c r="E82" i="1" s="1"/>
  <c r="C82" i="1"/>
  <c r="D81" i="1"/>
  <c r="C81" i="1"/>
  <c r="D80" i="1"/>
  <c r="E80" i="1" s="1"/>
  <c r="C80" i="1"/>
  <c r="D79" i="1"/>
  <c r="E79" i="1" s="1"/>
  <c r="C79" i="1"/>
  <c r="D78" i="1"/>
  <c r="E78" i="1" s="1"/>
  <c r="C78" i="1"/>
  <c r="D77" i="1"/>
  <c r="E77" i="1" s="1"/>
  <c r="C77" i="1"/>
  <c r="D76" i="1"/>
  <c r="E76" i="1" s="1"/>
  <c r="C76" i="1"/>
  <c r="D75" i="1"/>
  <c r="E75" i="1" s="1"/>
  <c r="C75" i="1"/>
  <c r="D74" i="1"/>
  <c r="E74" i="1" s="1"/>
  <c r="C74" i="1"/>
  <c r="D73" i="1"/>
  <c r="E73" i="1" s="1"/>
  <c r="C73" i="1"/>
  <c r="D72" i="1"/>
  <c r="E72" i="1" s="1"/>
  <c r="C72" i="1"/>
  <c r="D71" i="1"/>
  <c r="E71" i="1" s="1"/>
  <c r="C71" i="1"/>
  <c r="D70" i="1"/>
  <c r="E70" i="1" s="1"/>
  <c r="C70" i="1"/>
  <c r="D69" i="1"/>
  <c r="E69" i="1" s="1"/>
  <c r="C69" i="1"/>
  <c r="D68" i="1"/>
  <c r="E68" i="1" s="1"/>
  <c r="C68" i="1"/>
  <c r="D67" i="1"/>
  <c r="E67" i="1" s="1"/>
  <c r="C67" i="1"/>
  <c r="D66" i="1"/>
  <c r="E66" i="1" s="1"/>
  <c r="C66" i="1"/>
  <c r="D65" i="1"/>
  <c r="E65" i="1" s="1"/>
  <c r="C65" i="1"/>
  <c r="D64" i="1"/>
  <c r="E64" i="1" s="1"/>
  <c r="C64" i="1"/>
  <c r="D63" i="1"/>
  <c r="E63" i="1" s="1"/>
  <c r="C63" i="1"/>
  <c r="D62" i="1"/>
  <c r="E62" i="1" s="1"/>
  <c r="C62" i="1"/>
  <c r="D61" i="1"/>
  <c r="C61" i="1"/>
  <c r="D60" i="1"/>
  <c r="E60" i="1" s="1"/>
  <c r="C60" i="1"/>
  <c r="D59" i="1"/>
  <c r="E59" i="1" s="1"/>
  <c r="C59" i="1"/>
  <c r="D58" i="1"/>
  <c r="E58" i="1" s="1"/>
  <c r="C58" i="1"/>
  <c r="D57" i="1"/>
  <c r="E57" i="1" s="1"/>
  <c r="C57" i="1"/>
  <c r="D56" i="1"/>
  <c r="E56" i="1" s="1"/>
  <c r="C56" i="1"/>
  <c r="D55" i="1"/>
  <c r="E55" i="1" s="1"/>
  <c r="C55" i="1"/>
  <c r="D54" i="1"/>
  <c r="E54" i="1" s="1"/>
  <c r="C54" i="1"/>
  <c r="D53" i="1"/>
  <c r="E53" i="1" s="1"/>
  <c r="C53" i="1"/>
  <c r="D52" i="1"/>
  <c r="E52" i="1" s="1"/>
  <c r="C52" i="1"/>
  <c r="D51" i="1"/>
  <c r="E51" i="1" s="1"/>
  <c r="C51" i="1"/>
  <c r="D50" i="1"/>
  <c r="E50" i="1" s="1"/>
  <c r="C50" i="1"/>
  <c r="D49" i="1"/>
  <c r="E49" i="1" s="1"/>
  <c r="C49" i="1"/>
  <c r="D48" i="1"/>
  <c r="E48" i="1" s="1"/>
  <c r="C48" i="1"/>
  <c r="D47" i="1"/>
  <c r="E47" i="1" s="1"/>
  <c r="C47" i="1"/>
  <c r="D46" i="1"/>
  <c r="C46" i="1"/>
  <c r="D45" i="1"/>
  <c r="E45" i="1" s="1"/>
  <c r="C45" i="1"/>
  <c r="D44" i="1"/>
  <c r="E44" i="1" s="1"/>
  <c r="C44" i="1"/>
  <c r="D43" i="1"/>
  <c r="C43" i="1"/>
  <c r="D42" i="1"/>
  <c r="E42" i="1" s="1"/>
  <c r="C42" i="1"/>
  <c r="D41" i="1"/>
  <c r="E41" i="1" s="1"/>
  <c r="C41" i="1"/>
  <c r="D40" i="1"/>
  <c r="E40" i="1" s="1"/>
  <c r="C40" i="1"/>
  <c r="D39" i="1"/>
  <c r="E39" i="1" s="1"/>
  <c r="C39" i="1"/>
  <c r="E35" i="1"/>
  <c r="D34" i="1"/>
  <c r="C34" i="1"/>
  <c r="C88" i="1" s="1"/>
  <c r="D33" i="1"/>
  <c r="C33" i="1"/>
  <c r="D32" i="1"/>
  <c r="C32" i="1"/>
  <c r="D31" i="1"/>
  <c r="C31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D14" i="1"/>
  <c r="E14" i="1" s="1"/>
  <c r="C14" i="1"/>
  <c r="D13" i="1"/>
  <c r="E13" i="1" s="1"/>
  <c r="C13" i="1"/>
  <c r="D12" i="1"/>
  <c r="E12" i="1" s="1"/>
  <c r="C12" i="1"/>
  <c r="C11" i="1"/>
  <c r="D10" i="1"/>
  <c r="E10" i="1" s="1"/>
  <c r="C10" i="1"/>
  <c r="D9" i="1"/>
  <c r="E9" i="1" s="1"/>
  <c r="C9" i="1"/>
  <c r="D8" i="1"/>
  <c r="E8" i="1" s="1"/>
  <c r="C8" i="1"/>
  <c r="C7" i="1"/>
  <c r="C115" i="1" l="1"/>
  <c r="D7" i="1"/>
  <c r="C15" i="1"/>
  <c r="C6" i="1" s="1"/>
  <c r="E16" i="1"/>
  <c r="E18" i="1"/>
  <c r="E20" i="1"/>
  <c r="E22" i="1"/>
  <c r="E24" i="1"/>
  <c r="E28" i="1"/>
  <c r="E61" i="1"/>
  <c r="D115" i="1"/>
  <c r="E17" i="1"/>
  <c r="E21" i="1"/>
  <c r="E23" i="1"/>
  <c r="E25" i="1"/>
  <c r="E27" i="1"/>
  <c r="E32" i="1"/>
  <c r="D88" i="1"/>
  <c r="D11" i="1"/>
  <c r="E11" i="1" s="1"/>
  <c r="E34" i="1"/>
  <c r="E7" i="1" l="1"/>
  <c r="D6" i="1"/>
  <c r="E6" i="1" s="1"/>
  <c r="E15" i="1"/>
</calcChain>
</file>

<file path=xl/sharedStrings.xml><?xml version="1.0" encoding="utf-8"?>
<sst xmlns="http://schemas.openxmlformats.org/spreadsheetml/2006/main" count="155" uniqueCount="152">
  <si>
    <t>Сведения об исполнении бюджета г. Красноярска на 01.05.2016 год</t>
  </si>
  <si>
    <t>тыс. руб.</t>
  </si>
  <si>
    <t>Наименование показателей</t>
  </si>
  <si>
    <t>Бюджет города   на 2016 год с учетом изменений</t>
  </si>
  <si>
    <t>Исполненона 01.05.2016г.</t>
  </si>
  <si>
    <t>% исполнения к плану года</t>
  </si>
  <si>
    <t>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</si>
  <si>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</si>
  <si>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</si>
  <si>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</si>
  <si>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</si>
  <si>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</si>
  <si>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</si>
  <si>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</si>
  <si>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</si>
  <si>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</si>
  <si>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</si>
  <si>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</si>
  <si>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</si>
  <si>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</si>
  <si>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-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</si>
  <si>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</si>
  <si>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</si>
  <si>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</si>
  <si>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</si>
  <si>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</si>
  <si>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</si>
  <si>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</si>
  <si>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</si>
  <si>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</si>
  <si>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БЕЗВОЗМЕЗДНЫЕ ПОСТУПЛЕНИЯ ОТ НЕГОСУДАРСТВЕННЫХ ОРГАНИЗАЦИЙ</t>
  </si>
  <si>
    <t>Поступления от денежных пожертвований</t>
  </si>
  <si>
    <t>Возврат остатков субсидий и субвенций прошлых лет</t>
  </si>
  <si>
    <t>Прочие безвозмездные поступления</t>
  </si>
  <si>
    <t>Доходы бюджетов бюджетной системы Российской Федерации от возврата организациями остатков субсидий прошлых лет</t>
  </si>
  <si>
    <t>ИТОГО ДОХОДОВ</t>
  </si>
  <si>
    <t>РАСХОДЫ</t>
  </si>
  <si>
    <t>0100</t>
  </si>
  <si>
    <t>ОБЩЕГОСУДАРСТВЕННЫЕ РАСХОДЫ</t>
  </si>
  <si>
    <t>0102</t>
  </si>
  <si>
    <t>Функционирование высшего должностного лица субъекта РФ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</si>
  <si>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</si>
  <si>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</si>
  <si>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</si>
  <si>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РФ, высших органов исполнительной власти субъектов РФ,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</si>
  <si>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</si>
  <si>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</si>
  <si>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</si>
  <si>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 и органов финансового (финсово-бюджетного)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</si>
  <si>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</si>
  <si>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</si>
  <si>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</si>
  <si>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</si>
  <si>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</si>
  <si>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</si>
  <si>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</si>
  <si>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</si>
  <si>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</si>
  <si>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</si>
  <si>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0400</t>
  </si>
  <si>
    <t>НАЦИОНАЛЬНАЯ ЭКОНОМИКА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</si>
  <si>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</si>
  <si>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</si>
  <si>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</si>
  <si>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</si>
  <si>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</si>
  <si>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</si>
  <si>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</si>
  <si>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</si>
  <si>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</si>
  <si>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</si>
  <si>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</si>
  <si>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</si>
  <si>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</si>
  <si>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</si>
  <si>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0504</t>
  </si>
  <si>
    <t>Прикладные научные исследования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</si>
  <si>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</si>
  <si>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</si>
  <si>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</si>
  <si>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</si>
  <si>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</si>
  <si>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</si>
  <si>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</si>
  <si>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</si>
  <si>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</si>
  <si>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</si>
  <si>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</si>
  <si>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</si>
  <si>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</si>
  <si>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</si>
  <si>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0707</t>
  </si>
  <si>
    <t>Молодежная политика и оздоровление детей</t>
  </si>
  <si>
    <t>0709</t>
  </si>
  <si>
    <t>Другие вопросы в области образования</t>
  </si>
  <si>
    <t>0800</t>
  </si>
  <si>
    <t>КУЛЬТУРА, КИНЕМАТОГРАФИЯ, СРЕДСТВА МАССОВОЙ ИНФОРМАЦИИ</t>
  </si>
  <si>
    <t>0801</t>
  </si>
  <si>
    <t>Культура</t>
  </si>
  <si>
    <t>0802</t>
  </si>
  <si>
    <t>Кинематография</t>
  </si>
  <si>
    <t>0804</t>
  </si>
  <si>
    <t>Другие вопросы в области культуры, кинематографии, средств массовой информации</t>
  </si>
  <si>
    <t>0900</t>
  </si>
  <si>
    <t>ЗДРАВООХРАНЕНИЕ</t>
  </si>
  <si>
    <t>0901</t>
  </si>
  <si>
    <t>Стационарная медицинская помощь</t>
  </si>
  <si>
    <t>1000</t>
  </si>
  <si>
    <t>СОЦИАЛЬНАЯ ПОЛИТИКА</t>
  </si>
  <si>
    <t>1001</t>
  </si>
  <si>
    <t>Пенсионное обеспечение</t>
  </si>
  <si>
    <t>1002</t>
  </si>
  <si>
    <t>Социальное обслуживание населения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</si>
  <si>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</si>
  <si>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</si>
  <si>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</si>
  <si>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</si>
  <si>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</si>
  <si>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</si>
  <si>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</si>
  <si>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</si>
  <si>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</si>
  <si>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 xml:space="preserve">Физическая культура   </t>
  </si>
  <si>
    <t>1102</t>
  </si>
  <si>
    <t>Массовый спорт</t>
  </si>
  <si>
    <t>1105</t>
  </si>
  <si>
    <t>Другие вопросы в области физической культуры</t>
  </si>
  <si>
    <t>1300</t>
  </si>
  <si>
    <t>ОБСЛУЖИВАНИЕ ГОСУДАРСТВЕННОГО И МУНИЦИПАЛЬНОГО ДОЛГА</t>
  </si>
  <si>
    <t>1301</t>
  </si>
  <si>
    <t>Обслуживание государственного и муниципального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</si>
  <si>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</si>
  <si>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</si>
  <si>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</si>
  <si>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</si>
  <si>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</si>
  <si>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</si>
  <si>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</si>
  <si>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</si>
  <si>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</si>
  <si>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</si>
  <si>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</si>
  <si>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</si>
  <si>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</si>
  <si>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</si>
  <si>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ИНЫЕ ИСТОЧНИКИ ВНУТРЕННЕГО ФИНАНСИРОВАНИЯ ДЕФИЦИТА БЮДЖЕТА</t>
  </si>
  <si>
    <t>АКЦИИ И ИНЫЕ ФОРМЫ УЧАСТИЯ В КАПИТАЛЕ, НАХОДЯЩИЕСЯ В ГОСУДАРСТВЕННОЙ И МУНИЦИПАЛЬНОЙ СОБСТВЕННОСТИ</t>
  </si>
  <si>
    <t>Средства от продажи акций и иных форм участия в капитале, находящихся в государственной и муниципальной собственности</t>
  </si>
  <si>
    <t>ОПЕРАЦИИ ПО УПРАВЛЕНИЮ ОСТАТКАМИ СРЕДСТВ НА ЕДИНЫХ СЧЕТАХ БЮДЖЕТА</t>
  </si>
  <si>
    <t>БЮДЖЕТНЫЕ КРЕДИТЫ, ПРЕДОСТАВЛЕННЫЕ ВНУТРИ СТРАНЫ</t>
  </si>
  <si>
    <t>Возврат бюджетных кредитов, предоставленных внутри страны</t>
  </si>
  <si>
    <t>ИТОГО ИСТОЧНИКОВ ВНУТРЕННЕГО ФИНАНСИРОВАНИЯ ДЕФИЦИТОВ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</si>
</sst>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р_."/>
    <numFmt numFmtId="165" formatCode="0.0%"/>
    <numFmt numFmtId="166" formatCode="0.000"/>
  </numFmts>
  <fonts count="13" x14ac:knownFonts="1">
    <font>
      <sz val="10"/>
      <name val="Arial Cyr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4" fillId="0" borderId="0" xfId="0" applyFont="1"/>
    <xf numFmtId="0" fontId="4" fillId="0" borderId="0" xfId="0" applyFont="1" applyAlignment="1"/>
    <xf numFmtId="164" fontId="4" fillId="0" borderId="0" xfId="0" applyNumberFormat="1" applyFont="1"/>
    <xf numFmtId="0" fontId="4" fillId="0" borderId="0" xfId="0" applyFont="1" applyAlignment="1">
      <alignment horizontal="center" wrapText="1"/>
    </xf>
    <xf numFmtId="0" fontId="0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3" fontId="6" fillId="2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/>
    <xf numFmtId="0" fontId="7" fillId="0" borderId="2" xfId="0" applyFont="1" applyBorder="1" applyAlignment="1"/>
    <xf numFmtId="4" fontId="7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/>
    <xf numFmtId="4" fontId="7" fillId="3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/>
    <xf numFmtId="4" fontId="4" fillId="2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 applyProtection="1">
      <alignment horizontal="left" wrapText="1"/>
    </xf>
    <xf numFmtId="4" fontId="7" fillId="2" borderId="1" xfId="0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49" fontId="4" fillId="2" borderId="2" xfId="0" applyNumberFormat="1" applyFont="1" applyFill="1" applyBorder="1" applyAlignment="1" applyProtection="1">
      <alignment horizontal="left" wrapText="1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7" fillId="2" borderId="3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right"/>
    </xf>
    <xf numFmtId="0" fontId="2" fillId="0" borderId="2" xfId="0" applyFont="1" applyBorder="1" applyAlignment="1"/>
    <xf numFmtId="165" fontId="10" fillId="0" borderId="0" xfId="0" applyNumberFormat="1" applyFont="1"/>
    <xf numFmtId="0" fontId="10" fillId="0" borderId="0" xfId="0" applyFont="1"/>
    <xf numFmtId="0" fontId="3" fillId="0" borderId="0" xfId="0" applyFont="1"/>
    <xf numFmtId="4" fontId="4" fillId="3" borderId="1" xfId="0" applyNumberFormat="1" applyFont="1" applyFill="1" applyBorder="1"/>
    <xf numFmtId="4" fontId="0" fillId="3" borderId="0" xfId="0" applyNumberFormat="1" applyFont="1" applyFill="1"/>
    <xf numFmtId="0" fontId="0" fillId="0" borderId="4" xfId="0" applyFont="1" applyBorder="1" applyAlignment="1">
      <alignment horizontal="right"/>
    </xf>
    <xf numFmtId="0" fontId="4" fillId="0" borderId="5" xfId="0" applyFont="1" applyBorder="1" applyAlignment="1"/>
    <xf numFmtId="4" fontId="4" fillId="3" borderId="4" xfId="0" applyNumberFormat="1" applyFont="1" applyFill="1" applyBorder="1"/>
    <xf numFmtId="49" fontId="8" fillId="4" borderId="1" xfId="0" applyNumberFormat="1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/>
    <xf numFmtId="4" fontId="7" fillId="4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0" fontId="7" fillId="4" borderId="1" xfId="0" applyFont="1" applyFill="1" applyBorder="1" applyAlignment="1">
      <alignment wrapText="1"/>
    </xf>
    <xf numFmtId="49" fontId="11" fillId="2" borderId="1" xfId="0" applyNumberFormat="1" applyFont="1" applyFill="1" applyBorder="1" applyAlignment="1" applyProtection="1">
      <alignment horizontal="center" vertical="center"/>
    </xf>
    <xf numFmtId="49" fontId="11" fillId="2" borderId="1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center"/>
    </xf>
    <xf numFmtId="49" fontId="4" fillId="2" borderId="1" xfId="0" applyNumberFormat="1" applyFont="1" applyFill="1" applyBorder="1" applyAlignment="1" applyProtection="1">
      <alignment horizontal="left" wrapText="1"/>
    </xf>
    <xf numFmtId="4" fontId="4" fillId="2" borderId="1" xfId="0" applyNumberFormat="1" applyFont="1" applyFill="1" applyBorder="1" applyAlignment="1" applyProtection="1">
      <alignment horizontal="center"/>
    </xf>
    <xf numFmtId="4" fontId="4" fillId="2" borderId="1" xfId="0" applyNumberFormat="1" applyFont="1" applyFill="1" applyBorder="1" applyAlignment="1">
      <alignment horizontal="center"/>
    </xf>
    <xf numFmtId="49" fontId="8" fillId="5" borderId="1" xfId="0" applyNumberFormat="1" applyFont="1" applyFill="1" applyBorder="1" applyAlignment="1" applyProtection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2" fillId="0" borderId="1" xfId="0" applyFont="1" applyBorder="1" applyAlignment="1"/>
    <xf numFmtId="4" fontId="2" fillId="2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wrapText="1"/>
    </xf>
    <xf numFmtId="4" fontId="12" fillId="2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wrapText="1"/>
    </xf>
    <xf numFmtId="49" fontId="7" fillId="0" borderId="2" xfId="0" applyNumberFormat="1" applyFont="1" applyFill="1" applyBorder="1" applyAlignment="1" applyProtection="1">
      <alignment horizontal="left" wrapText="1"/>
    </xf>
    <xf numFmtId="4" fontId="9" fillId="2" borderId="1" xfId="0" applyNumberFormat="1" applyFont="1" applyFill="1" applyBorder="1" applyAlignment="1" applyProtection="1">
      <alignment horizontal="center" vertical="center"/>
    </xf>
    <xf numFmtId="4" fontId="9" fillId="0" borderId="1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Border="1" applyAlignment="1">
      <alignment wrapText="1"/>
    </xf>
    <xf numFmtId="4" fontId="12" fillId="0" borderId="1" xfId="0" applyNumberFormat="1" applyFont="1" applyFill="1" applyBorder="1" applyAlignment="1">
      <alignment horizontal="center" vertical="center"/>
    </xf>
    <xf numFmtId="0" fontId="11" fillId="0" borderId="2" xfId="0" applyNumberFormat="1" applyFont="1" applyBorder="1" applyAlignment="1">
      <alignment wrapText="1"/>
    </xf>
    <xf numFmtId="4" fontId="11" fillId="2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/>
    <xf numFmtId="166" fontId="4" fillId="0" borderId="0" xfId="0" applyNumberFormat="1" applyFont="1" applyBorder="1"/>
    <xf numFmtId="0" fontId="4" fillId="0" borderId="0" xfId="0" applyFont="1" applyBorder="1" applyAlignment="1">
      <alignment horizontal="center" wrapText="1"/>
    </xf>
    <xf numFmtId="164" fontId="10" fillId="0" borderId="0" xfId="0" applyNumberFormat="1" applyFont="1"/>
    <xf numFmtId="164" fontId="5" fillId="0" borderId="0" xfId="0" applyNumberFormat="1" applyFont="1"/>
    <xf numFmtId="0" fontId="4" fillId="3" borderId="1" xfId="0" applyFont="1" applyFill="1" applyBorder="1" applyAlignment="1">
      <alignment horizontal="center" wrapText="1"/>
    </xf>
    <xf numFmtId="0" fontId="0" fillId="3" borderId="0" xfId="0" applyFont="1" applyFill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165" fontId="7" fillId="4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9" fontId="0" fillId="0" borderId="0" xfId="0" applyNumberFormat="1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5">
    <cellStyle name="Обычный" xfId="0" builtinId="0"/>
    <cellStyle name="Процентный 2" xfId="1"/>
    <cellStyle name="Процентный 2 2" xfId="2"/>
    <cellStyle name="Процентный 2 3" xfId="3"/>
    <cellStyle name="Процентный 2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iS/SPRAVKI/2016/IV%20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ир"/>
      <sheetName val="Денисовой"/>
      <sheetName val="экономика"/>
      <sheetName val="банки "/>
      <sheetName val="ОРИБО(Фазлеевой)+Доходы"/>
      <sheetName val="Скоку (расш вариант)"/>
      <sheetName val="Скоку"/>
      <sheetName val="горнов"/>
      <sheetName val="Лист1"/>
    </sheetNames>
    <sheetDataSet>
      <sheetData sheetId="0">
        <row r="9">
          <cell r="E9">
            <v>620220</v>
          </cell>
          <cell r="F9">
            <v>157965.50906000001</v>
          </cell>
        </row>
        <row r="13">
          <cell r="E13">
            <v>6880734.6100000003</v>
          </cell>
          <cell r="F13">
            <v>1869995.03358</v>
          </cell>
        </row>
        <row r="32">
          <cell r="E32">
            <v>1076877.1200000001</v>
          </cell>
          <cell r="F32">
            <v>460159.76645</v>
          </cell>
        </row>
        <row r="35">
          <cell r="E35">
            <v>649.80999999999995</v>
          </cell>
          <cell r="F35">
            <v>104.92843999999999</v>
          </cell>
        </row>
        <row r="41">
          <cell r="E41">
            <v>278016.89</v>
          </cell>
          <cell r="F41">
            <v>15165.18792</v>
          </cell>
        </row>
        <row r="42">
          <cell r="E42">
            <v>993478.97</v>
          </cell>
          <cell r="F42">
            <v>318814.14600000001</v>
          </cell>
        </row>
        <row r="51">
          <cell r="E51">
            <v>287194.27999999997</v>
          </cell>
          <cell r="F51">
            <v>79715.098790000004</v>
          </cell>
        </row>
        <row r="59">
          <cell r="E59">
            <v>104.52</v>
          </cell>
          <cell r="F59">
            <v>-65.577510000000004</v>
          </cell>
        </row>
        <row r="76">
          <cell r="E76">
            <v>2585797.79</v>
          </cell>
          <cell r="F76">
            <v>479161.53199999995</v>
          </cell>
        </row>
        <row r="106">
          <cell r="E106">
            <v>21148.920000000002</v>
          </cell>
          <cell r="F106">
            <v>44352.21845</v>
          </cell>
        </row>
        <row r="114">
          <cell r="E114">
            <v>22421.86</v>
          </cell>
          <cell r="F114">
            <v>5641.1098199999997</v>
          </cell>
        </row>
        <row r="128">
          <cell r="E128">
            <v>949244.97</v>
          </cell>
          <cell r="F128">
            <v>380860.36726999999</v>
          </cell>
        </row>
        <row r="149">
          <cell r="E149">
            <v>53.83</v>
          </cell>
          <cell r="F149">
            <v>76.75</v>
          </cell>
        </row>
        <row r="154">
          <cell r="E154">
            <v>207567.33000000002</v>
          </cell>
          <cell r="F154">
            <v>84468.900809999963</v>
          </cell>
        </row>
        <row r="206">
          <cell r="E206">
            <v>0</v>
          </cell>
          <cell r="F206">
            <v>165341.57678999999</v>
          </cell>
        </row>
        <row r="212">
          <cell r="E212">
            <v>11470303.350490002</v>
          </cell>
          <cell r="F212">
            <v>3145631.9062400004</v>
          </cell>
        </row>
        <row r="213">
          <cell r="E213">
            <v>11462764.450720001</v>
          </cell>
          <cell r="F213">
            <v>3315802.2914500004</v>
          </cell>
        </row>
        <row r="332">
          <cell r="E332">
            <v>0</v>
          </cell>
          <cell r="F332">
            <v>0</v>
          </cell>
        </row>
        <row r="335">
          <cell r="E335">
            <v>21469.989600000001</v>
          </cell>
          <cell r="F335">
            <v>0</v>
          </cell>
        </row>
        <row r="337">
          <cell r="E337">
            <v>0</v>
          </cell>
          <cell r="F337">
            <v>708.27699000000007</v>
          </cell>
        </row>
        <row r="343">
          <cell r="E343">
            <v>-13931.089830000001</v>
          </cell>
          <cell r="F343">
            <v>-170878.66219999999</v>
          </cell>
        </row>
        <row r="362">
          <cell r="E362">
            <v>26041847.700489998</v>
          </cell>
          <cell r="F362">
            <v>7396603.1457200004</v>
          </cell>
        </row>
        <row r="365">
          <cell r="E365">
            <v>2751587.2597199995</v>
          </cell>
          <cell r="F365">
            <v>788138.8695400001</v>
          </cell>
        </row>
        <row r="398">
          <cell r="E398">
            <v>2585.5600000000004</v>
          </cell>
          <cell r="F398">
            <v>894.22098000000005</v>
          </cell>
        </row>
        <row r="402">
          <cell r="E402">
            <v>63855.734500000006</v>
          </cell>
          <cell r="F402">
            <v>15907.05133</v>
          </cell>
        </row>
        <row r="409">
          <cell r="E409">
            <v>887196.62338</v>
          </cell>
          <cell r="F409">
            <v>292705.60722000001</v>
          </cell>
        </row>
        <row r="421">
          <cell r="E421">
            <v>187.9</v>
          </cell>
          <cell r="F421">
            <v>0</v>
          </cell>
        </row>
        <row r="424">
          <cell r="E424">
            <v>183241.67</v>
          </cell>
          <cell r="F424">
            <v>50606.403979999995</v>
          </cell>
        </row>
        <row r="434">
          <cell r="E434">
            <v>7307.3099999999995</v>
          </cell>
          <cell r="F434">
            <v>2354.6932900000002</v>
          </cell>
        </row>
        <row r="441">
          <cell r="E441">
            <v>95787.106639999998</v>
          </cell>
          <cell r="F441">
            <v>0</v>
          </cell>
        </row>
        <row r="443">
          <cell r="E443">
            <v>1511425.3552000001</v>
          </cell>
          <cell r="F443">
            <v>425670.89274000004</v>
          </cell>
        </row>
        <row r="466">
          <cell r="E466">
            <v>74478.567670000004</v>
          </cell>
          <cell r="F466">
            <v>25949.231380000001</v>
          </cell>
        </row>
        <row r="476">
          <cell r="E476">
            <v>74478.567670000004</v>
          </cell>
          <cell r="F476">
            <v>25949.231380000001</v>
          </cell>
        </row>
        <row r="483">
          <cell r="E483">
            <v>3452663.3338799998</v>
          </cell>
          <cell r="F483">
            <v>841548.34661999997</v>
          </cell>
        </row>
        <row r="537">
          <cell r="E537">
            <v>522605.21792999998</v>
          </cell>
          <cell r="F537">
            <v>143849.25112</v>
          </cell>
        </row>
        <row r="546">
          <cell r="E546">
            <v>2793262.6303900001</v>
          </cell>
          <cell r="F546">
            <v>676439.09612</v>
          </cell>
        </row>
        <row r="552">
          <cell r="E552">
            <v>136795.48556</v>
          </cell>
          <cell r="F552">
            <v>21259.999379999997</v>
          </cell>
        </row>
        <row r="564">
          <cell r="E564">
            <v>3879541.49223</v>
          </cell>
          <cell r="F564">
            <v>708112.0403799999</v>
          </cell>
        </row>
        <row r="604">
          <cell r="E604">
            <v>1442911.90286</v>
          </cell>
          <cell r="F604">
            <v>215618.82152</v>
          </cell>
        </row>
        <row r="612">
          <cell r="E612">
            <v>1008925.3772100001</v>
          </cell>
          <cell r="F612">
            <v>16038.638209999999</v>
          </cell>
        </row>
        <row r="617">
          <cell r="E617">
            <v>528271.95770000003</v>
          </cell>
          <cell r="F617">
            <v>168189.99789999999</v>
          </cell>
        </row>
        <row r="621">
          <cell r="E621">
            <v>7600</v>
          </cell>
          <cell r="F621">
            <v>0</v>
          </cell>
        </row>
        <row r="624">
          <cell r="E624">
            <v>891832.25445999997</v>
          </cell>
          <cell r="F624">
            <v>308264.58275</v>
          </cell>
        </row>
        <row r="643">
          <cell r="E643">
            <v>29699.185109999999</v>
          </cell>
          <cell r="F643">
            <v>17311.095270000002</v>
          </cell>
        </row>
        <row r="650">
          <cell r="E650">
            <v>3700</v>
          </cell>
          <cell r="F650">
            <v>0</v>
          </cell>
        </row>
        <row r="653">
          <cell r="E653">
            <v>25999.185109999999</v>
          </cell>
          <cell r="F653">
            <v>17311.095270000002</v>
          </cell>
        </row>
        <row r="655">
          <cell r="E655">
            <v>13087768.174080001</v>
          </cell>
          <cell r="F655">
            <v>4243072.6258000005</v>
          </cell>
        </row>
        <row r="695">
          <cell r="E695">
            <v>5326573.0643799994</v>
          </cell>
          <cell r="F695">
            <v>1789451.3485499998</v>
          </cell>
        </row>
        <row r="707">
          <cell r="E707">
            <v>6813611.7964300001</v>
          </cell>
          <cell r="F707">
            <v>2147820.1423399998</v>
          </cell>
        </row>
        <row r="719">
          <cell r="E719">
            <v>388293.58043999999</v>
          </cell>
          <cell r="F719">
            <v>94002.260800000004</v>
          </cell>
        </row>
        <row r="739">
          <cell r="E739">
            <v>559289.73283000011</v>
          </cell>
          <cell r="F739">
            <v>211798.87411000003</v>
          </cell>
        </row>
        <row r="756">
          <cell r="E756">
            <v>674921.61187000014</v>
          </cell>
          <cell r="F756">
            <v>212448.21539</v>
          </cell>
        </row>
        <row r="796">
          <cell r="E796">
            <v>611194.30287000001</v>
          </cell>
          <cell r="F796">
            <v>191313.45003000001</v>
          </cell>
        </row>
        <row r="804">
          <cell r="E804">
            <v>18826.399000000001</v>
          </cell>
          <cell r="F804">
            <v>6284.0211799999997</v>
          </cell>
        </row>
        <row r="807">
          <cell r="E807">
            <v>44900.909999999996</v>
          </cell>
          <cell r="F807">
            <v>14850.74418</v>
          </cell>
        </row>
        <row r="818">
          <cell r="E818">
            <v>0</v>
          </cell>
          <cell r="F818">
            <v>0</v>
          </cell>
        </row>
        <row r="839">
          <cell r="E839">
            <v>0</v>
          </cell>
          <cell r="F839">
            <v>0</v>
          </cell>
        </row>
        <row r="938">
          <cell r="E938">
            <v>1873863.5379999999</v>
          </cell>
          <cell r="F938">
            <v>539310.54319</v>
          </cell>
        </row>
        <row r="982">
          <cell r="E982">
            <v>25300</v>
          </cell>
          <cell r="F982">
            <v>8671.6958200000008</v>
          </cell>
        </row>
        <row r="985">
          <cell r="E985">
            <v>625200.04</v>
          </cell>
          <cell r="F985">
            <v>203527.19071</v>
          </cell>
        </row>
        <row r="989">
          <cell r="E989">
            <v>652958.5959999999</v>
          </cell>
          <cell r="F989">
            <v>150813.45832999999</v>
          </cell>
        </row>
        <row r="1002">
          <cell r="E1002">
            <v>126074.9</v>
          </cell>
          <cell r="F1002">
            <v>39360.997940000001</v>
          </cell>
        </row>
        <row r="1006">
          <cell r="E1006">
            <v>444330.00200000004</v>
          </cell>
          <cell r="F1006">
            <v>136937.20038999998</v>
          </cell>
        </row>
        <row r="1017">
          <cell r="E1017">
            <v>455549.68575</v>
          </cell>
          <cell r="F1017">
            <v>170731.76118999999</v>
          </cell>
        </row>
        <row r="1064">
          <cell r="E1064">
            <v>341962.97729000001</v>
          </cell>
          <cell r="F1064">
            <v>161604.04612000001</v>
          </cell>
        </row>
        <row r="1072">
          <cell r="E1072">
            <v>113586.70845999999</v>
          </cell>
          <cell r="F1072">
            <v>9127.7150700000002</v>
          </cell>
        </row>
        <row r="1081">
          <cell r="E1081">
            <v>1350815.9</v>
          </cell>
          <cell r="F1081">
            <v>375166.13806999999</v>
          </cell>
        </row>
        <row r="1084">
          <cell r="E1084">
            <v>1350815.9</v>
          </cell>
          <cell r="F1084">
            <v>375166.13806999999</v>
          </cell>
        </row>
        <row r="1088">
          <cell r="E1088">
            <v>27630888.748309992</v>
          </cell>
          <cell r="F1088">
            <v>7921788.8668300007</v>
          </cell>
        </row>
        <row r="1094">
          <cell r="E1094">
            <v>0</v>
          </cell>
          <cell r="F1094">
            <v>0</v>
          </cell>
        </row>
        <row r="1095">
          <cell r="E1095">
            <v>0</v>
          </cell>
          <cell r="F1095">
            <v>0</v>
          </cell>
        </row>
        <row r="1098">
          <cell r="E1098">
            <v>1744786.02</v>
          </cell>
          <cell r="F1098">
            <v>1621427</v>
          </cell>
        </row>
        <row r="1099">
          <cell r="E1099">
            <v>-1644786.54</v>
          </cell>
          <cell r="F1099">
            <v>-1021427.52125</v>
          </cell>
        </row>
        <row r="1101">
          <cell r="F1101">
            <v>245000</v>
          </cell>
        </row>
        <row r="1102">
          <cell r="E1102">
            <v>7131674.8799999999</v>
          </cell>
          <cell r="F1102">
            <v>1642790.13</v>
          </cell>
        </row>
        <row r="1103">
          <cell r="E1103">
            <v>-5722790.1299999999</v>
          </cell>
          <cell r="F1103">
            <v>-1397790.13</v>
          </cell>
        </row>
        <row r="1104">
          <cell r="E1104">
            <v>46961.288820000002</v>
          </cell>
        </row>
        <row r="1105">
          <cell r="E1105">
            <v>46961.288820000002</v>
          </cell>
        </row>
        <row r="1106">
          <cell r="E1106">
            <v>46937</v>
          </cell>
          <cell r="F1106">
            <v>0</v>
          </cell>
        </row>
        <row r="1108">
          <cell r="E1108">
            <v>24.288820000000001</v>
          </cell>
          <cell r="F1108">
            <v>24.288820000000001</v>
          </cell>
        </row>
        <row r="1109">
          <cell r="E1109">
            <v>0</v>
          </cell>
          <cell r="F1109">
            <v>0</v>
          </cell>
        </row>
        <row r="1113">
          <cell r="E1113">
            <v>-34965269.889310002</v>
          </cell>
          <cell r="F1113">
            <v>-10743014.46453</v>
          </cell>
        </row>
        <row r="1114">
          <cell r="E1114">
            <v>-34998465.418310001</v>
          </cell>
          <cell r="F1114">
            <v>-10423176.41807</v>
          </cell>
        </row>
      </sheetData>
      <sheetData sheetId="1"/>
      <sheetData sheetId="2">
        <row r="21">
          <cell r="D21">
            <v>601331.5</v>
          </cell>
          <cell r="E21">
            <v>172686.53939000002</v>
          </cell>
        </row>
        <row r="29">
          <cell r="D29">
            <v>46701.95</v>
          </cell>
          <cell r="E29">
            <v>16528.15222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490"/>
  <sheetViews>
    <sheetView tabSelected="1" view="pageBreakPreview" zoomScale="90" zoomScaleNormal="100" zoomScaleSheetLayoutView="90" workbookViewId="0">
      <selection activeCell="B5" sqref="B5"/>
    </sheetView>
  </sheetViews>
  <sheetFormatPr defaultRowHeight="12.75" x14ac:dyDescent="0.2"/>
  <cols>
    <col min="1" max="1" width="6.7109375" style="1" customWidth="1"/>
    <col min="2" max="2" width="53.42578125" style="2" customWidth="1"/>
    <col min="3" max="3" width="17.85546875" style="3" customWidth="1"/>
    <col min="4" max="4" width="18" style="4" customWidth="1"/>
    <col min="5" max="5" width="13.5703125" style="5" customWidth="1"/>
    <col min="6" max="7" width="15" style="3" bestFit="1" customWidth="1"/>
    <col min="8" max="8" width="13.7109375" style="3" bestFit="1" customWidth="1"/>
    <col min="9" max="16384" width="9.140625" style="3"/>
  </cols>
  <sheetData>
    <row r="1" spans="1:15" ht="9" customHeight="1" x14ac:dyDescent="0.2"/>
    <row r="2" spans="1:15" ht="18.75" x14ac:dyDescent="0.25">
      <c r="B2" s="89" t="s">
        <v>0</v>
      </c>
      <c r="C2" s="90"/>
      <c r="D2" s="90"/>
      <c r="E2" s="90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ht="15.75" x14ac:dyDescent="0.25">
      <c r="B3" s="7"/>
      <c r="C3" s="6"/>
      <c r="D3" s="8"/>
      <c r="E3" s="9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ht="15.75" x14ac:dyDescent="0.25">
      <c r="B4" s="7"/>
      <c r="C4" s="6"/>
      <c r="D4" s="8"/>
      <c r="E4" s="9" t="s">
        <v>1</v>
      </c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ht="38.25" x14ac:dyDescent="0.2">
      <c r="A5" s="10"/>
      <c r="B5" s="11" t="s">
        <v>2</v>
      </c>
      <c r="C5" s="12" t="s">
        <v>3</v>
      </c>
      <c r="D5" s="13" t="s">
        <v>4</v>
      </c>
      <c r="E5" s="12" t="s">
        <v>5</v>
      </c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15.75" x14ac:dyDescent="0.25">
      <c r="A6" s="10"/>
      <c r="B6" s="15" t="s">
        <v>6</v>
      </c>
      <c r="C6" s="16">
        <f>C7+C11+C15+C18+C19+C20+C21+C22+C23+C24+C25+C26+C10</f>
        <v>14571544.349999998</v>
      </c>
      <c r="D6" s="17">
        <f>D7+D11+D15+D18+D19+D20+D21+D22+D23+D24+D25+D26+D10</f>
        <v>4250971.23948</v>
      </c>
      <c r="E6" s="18">
        <f>D6/C6</f>
        <v>0.29173100238205024</v>
      </c>
      <c r="F6" s="19"/>
      <c r="G6" s="19"/>
      <c r="H6" s="6"/>
      <c r="I6" s="6"/>
      <c r="J6" s="6"/>
      <c r="K6" s="6"/>
      <c r="L6" s="6"/>
      <c r="M6" s="6"/>
      <c r="N6" s="6"/>
      <c r="O6" s="6"/>
    </row>
    <row r="7" spans="1:15" ht="15.75" x14ac:dyDescent="0.25">
      <c r="A7" s="10"/>
      <c r="B7" s="15" t="s">
        <v>7</v>
      </c>
      <c r="C7" s="20">
        <f>C8+C9</f>
        <v>7500954.6100000003</v>
      </c>
      <c r="D7" s="21">
        <f>D8+D9</f>
        <v>2027960.5426400001</v>
      </c>
      <c r="E7" s="22">
        <f>D7/C7</f>
        <v>0.27036032719574077</v>
      </c>
      <c r="F7" s="19"/>
      <c r="G7" s="19"/>
      <c r="H7" s="6"/>
      <c r="I7" s="6"/>
      <c r="J7" s="6"/>
      <c r="K7" s="6"/>
      <c r="L7" s="6"/>
      <c r="M7" s="6"/>
      <c r="N7" s="6"/>
      <c r="O7" s="6"/>
    </row>
    <row r="8" spans="1:15" ht="15.75" x14ac:dyDescent="0.25">
      <c r="A8" s="10"/>
      <c r="B8" s="23" t="s">
        <v>8</v>
      </c>
      <c r="C8" s="24">
        <f>[1]Расшир!E9</f>
        <v>620220</v>
      </c>
      <c r="D8" s="25">
        <f>[1]Расшир!F9</f>
        <v>157965.50906000001</v>
      </c>
      <c r="E8" s="22">
        <f>D8/C8</f>
        <v>0.25469270429847474</v>
      </c>
      <c r="F8" s="19"/>
      <c r="G8" s="19"/>
      <c r="H8" s="6"/>
      <c r="I8" s="6"/>
      <c r="J8" s="6"/>
      <c r="K8" s="6"/>
      <c r="L8" s="6"/>
      <c r="M8" s="6"/>
      <c r="N8" s="6"/>
      <c r="O8" s="6"/>
    </row>
    <row r="9" spans="1:15" ht="15.75" x14ac:dyDescent="0.25">
      <c r="A9" s="10"/>
      <c r="B9" s="23" t="s">
        <v>9</v>
      </c>
      <c r="C9" s="24">
        <f>[1]Расшир!E13</f>
        <v>6880734.6100000003</v>
      </c>
      <c r="D9" s="25">
        <f>[1]Расшир!F13</f>
        <v>1869995.03358</v>
      </c>
      <c r="E9" s="26">
        <f>D9/C9</f>
        <v>0.2717725852792337</v>
      </c>
      <c r="F9" s="19"/>
      <c r="G9" s="19"/>
      <c r="H9" s="6"/>
      <c r="I9" s="6"/>
      <c r="J9" s="6"/>
      <c r="K9" s="6"/>
      <c r="L9" s="6"/>
      <c r="M9" s="6"/>
      <c r="N9" s="6"/>
      <c r="O9" s="6"/>
    </row>
    <row r="10" spans="1:15" ht="28.5" customHeight="1" x14ac:dyDescent="0.25">
      <c r="A10" s="10"/>
      <c r="B10" s="27" t="s">
        <v>10</v>
      </c>
      <c r="C10" s="28">
        <f>[1]экономика!D21</f>
        <v>601331.5</v>
      </c>
      <c r="D10" s="21">
        <f>[1]экономика!E21</f>
        <v>172686.53939000002</v>
      </c>
      <c r="E10" s="29">
        <f t="shared" ref="E10:E86" si="0">D10/C10</f>
        <v>0.28717361287409693</v>
      </c>
      <c r="F10" s="19"/>
      <c r="G10" s="19"/>
      <c r="H10" s="6"/>
      <c r="I10" s="6"/>
      <c r="J10" s="6"/>
      <c r="K10" s="6"/>
      <c r="L10" s="6"/>
      <c r="M10" s="6"/>
      <c r="N10" s="6"/>
      <c r="O10" s="6"/>
    </row>
    <row r="11" spans="1:15" ht="15.75" x14ac:dyDescent="0.25">
      <c r="A11" s="10"/>
      <c r="B11" s="15" t="s">
        <v>11</v>
      </c>
      <c r="C11" s="20">
        <f>C12+C13+C14</f>
        <v>1124228.8800000001</v>
      </c>
      <c r="D11" s="20">
        <f>D12+D13+D14</f>
        <v>476792.84710999997</v>
      </c>
      <c r="E11" s="22">
        <f t="shared" si="0"/>
        <v>0.4241065637008008</v>
      </c>
      <c r="F11" s="19"/>
      <c r="G11" s="19"/>
      <c r="H11" s="6"/>
      <c r="I11" s="6"/>
      <c r="J11" s="6"/>
      <c r="K11" s="6"/>
      <c r="L11" s="6"/>
      <c r="M11" s="6"/>
      <c r="N11" s="6"/>
      <c r="O11" s="6"/>
    </row>
    <row r="12" spans="1:15" ht="39.75" customHeight="1" x14ac:dyDescent="0.25">
      <c r="A12" s="10"/>
      <c r="B12" s="30" t="s">
        <v>12</v>
      </c>
      <c r="C12" s="24">
        <f>[1]Расшир!E32</f>
        <v>1076877.1200000001</v>
      </c>
      <c r="D12" s="24">
        <f>[1]Расшир!F32</f>
        <v>460159.76645</v>
      </c>
      <c r="E12" s="26">
        <f t="shared" si="0"/>
        <v>0.4273094468289938</v>
      </c>
      <c r="F12" s="19"/>
      <c r="G12" s="19"/>
      <c r="H12" s="6"/>
      <c r="I12" s="6"/>
      <c r="J12" s="6"/>
      <c r="K12" s="6"/>
      <c r="L12" s="6"/>
      <c r="M12" s="6"/>
      <c r="N12" s="6"/>
      <c r="O12" s="6"/>
    </row>
    <row r="13" spans="1:15" ht="15.75" x14ac:dyDescent="0.25">
      <c r="A13" s="10"/>
      <c r="B13" s="23" t="s">
        <v>13</v>
      </c>
      <c r="C13" s="24">
        <f>[1]Расшир!E35</f>
        <v>649.80999999999995</v>
      </c>
      <c r="D13" s="24">
        <f>[1]Расшир!F35</f>
        <v>104.92843999999999</v>
      </c>
      <c r="E13" s="26">
        <f t="shared" si="0"/>
        <v>0.16147556978193625</v>
      </c>
      <c r="F13" s="19"/>
      <c r="G13" s="19"/>
      <c r="H13" s="6"/>
      <c r="I13" s="6"/>
      <c r="J13" s="6"/>
      <c r="K13" s="6"/>
      <c r="L13" s="6"/>
      <c r="M13" s="6"/>
      <c r="N13" s="6"/>
      <c r="O13" s="6"/>
    </row>
    <row r="14" spans="1:15" ht="51" customHeight="1" x14ac:dyDescent="0.25">
      <c r="A14" s="10"/>
      <c r="B14" s="31" t="s">
        <v>14</v>
      </c>
      <c r="C14" s="24">
        <f>[1]экономика!D29</f>
        <v>46701.95</v>
      </c>
      <c r="D14" s="24">
        <f>[1]экономика!E29</f>
        <v>16528.15222</v>
      </c>
      <c r="E14" s="22">
        <f t="shared" si="0"/>
        <v>0.35390711137329384</v>
      </c>
      <c r="F14" s="19"/>
      <c r="G14" s="19"/>
      <c r="H14" s="6"/>
      <c r="I14" s="6"/>
      <c r="J14" s="6"/>
      <c r="K14" s="6"/>
      <c r="L14" s="6"/>
      <c r="M14" s="6"/>
      <c r="N14" s="6"/>
      <c r="O14" s="6"/>
    </row>
    <row r="15" spans="1:15" ht="15.75" x14ac:dyDescent="0.25">
      <c r="A15" s="10"/>
      <c r="B15" s="15" t="s">
        <v>15</v>
      </c>
      <c r="C15" s="20">
        <f>C16+C17</f>
        <v>1271495.8599999999</v>
      </c>
      <c r="D15" s="20">
        <f>D16+D17+0.01</f>
        <v>333979.33392</v>
      </c>
      <c r="E15" s="22">
        <f t="shared" si="0"/>
        <v>0.26266647373904939</v>
      </c>
      <c r="F15" s="19"/>
      <c r="G15" s="19"/>
      <c r="H15" s="6"/>
      <c r="I15" s="6"/>
      <c r="J15" s="6"/>
      <c r="K15" s="6"/>
      <c r="L15" s="6"/>
      <c r="M15" s="6"/>
      <c r="N15" s="6"/>
      <c r="O15" s="6"/>
    </row>
    <row r="16" spans="1:15" ht="15.75" x14ac:dyDescent="0.25">
      <c r="A16" s="10"/>
      <c r="B16" s="23" t="s">
        <v>16</v>
      </c>
      <c r="C16" s="24">
        <f>[1]Расшир!E41</f>
        <v>278016.89</v>
      </c>
      <c r="D16" s="24">
        <f>[1]Расшир!F41</f>
        <v>15165.18792</v>
      </c>
      <c r="E16" s="26">
        <f>D16/C16</f>
        <v>5.4547721615042885E-2</v>
      </c>
      <c r="F16" s="19"/>
      <c r="G16" s="19"/>
      <c r="H16" s="6"/>
      <c r="I16" s="6"/>
      <c r="J16" s="6"/>
      <c r="K16" s="6"/>
      <c r="L16" s="6"/>
      <c r="M16" s="6"/>
      <c r="N16" s="6"/>
      <c r="O16" s="6"/>
    </row>
    <row r="17" spans="1:15" ht="15.75" x14ac:dyDescent="0.25">
      <c r="A17" s="10"/>
      <c r="B17" s="23" t="s">
        <v>17</v>
      </c>
      <c r="C17" s="24">
        <f>[1]Расшир!E42</f>
        <v>993478.97</v>
      </c>
      <c r="D17" s="24">
        <f>[1]Расшир!F42-0.01</f>
        <v>318814.136</v>
      </c>
      <c r="E17" s="26">
        <f t="shared" si="0"/>
        <v>0.32090677873131024</v>
      </c>
      <c r="F17" s="19"/>
      <c r="G17" s="19"/>
      <c r="H17" s="6"/>
      <c r="I17" s="6"/>
      <c r="J17" s="6"/>
      <c r="K17" s="6"/>
      <c r="L17" s="6"/>
      <c r="M17" s="6"/>
      <c r="N17" s="6"/>
      <c r="O17" s="6"/>
    </row>
    <row r="18" spans="1:15" ht="15.75" x14ac:dyDescent="0.25">
      <c r="A18" s="10"/>
      <c r="B18" s="15" t="s">
        <v>18</v>
      </c>
      <c r="C18" s="20">
        <f>[1]Расшир!E51</f>
        <v>287194.27999999997</v>
      </c>
      <c r="D18" s="20">
        <f>[1]Расшир!F51</f>
        <v>79715.098790000004</v>
      </c>
      <c r="E18" s="22">
        <f t="shared" si="0"/>
        <v>0.27756506428331379</v>
      </c>
      <c r="F18" s="19"/>
      <c r="G18" s="19"/>
      <c r="H18" s="6"/>
      <c r="I18" s="6"/>
      <c r="J18" s="6"/>
      <c r="K18" s="6"/>
      <c r="L18" s="6"/>
      <c r="M18" s="6"/>
      <c r="N18" s="6"/>
      <c r="O18" s="6"/>
    </row>
    <row r="19" spans="1:15" ht="36" customHeight="1" x14ac:dyDescent="0.25">
      <c r="A19" s="10"/>
      <c r="B19" s="32" t="s">
        <v>19</v>
      </c>
      <c r="C19" s="20">
        <f>[1]Расшир!E59</f>
        <v>104.52</v>
      </c>
      <c r="D19" s="20">
        <f>[1]Расшир!F59</f>
        <v>-65.577510000000004</v>
      </c>
      <c r="E19" s="22" t="s">
        <v>20</v>
      </c>
      <c r="F19" s="19"/>
      <c r="G19" s="19"/>
      <c r="H19" s="6"/>
      <c r="I19" s="6"/>
      <c r="J19" s="6"/>
      <c r="K19" s="6"/>
      <c r="L19" s="6"/>
      <c r="M19" s="6"/>
      <c r="N19" s="6"/>
      <c r="O19" s="6"/>
    </row>
    <row r="20" spans="1:15" ht="35.25" customHeight="1" x14ac:dyDescent="0.25">
      <c r="A20" s="10"/>
      <c r="B20" s="32" t="s">
        <v>21</v>
      </c>
      <c r="C20" s="20">
        <f>[1]Расшир!E76</f>
        <v>2585797.79</v>
      </c>
      <c r="D20" s="20">
        <f>[1]Расшир!F76</f>
        <v>479161.53199999995</v>
      </c>
      <c r="E20" s="22">
        <f t="shared" si="0"/>
        <v>0.18530510539263781</v>
      </c>
      <c r="F20" s="19"/>
      <c r="G20" s="19"/>
      <c r="H20" s="6"/>
      <c r="I20" s="6"/>
      <c r="J20" s="6"/>
      <c r="K20" s="6"/>
      <c r="L20" s="6"/>
      <c r="M20" s="6"/>
      <c r="N20" s="6"/>
      <c r="O20" s="6"/>
    </row>
    <row r="21" spans="1:15" ht="22.5" customHeight="1" x14ac:dyDescent="0.25">
      <c r="A21" s="10"/>
      <c r="B21" s="32" t="s">
        <v>22</v>
      </c>
      <c r="C21" s="20">
        <f>[1]Расшир!E106</f>
        <v>21148.920000000002</v>
      </c>
      <c r="D21" s="20">
        <f>[1]Расшир!F106</f>
        <v>44352.21845</v>
      </c>
      <c r="E21" s="22">
        <f t="shared" si="0"/>
        <v>2.097138693134212</v>
      </c>
      <c r="F21" s="19"/>
      <c r="G21" s="19"/>
      <c r="H21" s="6"/>
      <c r="I21" s="6"/>
      <c r="J21" s="6"/>
      <c r="K21" s="6"/>
      <c r="L21" s="6"/>
      <c r="M21" s="6"/>
      <c r="N21" s="6"/>
      <c r="O21" s="6"/>
    </row>
    <row r="22" spans="1:15" ht="35.25" customHeight="1" x14ac:dyDescent="0.25">
      <c r="A22" s="10"/>
      <c r="B22" s="32" t="s">
        <v>23</v>
      </c>
      <c r="C22" s="20">
        <f>[1]Расшир!E114</f>
        <v>22421.86</v>
      </c>
      <c r="D22" s="20">
        <f>[1]Расшир!F114</f>
        <v>5641.1098199999997</v>
      </c>
      <c r="E22" s="22">
        <f t="shared" si="0"/>
        <v>0.25158973519592037</v>
      </c>
      <c r="F22" s="19"/>
      <c r="G22" s="19"/>
      <c r="H22" s="6"/>
      <c r="I22" s="6"/>
      <c r="J22" s="6"/>
      <c r="K22" s="6"/>
      <c r="L22" s="6"/>
      <c r="M22" s="6"/>
      <c r="N22" s="6"/>
      <c r="O22" s="6"/>
    </row>
    <row r="23" spans="1:15" ht="36" customHeight="1" x14ac:dyDescent="0.25">
      <c r="A23" s="10"/>
      <c r="B23" s="32" t="s">
        <v>24</v>
      </c>
      <c r="C23" s="20">
        <f>[1]Расшир!E128</f>
        <v>949244.97</v>
      </c>
      <c r="D23" s="20">
        <f>[1]Расшир!F128</f>
        <v>380860.36726999999</v>
      </c>
      <c r="E23" s="22">
        <f t="shared" si="0"/>
        <v>0.40122453034436412</v>
      </c>
      <c r="F23" s="19"/>
      <c r="G23" s="19"/>
      <c r="H23" s="6"/>
      <c r="I23" s="6"/>
      <c r="J23" s="6"/>
      <c r="K23" s="6"/>
      <c r="L23" s="6"/>
      <c r="M23" s="6"/>
      <c r="N23" s="6"/>
      <c r="O23" s="6"/>
    </row>
    <row r="24" spans="1:15" ht="15.75" customHeight="1" x14ac:dyDescent="0.25">
      <c r="A24" s="10"/>
      <c r="B24" s="15" t="s">
        <v>25</v>
      </c>
      <c r="C24" s="20">
        <f>[1]Расшир!E149</f>
        <v>53.83</v>
      </c>
      <c r="D24" s="20">
        <f>[1]Расшир!F149</f>
        <v>76.75</v>
      </c>
      <c r="E24" s="22">
        <f t="shared" si="0"/>
        <v>1.425784878320639</v>
      </c>
      <c r="F24" s="19"/>
      <c r="G24" s="19"/>
      <c r="H24" s="6"/>
      <c r="I24" s="6"/>
      <c r="J24" s="6"/>
      <c r="K24" s="6"/>
      <c r="L24" s="6"/>
      <c r="M24" s="6"/>
      <c r="N24" s="6"/>
      <c r="O24" s="6"/>
    </row>
    <row r="25" spans="1:15" ht="15.75" x14ac:dyDescent="0.25">
      <c r="A25" s="10"/>
      <c r="B25" s="15" t="s">
        <v>26</v>
      </c>
      <c r="C25" s="20">
        <f>[1]Расшир!E154</f>
        <v>207567.33000000002</v>
      </c>
      <c r="D25" s="20">
        <f>[1]Расшир!F154</f>
        <v>84468.900809999963</v>
      </c>
      <c r="E25" s="22">
        <f t="shared" si="0"/>
        <v>0.40694699310339422</v>
      </c>
      <c r="F25" s="19"/>
      <c r="G25" s="19"/>
      <c r="H25" s="6"/>
      <c r="I25" s="6"/>
      <c r="J25" s="6"/>
      <c r="K25" s="6"/>
      <c r="L25" s="6"/>
      <c r="M25" s="6"/>
      <c r="N25" s="6"/>
      <c r="O25" s="6"/>
    </row>
    <row r="26" spans="1:15" ht="24" customHeight="1" x14ac:dyDescent="0.25">
      <c r="A26" s="10"/>
      <c r="B26" s="33" t="s">
        <v>27</v>
      </c>
      <c r="C26" s="20">
        <f>[1]Расшир!E206</f>
        <v>0</v>
      </c>
      <c r="D26" s="20">
        <f>[1]Расшир!F206</f>
        <v>165341.57678999999</v>
      </c>
      <c r="E26" s="22" t="s">
        <v>20</v>
      </c>
      <c r="F26" s="19"/>
      <c r="G26" s="19"/>
      <c r="H26" s="6"/>
      <c r="I26" s="6"/>
      <c r="J26" s="6"/>
      <c r="K26" s="6"/>
      <c r="L26" s="6"/>
      <c r="M26" s="6"/>
      <c r="N26" s="6"/>
      <c r="O26" s="6"/>
    </row>
    <row r="27" spans="1:15" ht="15.75" x14ac:dyDescent="0.25">
      <c r="A27" s="10"/>
      <c r="B27" s="15" t="s">
        <v>28</v>
      </c>
      <c r="C27" s="20">
        <f>[1]Расшир!E212</f>
        <v>11470303.350490002</v>
      </c>
      <c r="D27" s="20">
        <f>[1]Расшир!F212</f>
        <v>3145631.9062400004</v>
      </c>
      <c r="E27" s="22">
        <f t="shared" si="0"/>
        <v>0.27424138753101257</v>
      </c>
      <c r="F27" s="19"/>
      <c r="G27" s="19"/>
      <c r="H27" s="6"/>
      <c r="I27" s="6"/>
      <c r="J27" s="6"/>
      <c r="K27" s="6"/>
      <c r="L27" s="6"/>
      <c r="M27" s="6"/>
      <c r="N27" s="6"/>
      <c r="O27" s="6"/>
    </row>
    <row r="28" spans="1:15" ht="43.5" customHeight="1" x14ac:dyDescent="0.25">
      <c r="A28" s="10"/>
      <c r="B28" s="33" t="s">
        <v>29</v>
      </c>
      <c r="C28" s="20">
        <f>[1]Расшир!E213</f>
        <v>11462764.450720001</v>
      </c>
      <c r="D28" s="20">
        <f>[1]Расшир!F213</f>
        <v>3315802.2914500004</v>
      </c>
      <c r="E28" s="22">
        <f t="shared" si="0"/>
        <v>0.28926724488713784</v>
      </c>
      <c r="F28" s="19"/>
      <c r="G28" s="19"/>
      <c r="H28" s="6"/>
      <c r="I28" s="6"/>
      <c r="J28" s="6"/>
      <c r="K28" s="6"/>
      <c r="L28" s="6"/>
      <c r="M28" s="6"/>
      <c r="N28" s="6"/>
      <c r="O28" s="6"/>
    </row>
    <row r="29" spans="1:15" ht="44.25" customHeight="1" x14ac:dyDescent="0.25">
      <c r="A29" s="10"/>
      <c r="B29" s="33" t="s">
        <v>30</v>
      </c>
      <c r="C29" s="20">
        <f>[1]Расшир!E332</f>
        <v>0</v>
      </c>
      <c r="D29" s="20">
        <f>[1]Расшир!F332</f>
        <v>0</v>
      </c>
      <c r="E29" s="22">
        <v>0</v>
      </c>
      <c r="F29" s="19"/>
      <c r="G29" s="19"/>
      <c r="H29" s="6"/>
      <c r="I29" s="6"/>
      <c r="J29" s="6"/>
      <c r="K29" s="6"/>
      <c r="L29" s="6"/>
      <c r="M29" s="6"/>
      <c r="N29" s="6"/>
      <c r="O29" s="6"/>
    </row>
    <row r="30" spans="1:15" ht="24.75" hidden="1" customHeight="1" x14ac:dyDescent="0.25">
      <c r="A30" s="10"/>
      <c r="B30" s="34" t="s">
        <v>31</v>
      </c>
      <c r="C30" s="20">
        <v>0</v>
      </c>
      <c r="D30" s="20">
        <v>0</v>
      </c>
      <c r="E30" s="22">
        <v>0</v>
      </c>
      <c r="F30" s="19"/>
      <c r="G30" s="19"/>
      <c r="H30" s="6"/>
      <c r="I30" s="6"/>
      <c r="J30" s="6"/>
      <c r="K30" s="6"/>
      <c r="L30" s="6"/>
      <c r="M30" s="6"/>
      <c r="N30" s="6"/>
      <c r="O30" s="6"/>
    </row>
    <row r="31" spans="1:15" ht="33.75" customHeight="1" x14ac:dyDescent="0.25">
      <c r="A31" s="10"/>
      <c r="B31" s="33" t="s">
        <v>32</v>
      </c>
      <c r="C31" s="20">
        <f>[1]Расшир!E343</f>
        <v>-13931.089830000001</v>
      </c>
      <c r="D31" s="20">
        <f>[1]Расшир!F343</f>
        <v>-170878.66219999999</v>
      </c>
      <c r="E31" s="22" t="s">
        <v>20</v>
      </c>
      <c r="F31" s="19"/>
      <c r="G31" s="19"/>
      <c r="H31" s="6"/>
      <c r="I31" s="6"/>
      <c r="J31" s="6"/>
      <c r="K31" s="6"/>
      <c r="L31" s="6"/>
      <c r="M31" s="6"/>
      <c r="N31" s="6"/>
      <c r="O31" s="6"/>
    </row>
    <row r="32" spans="1:15" ht="24.75" customHeight="1" x14ac:dyDescent="0.25">
      <c r="A32" s="10"/>
      <c r="B32" s="33" t="s">
        <v>33</v>
      </c>
      <c r="C32" s="28">
        <f>[1]Расшир!E335</f>
        <v>21469.989600000001</v>
      </c>
      <c r="D32" s="28">
        <f>[1]Расшир!F335</f>
        <v>0</v>
      </c>
      <c r="E32" s="22">
        <f t="shared" si="0"/>
        <v>0</v>
      </c>
      <c r="F32" s="19"/>
      <c r="G32" s="19"/>
      <c r="H32" s="6"/>
      <c r="I32" s="6"/>
      <c r="J32" s="6"/>
      <c r="K32" s="6"/>
      <c r="L32" s="6"/>
      <c r="M32" s="6"/>
      <c r="N32" s="6"/>
      <c r="O32" s="6"/>
    </row>
    <row r="33" spans="1:15" ht="50.25" customHeight="1" x14ac:dyDescent="0.25">
      <c r="A33" s="10"/>
      <c r="B33" s="35" t="s">
        <v>34</v>
      </c>
      <c r="C33" s="28">
        <f>[1]Расшир!E337</f>
        <v>0</v>
      </c>
      <c r="D33" s="28">
        <f>[1]Расшир!F337</f>
        <v>708.27699000000007</v>
      </c>
      <c r="E33" s="22" t="s">
        <v>20</v>
      </c>
      <c r="F33" s="19"/>
      <c r="G33" s="19"/>
      <c r="H33" s="6"/>
      <c r="I33" s="6"/>
      <c r="J33" s="6"/>
      <c r="K33" s="6"/>
      <c r="L33" s="6"/>
      <c r="M33" s="6"/>
      <c r="N33" s="6"/>
      <c r="O33" s="6"/>
    </row>
    <row r="34" spans="1:15" s="40" customFormat="1" ht="18.75" x14ac:dyDescent="0.3">
      <c r="A34" s="36"/>
      <c r="B34" s="37" t="s">
        <v>35</v>
      </c>
      <c r="C34" s="20">
        <f>[1]Расшир!E362</f>
        <v>26041847.700489998</v>
      </c>
      <c r="D34" s="20">
        <f>[1]Расшир!F362</f>
        <v>7396603.1457200004</v>
      </c>
      <c r="E34" s="22">
        <f t="shared" si="0"/>
        <v>0.28402758632141251</v>
      </c>
      <c r="F34" s="38"/>
      <c r="G34" s="38"/>
      <c r="H34" s="39"/>
      <c r="I34" s="39"/>
      <c r="J34" s="39"/>
      <c r="K34" s="39"/>
      <c r="L34" s="39"/>
      <c r="M34" s="39"/>
      <c r="N34" s="39"/>
      <c r="O34" s="39"/>
    </row>
    <row r="35" spans="1:15" ht="15.75" hidden="1" x14ac:dyDescent="0.25">
      <c r="A35" s="10"/>
      <c r="B35" s="23"/>
      <c r="C35" s="41"/>
      <c r="D35" s="41"/>
      <c r="E35" s="82" t="e">
        <f t="shared" si="0"/>
        <v>#DIV/0!</v>
      </c>
      <c r="F35" s="19"/>
      <c r="G35" s="19"/>
      <c r="H35" s="6"/>
      <c r="I35" s="6"/>
      <c r="J35" s="6"/>
      <c r="K35" s="6"/>
      <c r="L35" s="6"/>
      <c r="M35" s="6"/>
      <c r="N35" s="6"/>
      <c r="O35" s="6"/>
    </row>
    <row r="36" spans="1:15" x14ac:dyDescent="0.2">
      <c r="A36" s="10"/>
      <c r="C36" s="42"/>
      <c r="D36" s="42"/>
      <c r="E36" s="83"/>
    </row>
    <row r="37" spans="1:15" ht="15.75" x14ac:dyDescent="0.25">
      <c r="A37" s="10"/>
      <c r="B37" s="15" t="s">
        <v>36</v>
      </c>
      <c r="C37" s="41"/>
      <c r="D37" s="41"/>
      <c r="E37" s="82"/>
      <c r="F37" s="19"/>
      <c r="G37" s="19"/>
      <c r="H37" s="6"/>
      <c r="I37" s="6"/>
      <c r="J37" s="6"/>
      <c r="K37" s="6"/>
      <c r="L37" s="6"/>
      <c r="M37" s="6"/>
      <c r="N37" s="6"/>
      <c r="O37" s="6"/>
    </row>
    <row r="38" spans="1:15" ht="15.75" x14ac:dyDescent="0.25">
      <c r="A38" s="43"/>
      <c r="B38" s="44"/>
      <c r="C38" s="45"/>
      <c r="D38" s="45"/>
      <c r="E38" s="84"/>
      <c r="F38" s="19"/>
      <c r="G38" s="19"/>
      <c r="H38" s="6"/>
      <c r="I38" s="6"/>
      <c r="J38" s="6"/>
      <c r="K38" s="6"/>
      <c r="L38" s="6"/>
      <c r="M38" s="6"/>
      <c r="N38" s="6"/>
      <c r="O38" s="6"/>
    </row>
    <row r="39" spans="1:15" ht="15.75" x14ac:dyDescent="0.25">
      <c r="A39" s="46" t="s">
        <v>37</v>
      </c>
      <c r="B39" s="47" t="s">
        <v>38</v>
      </c>
      <c r="C39" s="48">
        <f>[1]Расшир!E365</f>
        <v>2751587.2597199995</v>
      </c>
      <c r="D39" s="48">
        <f>[1]Расшир!F365</f>
        <v>788138.8695400001</v>
      </c>
      <c r="E39" s="85">
        <f t="shared" si="0"/>
        <v>0.28643062899637095</v>
      </c>
      <c r="F39" s="19"/>
      <c r="G39" s="19"/>
      <c r="H39" s="6"/>
      <c r="I39" s="6"/>
      <c r="J39" s="6"/>
      <c r="K39" s="6"/>
      <c r="L39" s="6"/>
      <c r="M39" s="6"/>
      <c r="N39" s="6"/>
      <c r="O39" s="6"/>
    </row>
    <row r="40" spans="1:15" ht="31.5" x14ac:dyDescent="0.25">
      <c r="A40" s="49" t="s">
        <v>39</v>
      </c>
      <c r="B40" s="50" t="s">
        <v>40</v>
      </c>
      <c r="C40" s="24">
        <f>[1]Расшир!E398</f>
        <v>2585.5600000000004</v>
      </c>
      <c r="D40" s="24">
        <f>[1]Расшир!F398</f>
        <v>894.22098000000005</v>
      </c>
      <c r="E40" s="86">
        <f t="shared" si="0"/>
        <v>0.34585195470226948</v>
      </c>
      <c r="F40" s="19"/>
      <c r="G40" s="19"/>
      <c r="H40" s="6"/>
      <c r="I40" s="6"/>
      <c r="J40" s="6"/>
      <c r="K40" s="6"/>
      <c r="L40" s="6"/>
      <c r="M40" s="6"/>
      <c r="N40" s="6"/>
      <c r="O40" s="6"/>
    </row>
    <row r="41" spans="1:15" ht="51" customHeight="1" x14ac:dyDescent="0.25">
      <c r="A41" s="49" t="s">
        <v>41</v>
      </c>
      <c r="B41" s="50" t="s">
        <v>42</v>
      </c>
      <c r="C41" s="24">
        <f>[1]Расшир!E402</f>
        <v>63855.734500000006</v>
      </c>
      <c r="D41" s="24">
        <f>[1]Расшир!F402</f>
        <v>15907.05133</v>
      </c>
      <c r="E41" s="86">
        <f t="shared" si="0"/>
        <v>0.24910920615908033</v>
      </c>
      <c r="F41" s="19"/>
      <c r="G41" s="19"/>
      <c r="H41" s="6"/>
      <c r="I41" s="6"/>
      <c r="J41" s="6"/>
      <c r="K41" s="6"/>
      <c r="L41" s="6"/>
      <c r="M41" s="6"/>
      <c r="N41" s="6"/>
      <c r="O41" s="6"/>
    </row>
    <row r="42" spans="1:15" ht="47.25" x14ac:dyDescent="0.25">
      <c r="A42" s="49" t="s">
        <v>43</v>
      </c>
      <c r="B42" s="50" t="s">
        <v>44</v>
      </c>
      <c r="C42" s="24">
        <f>[1]Расшир!E409</f>
        <v>887196.62338</v>
      </c>
      <c r="D42" s="24">
        <f>[1]Расшир!F409</f>
        <v>292705.60722000001</v>
      </c>
      <c r="E42" s="86">
        <f t="shared" si="0"/>
        <v>0.32992191303080476</v>
      </c>
      <c r="F42" s="19"/>
      <c r="G42" s="19"/>
      <c r="H42" s="6"/>
      <c r="I42" s="6"/>
      <c r="J42" s="6"/>
      <c r="K42" s="6"/>
      <c r="L42" s="6"/>
      <c r="M42" s="6"/>
      <c r="N42" s="6"/>
      <c r="O42" s="6"/>
    </row>
    <row r="43" spans="1:15" ht="15.75" x14ac:dyDescent="0.25">
      <c r="A43" s="49" t="s">
        <v>45</v>
      </c>
      <c r="B43" s="50" t="s">
        <v>46</v>
      </c>
      <c r="C43" s="24">
        <f>[1]Расшир!E421</f>
        <v>187.9</v>
      </c>
      <c r="D43" s="24">
        <f>[1]Расшир!F421</f>
        <v>0</v>
      </c>
      <c r="E43" s="26">
        <v>0</v>
      </c>
      <c r="F43" s="19"/>
      <c r="G43" s="19"/>
      <c r="H43" s="6"/>
      <c r="I43" s="6"/>
      <c r="J43" s="6"/>
      <c r="K43" s="6"/>
      <c r="L43" s="6"/>
      <c r="M43" s="6"/>
      <c r="N43" s="6"/>
      <c r="O43" s="6"/>
    </row>
    <row r="44" spans="1:15" ht="47.25" x14ac:dyDescent="0.25">
      <c r="A44" s="49" t="s">
        <v>47</v>
      </c>
      <c r="B44" s="50" t="s">
        <v>48</v>
      </c>
      <c r="C44" s="24">
        <f>[1]Расшир!E424</f>
        <v>183241.67</v>
      </c>
      <c r="D44" s="24">
        <f>[1]Расшир!F424+0.01</f>
        <v>50606.413979999998</v>
      </c>
      <c r="E44" s="86">
        <f t="shared" si="0"/>
        <v>0.27617306685755483</v>
      </c>
      <c r="F44" s="19"/>
      <c r="G44" s="19"/>
      <c r="H44" s="6"/>
      <c r="I44" s="6"/>
      <c r="J44" s="6"/>
      <c r="K44" s="6"/>
      <c r="L44" s="6"/>
      <c r="M44" s="6"/>
      <c r="N44" s="6"/>
      <c r="O44" s="6"/>
    </row>
    <row r="45" spans="1:15" ht="15.75" x14ac:dyDescent="0.25">
      <c r="A45" s="49" t="s">
        <v>49</v>
      </c>
      <c r="B45" s="50" t="s">
        <v>50</v>
      </c>
      <c r="C45" s="24">
        <f>[1]Расшир!E434</f>
        <v>7307.3099999999995</v>
      </c>
      <c r="D45" s="24">
        <f>[1]Расшир!F434</f>
        <v>2354.6932900000002</v>
      </c>
      <c r="E45" s="86">
        <f t="shared" si="0"/>
        <v>0.3222380451903642</v>
      </c>
      <c r="F45" s="19"/>
      <c r="G45" s="19"/>
      <c r="H45" s="6"/>
      <c r="I45" s="6"/>
      <c r="J45" s="6"/>
      <c r="K45" s="6"/>
      <c r="L45" s="6"/>
      <c r="M45" s="6"/>
      <c r="N45" s="6"/>
      <c r="O45" s="6"/>
    </row>
    <row r="46" spans="1:15" ht="15.75" x14ac:dyDescent="0.25">
      <c r="A46" s="49" t="s">
        <v>51</v>
      </c>
      <c r="B46" s="50" t="s">
        <v>52</v>
      </c>
      <c r="C46" s="24">
        <f>[1]Расшир!E441</f>
        <v>95787.106639999998</v>
      </c>
      <c r="D46" s="24">
        <f>[1]Расшир!F441</f>
        <v>0</v>
      </c>
      <c r="E46" s="86">
        <v>0</v>
      </c>
      <c r="F46" s="19"/>
      <c r="G46" s="19"/>
      <c r="H46" s="6"/>
      <c r="I46" s="6"/>
      <c r="J46" s="6"/>
      <c r="K46" s="6"/>
      <c r="L46" s="6"/>
      <c r="M46" s="6"/>
      <c r="N46" s="6"/>
      <c r="O46" s="6"/>
    </row>
    <row r="47" spans="1:15" ht="15.75" x14ac:dyDescent="0.25">
      <c r="A47" s="49" t="s">
        <v>53</v>
      </c>
      <c r="B47" s="50" t="s">
        <v>54</v>
      </c>
      <c r="C47" s="24">
        <f>[1]Расшир!E443</f>
        <v>1511425.3552000001</v>
      </c>
      <c r="D47" s="24">
        <f>[1]Расшир!F443</f>
        <v>425670.89274000004</v>
      </c>
      <c r="E47" s="86">
        <f t="shared" si="0"/>
        <v>0.28163540546378679</v>
      </c>
      <c r="F47" s="19"/>
      <c r="G47" s="19"/>
      <c r="H47" s="6"/>
      <c r="I47" s="6"/>
      <c r="J47" s="6"/>
      <c r="K47" s="6"/>
      <c r="L47" s="6"/>
      <c r="M47" s="6"/>
      <c r="N47" s="6"/>
      <c r="O47" s="6"/>
    </row>
    <row r="48" spans="1:15" ht="35.25" customHeight="1" x14ac:dyDescent="0.25">
      <c r="A48" s="46" t="s">
        <v>55</v>
      </c>
      <c r="B48" s="51" t="s">
        <v>56</v>
      </c>
      <c r="C48" s="48">
        <f>[1]Расшир!E466</f>
        <v>74478.567670000004</v>
      </c>
      <c r="D48" s="48">
        <f>[1]Расшир!F466</f>
        <v>25949.231380000001</v>
      </c>
      <c r="E48" s="85">
        <f t="shared" si="0"/>
        <v>0.34841206258122442</v>
      </c>
      <c r="F48" s="19"/>
      <c r="G48" s="19"/>
      <c r="H48" s="6"/>
      <c r="I48" s="6"/>
      <c r="J48" s="6"/>
      <c r="K48" s="6"/>
      <c r="L48" s="6"/>
      <c r="M48" s="6"/>
      <c r="N48" s="6"/>
      <c r="O48" s="6"/>
    </row>
    <row r="49" spans="1:15" ht="52.5" customHeight="1" x14ac:dyDescent="0.25">
      <c r="A49" s="52" t="s">
        <v>57</v>
      </c>
      <c r="B49" s="53" t="s">
        <v>58</v>
      </c>
      <c r="C49" s="24">
        <f>[1]Расшир!E476</f>
        <v>74478.567670000004</v>
      </c>
      <c r="D49" s="24">
        <f>[1]Расшир!F476</f>
        <v>25949.231380000001</v>
      </c>
      <c r="E49" s="26">
        <f>D49/C49</f>
        <v>0.34841206258122442</v>
      </c>
      <c r="F49" s="19"/>
      <c r="G49" s="19"/>
      <c r="H49" s="6"/>
      <c r="I49" s="6"/>
      <c r="J49" s="6"/>
      <c r="K49" s="6"/>
      <c r="L49" s="6"/>
      <c r="M49" s="6"/>
      <c r="N49" s="6"/>
      <c r="O49" s="6"/>
    </row>
    <row r="50" spans="1:15" ht="15.75" x14ac:dyDescent="0.25">
      <c r="A50" s="46" t="s">
        <v>59</v>
      </c>
      <c r="B50" s="47" t="s">
        <v>60</v>
      </c>
      <c r="C50" s="48">
        <f>[1]Расшир!E483</f>
        <v>3452663.3338799998</v>
      </c>
      <c r="D50" s="48">
        <f>[1]Расшир!F483</f>
        <v>841548.34661999997</v>
      </c>
      <c r="E50" s="85">
        <f t="shared" si="0"/>
        <v>0.24373889523549147</v>
      </c>
      <c r="F50" s="19"/>
      <c r="G50" s="19"/>
      <c r="H50" s="6"/>
      <c r="I50" s="6"/>
      <c r="J50" s="6"/>
      <c r="K50" s="6"/>
      <c r="L50" s="6"/>
      <c r="M50" s="6"/>
      <c r="N50" s="6"/>
      <c r="O50" s="6"/>
    </row>
    <row r="51" spans="1:15" ht="15.75" x14ac:dyDescent="0.25">
      <c r="A51" s="49" t="s">
        <v>61</v>
      </c>
      <c r="B51" s="50" t="s">
        <v>62</v>
      </c>
      <c r="C51" s="24">
        <f>[1]Расшир!E537</f>
        <v>522605.21792999998</v>
      </c>
      <c r="D51" s="24">
        <f>[1]Расшир!F537</f>
        <v>143849.25112</v>
      </c>
      <c r="E51" s="26">
        <f t="shared" si="0"/>
        <v>0.2752541424859401</v>
      </c>
      <c r="F51" s="19"/>
      <c r="G51" s="19"/>
      <c r="H51" s="6"/>
      <c r="I51" s="6"/>
      <c r="J51" s="6"/>
      <c r="K51" s="6"/>
      <c r="L51" s="6"/>
      <c r="M51" s="6"/>
      <c r="N51" s="6"/>
      <c r="O51" s="6"/>
    </row>
    <row r="52" spans="1:15" ht="15.75" x14ac:dyDescent="0.25">
      <c r="A52" s="49" t="s">
        <v>63</v>
      </c>
      <c r="B52" s="50" t="s">
        <v>64</v>
      </c>
      <c r="C52" s="24">
        <f>[1]Расшир!E546</f>
        <v>2793262.6303900001</v>
      </c>
      <c r="D52" s="24">
        <f>[1]Расшир!F546</f>
        <v>676439.09612</v>
      </c>
      <c r="E52" s="26">
        <f t="shared" si="0"/>
        <v>0.2421680971780138</v>
      </c>
      <c r="F52" s="19"/>
      <c r="G52" s="19"/>
      <c r="H52" s="6"/>
      <c r="I52" s="6"/>
      <c r="J52" s="6"/>
      <c r="K52" s="6"/>
      <c r="L52" s="6"/>
      <c r="M52" s="6"/>
      <c r="N52" s="6"/>
      <c r="O52" s="6"/>
    </row>
    <row r="53" spans="1:15" ht="18.75" customHeight="1" x14ac:dyDescent="0.25">
      <c r="A53" s="54" t="s">
        <v>65</v>
      </c>
      <c r="B53" s="55" t="s">
        <v>66</v>
      </c>
      <c r="C53" s="56">
        <f>[1]Расшир!E552-0.01</f>
        <v>136795.47555999999</v>
      </c>
      <c r="D53" s="57">
        <f>[1]Расшир!F552</f>
        <v>21259.999379999997</v>
      </c>
      <c r="E53" s="26">
        <f t="shared" si="0"/>
        <v>0.15541449227737894</v>
      </c>
      <c r="F53" s="19"/>
      <c r="G53" s="19"/>
      <c r="H53" s="6"/>
      <c r="I53" s="6"/>
      <c r="J53" s="6"/>
      <c r="K53" s="6"/>
      <c r="L53" s="6"/>
      <c r="M53" s="6"/>
      <c r="N53" s="6"/>
      <c r="O53" s="6"/>
    </row>
    <row r="54" spans="1:15" ht="15.75" x14ac:dyDescent="0.25">
      <c r="A54" s="58" t="s">
        <v>67</v>
      </c>
      <c r="B54" s="47" t="s">
        <v>68</v>
      </c>
      <c r="C54" s="48">
        <f>[1]Расшир!E564</f>
        <v>3879541.49223</v>
      </c>
      <c r="D54" s="48">
        <f>[1]Расшир!F564</f>
        <v>708112.0403799999</v>
      </c>
      <c r="E54" s="85">
        <f t="shared" si="0"/>
        <v>0.18252467251560955</v>
      </c>
      <c r="F54" s="19"/>
      <c r="G54" s="19"/>
      <c r="H54" s="6"/>
      <c r="I54" s="6"/>
      <c r="J54" s="6"/>
      <c r="K54" s="6"/>
      <c r="L54" s="6"/>
      <c r="M54" s="6"/>
      <c r="N54" s="6"/>
      <c r="O54" s="6"/>
    </row>
    <row r="55" spans="1:15" ht="15.75" x14ac:dyDescent="0.25">
      <c r="A55" s="49" t="s">
        <v>69</v>
      </c>
      <c r="B55" s="50" t="s">
        <v>70</v>
      </c>
      <c r="C55" s="24">
        <f>[1]Расшир!E604</f>
        <v>1442911.90286</v>
      </c>
      <c r="D55" s="24">
        <f>[1]Расшир!F604</f>
        <v>215618.82152</v>
      </c>
      <c r="E55" s="26">
        <f t="shared" si="0"/>
        <v>0.1494331158351534</v>
      </c>
      <c r="F55" s="19"/>
      <c r="G55" s="19"/>
      <c r="H55" s="6"/>
      <c r="I55" s="6"/>
      <c r="J55" s="6"/>
      <c r="K55" s="6"/>
      <c r="L55" s="6"/>
      <c r="M55" s="6"/>
      <c r="N55" s="6"/>
      <c r="O55" s="6"/>
    </row>
    <row r="56" spans="1:15" ht="15.75" x14ac:dyDescent="0.25">
      <c r="A56" s="49" t="s">
        <v>71</v>
      </c>
      <c r="B56" s="50" t="s">
        <v>72</v>
      </c>
      <c r="C56" s="24">
        <f>[1]Расшир!E612</f>
        <v>1008925.3772100001</v>
      </c>
      <c r="D56" s="24">
        <f>[1]Расшир!F612</f>
        <v>16038.638209999999</v>
      </c>
      <c r="E56" s="26">
        <f t="shared" si="0"/>
        <v>1.5896753686929693E-2</v>
      </c>
      <c r="F56" s="19"/>
      <c r="G56" s="19"/>
      <c r="H56" s="6"/>
      <c r="I56" s="6"/>
      <c r="J56" s="6"/>
      <c r="K56" s="6"/>
      <c r="L56" s="6"/>
      <c r="M56" s="6"/>
      <c r="N56" s="6"/>
      <c r="O56" s="6"/>
    </row>
    <row r="57" spans="1:15" ht="15.75" x14ac:dyDescent="0.25">
      <c r="A57" s="49" t="s">
        <v>73</v>
      </c>
      <c r="B57" s="50" t="s">
        <v>74</v>
      </c>
      <c r="C57" s="24">
        <f>[1]Расшир!E617</f>
        <v>528271.95770000003</v>
      </c>
      <c r="D57" s="24">
        <f>[1]Расшир!F617</f>
        <v>168189.99789999999</v>
      </c>
      <c r="E57" s="26">
        <f t="shared" si="0"/>
        <v>0.31837767545388673</v>
      </c>
      <c r="F57" s="19"/>
      <c r="G57" s="19"/>
      <c r="H57" s="6"/>
      <c r="I57" s="6"/>
      <c r="J57" s="6"/>
      <c r="K57" s="6"/>
      <c r="L57" s="6"/>
      <c r="M57" s="6"/>
      <c r="N57" s="6"/>
      <c r="O57" s="6"/>
    </row>
    <row r="58" spans="1:15" ht="15.75" hidden="1" x14ac:dyDescent="0.25">
      <c r="A58" s="49" t="s">
        <v>75</v>
      </c>
      <c r="B58" s="50" t="s">
        <v>76</v>
      </c>
      <c r="C58" s="24">
        <f>[1]Расшир!E621</f>
        <v>7600</v>
      </c>
      <c r="D58" s="24">
        <f>[1]Расшир!F621</f>
        <v>0</v>
      </c>
      <c r="E58" s="26">
        <f t="shared" si="0"/>
        <v>0</v>
      </c>
      <c r="F58" s="19"/>
      <c r="G58" s="19"/>
      <c r="H58" s="6"/>
      <c r="I58" s="6"/>
      <c r="J58" s="6"/>
      <c r="K58" s="6"/>
      <c r="L58" s="6"/>
      <c r="M58" s="6"/>
      <c r="N58" s="6"/>
      <c r="O58" s="6"/>
    </row>
    <row r="59" spans="1:15" ht="31.5" x14ac:dyDescent="0.25">
      <c r="A59" s="49" t="s">
        <v>77</v>
      </c>
      <c r="B59" s="50" t="s">
        <v>78</v>
      </c>
      <c r="C59" s="24">
        <f>[1]Расшир!E624</f>
        <v>891832.25445999997</v>
      </c>
      <c r="D59" s="24">
        <f>[1]Расшир!F624</f>
        <v>308264.58275</v>
      </c>
      <c r="E59" s="26">
        <f t="shared" si="0"/>
        <v>0.34565309923294119</v>
      </c>
      <c r="F59" s="19"/>
      <c r="G59" s="19"/>
      <c r="H59" s="6"/>
      <c r="I59" s="6"/>
      <c r="J59" s="6"/>
      <c r="K59" s="6"/>
      <c r="L59" s="6"/>
      <c r="M59" s="6"/>
      <c r="N59" s="6"/>
      <c r="O59" s="6"/>
    </row>
    <row r="60" spans="1:15" ht="15.75" x14ac:dyDescent="0.25">
      <c r="A60" s="59" t="s">
        <v>79</v>
      </c>
      <c r="B60" s="47" t="s">
        <v>80</v>
      </c>
      <c r="C60" s="48">
        <f>[1]Расшир!E643</f>
        <v>29699.185109999999</v>
      </c>
      <c r="D60" s="48">
        <f>[1]Расшир!F643-0.01</f>
        <v>17311.085270000003</v>
      </c>
      <c r="E60" s="60">
        <f>D60/C60</f>
        <v>0.58288081662453417</v>
      </c>
      <c r="F60" s="19"/>
      <c r="G60" s="19"/>
      <c r="H60" s="6"/>
      <c r="I60" s="6"/>
      <c r="J60" s="6"/>
      <c r="K60" s="6"/>
      <c r="L60" s="6"/>
      <c r="M60" s="6"/>
      <c r="N60" s="6"/>
      <c r="O60" s="6"/>
    </row>
    <row r="61" spans="1:15" ht="30" x14ac:dyDescent="0.25">
      <c r="A61" s="52" t="s">
        <v>81</v>
      </c>
      <c r="B61" s="53" t="s">
        <v>82</v>
      </c>
      <c r="C61" s="24">
        <f>[1]Расшир!E650</f>
        <v>3700</v>
      </c>
      <c r="D61" s="24">
        <f>[1]Расшир!F650</f>
        <v>0</v>
      </c>
      <c r="E61" s="26">
        <f>D61/C61</f>
        <v>0</v>
      </c>
      <c r="F61" s="19"/>
      <c r="G61" s="19"/>
      <c r="H61" s="6"/>
      <c r="I61" s="6"/>
      <c r="J61" s="6"/>
      <c r="K61" s="6"/>
      <c r="L61" s="6"/>
      <c r="M61" s="6"/>
      <c r="N61" s="6"/>
      <c r="O61" s="6"/>
    </row>
    <row r="62" spans="1:15" ht="15.75" x14ac:dyDescent="0.25">
      <c r="A62" s="52" t="s">
        <v>83</v>
      </c>
      <c r="B62" s="53" t="s">
        <v>84</v>
      </c>
      <c r="C62" s="24">
        <f>[1]Расшир!$E$653</f>
        <v>25999.185109999999</v>
      </c>
      <c r="D62" s="24">
        <f>[1]Расшир!$F$653-0.01</f>
        <v>17311.085270000003</v>
      </c>
      <c r="E62" s="26">
        <f>D62/C62</f>
        <v>0.66583184037340026</v>
      </c>
      <c r="F62" s="19"/>
      <c r="G62" s="19"/>
      <c r="H62" s="6"/>
      <c r="I62" s="6"/>
      <c r="J62" s="6"/>
      <c r="K62" s="6"/>
      <c r="L62" s="6"/>
      <c r="M62" s="6"/>
      <c r="N62" s="6"/>
      <c r="O62" s="6"/>
    </row>
    <row r="63" spans="1:15" ht="15.75" x14ac:dyDescent="0.25">
      <c r="A63" s="59" t="s">
        <v>85</v>
      </c>
      <c r="B63" s="47" t="s">
        <v>86</v>
      </c>
      <c r="C63" s="48">
        <f>[1]Расшир!E655</f>
        <v>13087768.174080001</v>
      </c>
      <c r="D63" s="48">
        <f>[1]Расшир!F655</f>
        <v>4243072.6258000005</v>
      </c>
      <c r="E63" s="85">
        <f t="shared" si="0"/>
        <v>0.32420138937082488</v>
      </c>
      <c r="F63" s="19"/>
      <c r="G63" s="19"/>
      <c r="H63" s="6"/>
      <c r="I63" s="6"/>
      <c r="J63" s="6"/>
      <c r="K63" s="6"/>
      <c r="L63" s="6"/>
      <c r="M63" s="6"/>
      <c r="N63" s="6"/>
      <c r="O63" s="6"/>
    </row>
    <row r="64" spans="1:15" ht="15.75" x14ac:dyDescent="0.25">
      <c r="A64" s="49" t="s">
        <v>87</v>
      </c>
      <c r="B64" s="50" t="s">
        <v>88</v>
      </c>
      <c r="C64" s="24">
        <f>[1]Расшир!E695</f>
        <v>5326573.0643799994</v>
      </c>
      <c r="D64" s="24">
        <f>[1]Расшир!F695</f>
        <v>1789451.3485499998</v>
      </c>
      <c r="E64" s="26">
        <f t="shared" si="0"/>
        <v>0.33594795883238066</v>
      </c>
      <c r="F64" s="19"/>
      <c r="G64" s="19"/>
      <c r="H64" s="6"/>
      <c r="I64" s="6"/>
      <c r="J64" s="6"/>
      <c r="K64" s="6"/>
      <c r="L64" s="6"/>
      <c r="M64" s="6"/>
      <c r="N64" s="6"/>
      <c r="O64" s="6"/>
    </row>
    <row r="65" spans="1:15" ht="15.75" x14ac:dyDescent="0.25">
      <c r="A65" s="49" t="s">
        <v>89</v>
      </c>
      <c r="B65" s="50" t="s">
        <v>90</v>
      </c>
      <c r="C65" s="24">
        <f>[1]Расшир!E707</f>
        <v>6813611.7964300001</v>
      </c>
      <c r="D65" s="24">
        <f>[1]Расшир!F707</f>
        <v>2147820.1423399998</v>
      </c>
      <c r="E65" s="26">
        <f t="shared" si="0"/>
        <v>0.31522490662960173</v>
      </c>
      <c r="F65" s="19"/>
      <c r="G65" s="19"/>
      <c r="H65" s="6"/>
      <c r="I65" s="6"/>
      <c r="J65" s="6"/>
      <c r="K65" s="6"/>
      <c r="L65" s="6"/>
      <c r="M65" s="6"/>
      <c r="N65" s="6"/>
      <c r="O65" s="6"/>
    </row>
    <row r="66" spans="1:15" ht="15.75" x14ac:dyDescent="0.25">
      <c r="A66" s="49" t="s">
        <v>91</v>
      </c>
      <c r="B66" s="50" t="s">
        <v>92</v>
      </c>
      <c r="C66" s="24">
        <f>[1]Расшир!E719</f>
        <v>388293.58043999999</v>
      </c>
      <c r="D66" s="24">
        <f>[1]Расшир!F719</f>
        <v>94002.260800000004</v>
      </c>
      <c r="E66" s="26">
        <f t="shared" si="0"/>
        <v>0.24209068997092381</v>
      </c>
      <c r="F66" s="19"/>
      <c r="G66" s="19"/>
      <c r="H66" s="6"/>
      <c r="I66" s="6"/>
      <c r="J66" s="6"/>
      <c r="K66" s="6"/>
      <c r="L66" s="6"/>
      <c r="M66" s="6"/>
      <c r="N66" s="6"/>
      <c r="O66" s="6"/>
    </row>
    <row r="67" spans="1:15" ht="15.75" x14ac:dyDescent="0.25">
      <c r="A67" s="49" t="s">
        <v>93</v>
      </c>
      <c r="B67" s="50" t="s">
        <v>94</v>
      </c>
      <c r="C67" s="24">
        <f>[1]Расшир!E739</f>
        <v>559289.73283000011</v>
      </c>
      <c r="D67" s="24">
        <f>[1]Расшир!F739+0.01</f>
        <v>211798.88411000004</v>
      </c>
      <c r="E67" s="26">
        <f t="shared" si="0"/>
        <v>0.37869260184394937</v>
      </c>
      <c r="F67" s="19"/>
      <c r="G67" s="19"/>
      <c r="H67" s="6"/>
      <c r="I67" s="6"/>
      <c r="J67" s="6"/>
      <c r="K67" s="6"/>
      <c r="L67" s="6"/>
      <c r="M67" s="6"/>
      <c r="N67" s="6"/>
      <c r="O67" s="6"/>
    </row>
    <row r="68" spans="1:15" ht="33.75" customHeight="1" x14ac:dyDescent="0.25">
      <c r="A68" s="59" t="s">
        <v>95</v>
      </c>
      <c r="B68" s="51" t="s">
        <v>96</v>
      </c>
      <c r="C68" s="48">
        <f>[1]Расшир!E756</f>
        <v>674921.61187000014</v>
      </c>
      <c r="D68" s="48">
        <f>[1]Расшир!F756</f>
        <v>212448.21539</v>
      </c>
      <c r="E68" s="85">
        <f t="shared" si="0"/>
        <v>0.3147746518315977</v>
      </c>
      <c r="F68" s="19"/>
      <c r="G68" s="19"/>
      <c r="H68" s="6"/>
      <c r="I68" s="6"/>
      <c r="J68" s="6"/>
      <c r="K68" s="6"/>
      <c r="L68" s="6"/>
      <c r="M68" s="6"/>
      <c r="N68" s="6"/>
      <c r="O68" s="6"/>
    </row>
    <row r="69" spans="1:15" ht="18.75" customHeight="1" x14ac:dyDescent="0.25">
      <c r="A69" s="49" t="s">
        <v>97</v>
      </c>
      <c r="B69" s="50" t="s">
        <v>98</v>
      </c>
      <c r="C69" s="24">
        <f>[1]Расшир!E796</f>
        <v>611194.30287000001</v>
      </c>
      <c r="D69" s="24">
        <f>[1]Расшир!F796</f>
        <v>191313.45003000001</v>
      </c>
      <c r="E69" s="26">
        <f t="shared" si="0"/>
        <v>0.31301576132441805</v>
      </c>
      <c r="F69" s="19"/>
      <c r="G69" s="19"/>
      <c r="H69" s="6"/>
      <c r="I69" s="6"/>
      <c r="J69" s="6"/>
      <c r="K69" s="6"/>
      <c r="L69" s="6"/>
      <c r="M69" s="6"/>
      <c r="N69" s="6"/>
      <c r="O69" s="6"/>
    </row>
    <row r="70" spans="1:15" ht="22.5" customHeight="1" x14ac:dyDescent="0.25">
      <c r="A70" s="49" t="s">
        <v>99</v>
      </c>
      <c r="B70" s="50" t="s">
        <v>100</v>
      </c>
      <c r="C70" s="24">
        <f>[1]Расшир!E804</f>
        <v>18826.399000000001</v>
      </c>
      <c r="D70" s="24">
        <f>[1]Расшир!F804</f>
        <v>6284.0211799999997</v>
      </c>
      <c r="E70" s="26">
        <f t="shared" si="0"/>
        <v>0.33378774028957953</v>
      </c>
      <c r="F70" s="19"/>
      <c r="G70" s="19"/>
      <c r="H70" s="6"/>
      <c r="I70" s="6"/>
      <c r="J70" s="6"/>
      <c r="K70" s="6"/>
      <c r="L70" s="6"/>
      <c r="M70" s="6"/>
      <c r="N70" s="6"/>
      <c r="O70" s="6"/>
    </row>
    <row r="71" spans="1:15" ht="32.25" customHeight="1" x14ac:dyDescent="0.25">
      <c r="A71" s="49" t="s">
        <v>101</v>
      </c>
      <c r="B71" s="50" t="s">
        <v>102</v>
      </c>
      <c r="C71" s="24">
        <f>[1]Расшир!E807</f>
        <v>44900.909999999996</v>
      </c>
      <c r="D71" s="24">
        <f>[1]Расшир!F807+0.01</f>
        <v>14850.75418</v>
      </c>
      <c r="E71" s="26">
        <f t="shared" si="0"/>
        <v>0.33074506017806771</v>
      </c>
      <c r="F71" s="19"/>
      <c r="G71" s="19"/>
      <c r="H71" s="6"/>
      <c r="I71" s="6"/>
      <c r="J71" s="6"/>
      <c r="K71" s="6"/>
      <c r="L71" s="6"/>
      <c r="M71" s="6"/>
      <c r="N71" s="6"/>
      <c r="O71" s="6"/>
    </row>
    <row r="72" spans="1:15" ht="26.25" hidden="1" customHeight="1" x14ac:dyDescent="0.25">
      <c r="A72" s="59" t="s">
        <v>103</v>
      </c>
      <c r="B72" s="61" t="s">
        <v>104</v>
      </c>
      <c r="C72" s="48">
        <f>[1]Расшир!E818</f>
        <v>0</v>
      </c>
      <c r="D72" s="48">
        <f>[1]Расшир!F818</f>
        <v>0</v>
      </c>
      <c r="E72" s="60" t="e">
        <f t="shared" si="0"/>
        <v>#DIV/0!</v>
      </c>
      <c r="F72" s="19"/>
      <c r="G72" s="19"/>
      <c r="H72" s="6"/>
      <c r="I72" s="6"/>
      <c r="J72" s="6"/>
      <c r="K72" s="6"/>
      <c r="L72" s="6"/>
      <c r="M72" s="6"/>
      <c r="N72" s="6"/>
      <c r="O72" s="6"/>
    </row>
    <row r="73" spans="1:15" ht="18" hidden="1" customHeight="1" x14ac:dyDescent="0.25">
      <c r="A73" s="52" t="s">
        <v>105</v>
      </c>
      <c r="B73" s="53" t="s">
        <v>106</v>
      </c>
      <c r="C73" s="24">
        <f>[1]Расшир!E839</f>
        <v>0</v>
      </c>
      <c r="D73" s="24">
        <f>[1]Расшир!F839</f>
        <v>0</v>
      </c>
      <c r="E73" s="26" t="e">
        <f t="shared" si="0"/>
        <v>#DIV/0!</v>
      </c>
      <c r="F73" s="19"/>
      <c r="G73" s="19"/>
      <c r="H73" s="6"/>
      <c r="I73" s="6"/>
      <c r="J73" s="6"/>
      <c r="K73" s="6"/>
      <c r="L73" s="6"/>
      <c r="M73" s="6"/>
      <c r="N73" s="6"/>
      <c r="O73" s="6"/>
    </row>
    <row r="74" spans="1:15" ht="15.75" x14ac:dyDescent="0.25">
      <c r="A74" s="59" t="s">
        <v>107</v>
      </c>
      <c r="B74" s="47" t="s">
        <v>108</v>
      </c>
      <c r="C74" s="48">
        <f>[1]Расшир!E938</f>
        <v>1873863.5379999999</v>
      </c>
      <c r="D74" s="48">
        <f>[1]Расшир!F938</f>
        <v>539310.54319</v>
      </c>
      <c r="E74" s="85">
        <f t="shared" si="0"/>
        <v>0.2878067331229538</v>
      </c>
      <c r="F74" s="19"/>
      <c r="G74" s="19"/>
      <c r="H74" s="6"/>
      <c r="I74" s="6"/>
      <c r="J74" s="6"/>
      <c r="K74" s="6"/>
      <c r="L74" s="6"/>
      <c r="M74" s="6"/>
      <c r="N74" s="6"/>
      <c r="O74" s="6"/>
    </row>
    <row r="75" spans="1:15" ht="15.75" x14ac:dyDescent="0.25">
      <c r="A75" s="49" t="s">
        <v>109</v>
      </c>
      <c r="B75" s="50" t="s">
        <v>110</v>
      </c>
      <c r="C75" s="24">
        <f>[1]Расшир!E982</f>
        <v>25300</v>
      </c>
      <c r="D75" s="24">
        <f>[1]Расшир!F982-0.01</f>
        <v>8671.6858200000006</v>
      </c>
      <c r="E75" s="26">
        <f t="shared" si="0"/>
        <v>0.34275438023715415</v>
      </c>
      <c r="F75" s="19"/>
      <c r="G75" s="19"/>
      <c r="H75" s="6"/>
      <c r="I75" s="6"/>
      <c r="J75" s="6"/>
      <c r="K75" s="6"/>
      <c r="L75" s="6"/>
      <c r="M75" s="6"/>
      <c r="N75" s="6"/>
      <c r="O75" s="6"/>
    </row>
    <row r="76" spans="1:15" ht="15.75" x14ac:dyDescent="0.25">
      <c r="A76" s="49" t="s">
        <v>111</v>
      </c>
      <c r="B76" s="50" t="s">
        <v>112</v>
      </c>
      <c r="C76" s="24">
        <f>[1]Расшир!E985</f>
        <v>625200.04</v>
      </c>
      <c r="D76" s="24">
        <f>[1]Расшир!F985</f>
        <v>203527.19071</v>
      </c>
      <c r="E76" s="26">
        <f t="shared" si="0"/>
        <v>0.32553931172173306</v>
      </c>
      <c r="F76" s="19"/>
      <c r="G76" s="19"/>
      <c r="H76" s="6"/>
      <c r="I76" s="6"/>
      <c r="J76" s="6"/>
      <c r="K76" s="6"/>
      <c r="L76" s="6"/>
      <c r="M76" s="6"/>
      <c r="N76" s="6"/>
      <c r="O76" s="6"/>
    </row>
    <row r="77" spans="1:15" ht="15.75" x14ac:dyDescent="0.25">
      <c r="A77" s="49" t="s">
        <v>113</v>
      </c>
      <c r="B77" s="50" t="s">
        <v>114</v>
      </c>
      <c r="C77" s="24">
        <f>[1]Расшир!E989</f>
        <v>652958.5959999999</v>
      </c>
      <c r="D77" s="24">
        <f>[1]Расшир!F989</f>
        <v>150813.45832999999</v>
      </c>
      <c r="E77" s="26">
        <f t="shared" si="0"/>
        <v>0.23096940488091838</v>
      </c>
      <c r="F77" s="19"/>
      <c r="G77" s="19"/>
      <c r="H77" s="6"/>
      <c r="I77" s="6"/>
      <c r="J77" s="6"/>
      <c r="K77" s="6"/>
      <c r="L77" s="6"/>
      <c r="M77" s="6"/>
      <c r="N77" s="6"/>
      <c r="O77" s="6"/>
    </row>
    <row r="78" spans="1:15" ht="15.75" x14ac:dyDescent="0.25">
      <c r="A78" s="49" t="s">
        <v>115</v>
      </c>
      <c r="B78" s="50" t="s">
        <v>116</v>
      </c>
      <c r="C78" s="24">
        <f>[1]Расшир!E1002</f>
        <v>126074.9</v>
      </c>
      <c r="D78" s="24">
        <f>[1]Расшир!F1002</f>
        <v>39360.997940000001</v>
      </c>
      <c r="E78" s="26">
        <f>D78/C78</f>
        <v>0.31220328503135836</v>
      </c>
      <c r="F78" s="19"/>
      <c r="G78" s="19"/>
      <c r="H78" s="6"/>
      <c r="I78" s="6"/>
      <c r="J78" s="6"/>
      <c r="K78" s="6"/>
      <c r="L78" s="6"/>
      <c r="M78" s="6"/>
      <c r="N78" s="6"/>
      <c r="O78" s="6"/>
    </row>
    <row r="79" spans="1:15" ht="15.75" x14ac:dyDescent="0.25">
      <c r="A79" s="49" t="s">
        <v>117</v>
      </c>
      <c r="B79" s="50" t="s">
        <v>118</v>
      </c>
      <c r="C79" s="24">
        <f>[1]Расшир!E1006</f>
        <v>444330.00200000004</v>
      </c>
      <c r="D79" s="24">
        <f>[1]Расшир!F1006</f>
        <v>136937.20038999998</v>
      </c>
      <c r="E79" s="26">
        <f t="shared" si="0"/>
        <v>0.30818805791556692</v>
      </c>
      <c r="F79" s="19"/>
      <c r="G79" s="19"/>
      <c r="H79" s="6"/>
      <c r="I79" s="6"/>
      <c r="J79" s="6"/>
      <c r="K79" s="6"/>
      <c r="L79" s="6"/>
      <c r="M79" s="6"/>
      <c r="N79" s="6"/>
      <c r="O79" s="6"/>
    </row>
    <row r="80" spans="1:15" ht="15.75" x14ac:dyDescent="0.25">
      <c r="A80" s="59" t="s">
        <v>119</v>
      </c>
      <c r="B80" s="47" t="s">
        <v>120</v>
      </c>
      <c r="C80" s="48">
        <f>[1]Расшир!E1017</f>
        <v>455549.68575</v>
      </c>
      <c r="D80" s="48">
        <f>[1]Расшир!F1017</f>
        <v>170731.76118999999</v>
      </c>
      <c r="E80" s="85">
        <f t="shared" si="0"/>
        <v>0.37478186580002482</v>
      </c>
      <c r="F80" s="19"/>
      <c r="G80" s="19"/>
      <c r="H80" s="6"/>
      <c r="I80" s="6"/>
      <c r="J80" s="6"/>
      <c r="K80" s="6"/>
      <c r="L80" s="6"/>
      <c r="M80" s="6"/>
      <c r="N80" s="6"/>
      <c r="O80" s="6"/>
    </row>
    <row r="81" spans="1:15" ht="15.75" x14ac:dyDescent="0.25">
      <c r="A81" s="49" t="s">
        <v>121</v>
      </c>
      <c r="B81" s="50" t="s">
        <v>122</v>
      </c>
      <c r="C81" s="24">
        <f>[1]Расшир!E1057</f>
        <v>0</v>
      </c>
      <c r="D81" s="24">
        <f>[1]Расшир!F1057</f>
        <v>0</v>
      </c>
      <c r="E81" s="26">
        <v>0</v>
      </c>
      <c r="F81" s="19"/>
      <c r="G81" s="19"/>
      <c r="H81" s="6"/>
      <c r="I81" s="6"/>
      <c r="J81" s="6"/>
      <c r="K81" s="6"/>
      <c r="L81" s="6"/>
      <c r="M81" s="6"/>
      <c r="N81" s="6"/>
      <c r="O81" s="6"/>
    </row>
    <row r="82" spans="1:15" ht="15.75" x14ac:dyDescent="0.25">
      <c r="A82" s="49" t="s">
        <v>123</v>
      </c>
      <c r="B82" s="50" t="s">
        <v>124</v>
      </c>
      <c r="C82" s="24">
        <f>[1]Расшир!E1064</f>
        <v>341962.97729000001</v>
      </c>
      <c r="D82" s="24">
        <f>[1]Расшир!F1064</f>
        <v>161604.04612000001</v>
      </c>
      <c r="E82" s="26">
        <f t="shared" si="0"/>
        <v>0.47257760884141709</v>
      </c>
      <c r="F82" s="19"/>
      <c r="G82" s="19"/>
      <c r="H82" s="6"/>
      <c r="I82" s="6"/>
      <c r="J82" s="6"/>
      <c r="K82" s="6"/>
      <c r="L82" s="6"/>
      <c r="M82" s="6"/>
      <c r="N82" s="6"/>
      <c r="O82" s="6"/>
    </row>
    <row r="83" spans="1:15" ht="15.75" x14ac:dyDescent="0.25">
      <c r="A83" s="49" t="s">
        <v>125</v>
      </c>
      <c r="B83" s="50" t="s">
        <v>126</v>
      </c>
      <c r="C83" s="24">
        <f>[1]Расшир!E1072</f>
        <v>113586.70845999999</v>
      </c>
      <c r="D83" s="24">
        <f>[1]Расшир!F1072-0.01</f>
        <v>9127.70507</v>
      </c>
      <c r="E83" s="26">
        <f t="shared" si="0"/>
        <v>8.0358918695265805E-2</v>
      </c>
      <c r="F83" s="19"/>
      <c r="G83" s="19"/>
      <c r="H83" s="6"/>
      <c r="I83" s="6"/>
      <c r="J83" s="6"/>
      <c r="K83" s="6"/>
      <c r="L83" s="6"/>
      <c r="M83" s="6"/>
      <c r="N83" s="6"/>
      <c r="O83" s="6"/>
    </row>
    <row r="84" spans="1:15" ht="38.25" customHeight="1" x14ac:dyDescent="0.25">
      <c r="A84" s="59" t="s">
        <v>127</v>
      </c>
      <c r="B84" s="51" t="s">
        <v>128</v>
      </c>
      <c r="C84" s="48">
        <f>[1]Расшир!E1081</f>
        <v>1350815.9</v>
      </c>
      <c r="D84" s="48">
        <f>[1]Расшир!F1081</f>
        <v>375166.13806999999</v>
      </c>
      <c r="E84" s="85">
        <f t="shared" si="0"/>
        <v>0.27773298942513186</v>
      </c>
      <c r="F84" s="19"/>
      <c r="G84" s="19"/>
      <c r="H84" s="6"/>
      <c r="I84" s="6"/>
      <c r="J84" s="6"/>
      <c r="K84" s="6"/>
      <c r="L84" s="6"/>
      <c r="M84" s="6"/>
      <c r="N84" s="6"/>
      <c r="O84" s="6"/>
    </row>
    <row r="85" spans="1:15" ht="32.25" customHeight="1" x14ac:dyDescent="0.25">
      <c r="A85" s="49" t="s">
        <v>129</v>
      </c>
      <c r="B85" s="50" t="s">
        <v>130</v>
      </c>
      <c r="C85" s="24">
        <f>[1]Расшир!E1084</f>
        <v>1350815.9</v>
      </c>
      <c r="D85" s="24">
        <f>[1]Расшир!F1084</f>
        <v>375166.13806999999</v>
      </c>
      <c r="E85" s="26">
        <f t="shared" si="0"/>
        <v>0.27773298942513186</v>
      </c>
      <c r="F85" s="19"/>
      <c r="G85" s="19"/>
      <c r="H85" s="6"/>
      <c r="I85" s="6"/>
      <c r="J85" s="6"/>
      <c r="K85" s="6"/>
      <c r="L85" s="6"/>
      <c r="M85" s="6"/>
      <c r="N85" s="6"/>
      <c r="O85" s="6"/>
    </row>
    <row r="86" spans="1:15" s="40" customFormat="1" ht="18.75" customHeight="1" x14ac:dyDescent="0.3">
      <c r="A86" s="36"/>
      <c r="B86" s="62" t="s">
        <v>131</v>
      </c>
      <c r="C86" s="63">
        <f>[1]Расшир!E1088</f>
        <v>27630888.748309992</v>
      </c>
      <c r="D86" s="63">
        <f>[1]Расшир!F1088</f>
        <v>7921788.8668300007</v>
      </c>
      <c r="E86" s="87">
        <f t="shared" si="0"/>
        <v>0.28670047275676308</v>
      </c>
      <c r="F86" s="38"/>
      <c r="G86" s="38"/>
      <c r="H86" s="39"/>
      <c r="I86" s="39"/>
      <c r="J86" s="39"/>
      <c r="K86" s="39"/>
      <c r="L86" s="39"/>
      <c r="M86" s="39"/>
      <c r="N86" s="39"/>
      <c r="O86" s="39"/>
    </row>
    <row r="87" spans="1:15" ht="15.75" x14ac:dyDescent="0.25">
      <c r="A87" s="10"/>
      <c r="B87" s="23"/>
      <c r="C87" s="64"/>
      <c r="D87" s="64"/>
      <c r="E87" s="18"/>
      <c r="F87" s="6"/>
      <c r="G87" s="6"/>
      <c r="H87" s="6"/>
      <c r="I87" s="6"/>
      <c r="J87" s="6"/>
      <c r="K87" s="6"/>
      <c r="L87" s="6"/>
      <c r="M87" s="6"/>
      <c r="N87" s="6"/>
      <c r="O87" s="6"/>
    </row>
    <row r="88" spans="1:15" ht="31.5" x14ac:dyDescent="0.25">
      <c r="A88" s="10"/>
      <c r="B88" s="32" t="s">
        <v>132</v>
      </c>
      <c r="C88" s="16">
        <f>C34-C86</f>
        <v>-1589041.0478199944</v>
      </c>
      <c r="D88" s="16">
        <f>D34-D86</f>
        <v>-525185.72111000028</v>
      </c>
      <c r="E88" s="18"/>
      <c r="F88" s="6"/>
      <c r="G88" s="6"/>
      <c r="H88" s="6"/>
      <c r="I88" s="6"/>
      <c r="J88" s="6"/>
      <c r="K88" s="6"/>
      <c r="L88" s="6"/>
      <c r="M88" s="6"/>
      <c r="N88" s="6"/>
      <c r="O88" s="6"/>
    </row>
    <row r="89" spans="1:15" ht="15.75" hidden="1" x14ac:dyDescent="0.25">
      <c r="A89" s="10"/>
      <c r="B89" s="23"/>
      <c r="C89" s="64"/>
      <c r="D89" s="64"/>
      <c r="E89" s="18"/>
      <c r="F89" s="6"/>
      <c r="G89" s="6"/>
      <c r="H89" s="6"/>
      <c r="I89" s="6"/>
      <c r="J89" s="6"/>
      <c r="K89" s="6"/>
      <c r="L89" s="6"/>
      <c r="M89" s="6"/>
      <c r="N89" s="6"/>
      <c r="O89" s="6"/>
    </row>
    <row r="90" spans="1:15" ht="15.75" hidden="1" x14ac:dyDescent="0.25">
      <c r="A90" s="10"/>
      <c r="B90" s="32" t="s">
        <v>133</v>
      </c>
      <c r="C90" s="16">
        <f>C91+C92</f>
        <v>0</v>
      </c>
      <c r="D90" s="16">
        <f>D91+D92</f>
        <v>0</v>
      </c>
      <c r="E90" s="18"/>
      <c r="F90" s="6"/>
      <c r="G90" s="6"/>
      <c r="H90" s="6"/>
      <c r="I90" s="6"/>
      <c r="J90" s="6"/>
      <c r="K90" s="6"/>
      <c r="L90" s="6"/>
      <c r="M90" s="6"/>
      <c r="N90" s="6"/>
      <c r="O90" s="6"/>
    </row>
    <row r="91" spans="1:15" ht="15.75" hidden="1" x14ac:dyDescent="0.25">
      <c r="A91" s="10"/>
      <c r="B91" s="23" t="s">
        <v>134</v>
      </c>
      <c r="C91" s="64">
        <f>[1]Расшир!E1094</f>
        <v>0</v>
      </c>
      <c r="D91" s="64">
        <f>[1]Расшир!F1094</f>
        <v>0</v>
      </c>
      <c r="E91" s="18"/>
      <c r="F91" s="6"/>
      <c r="G91" s="6"/>
      <c r="H91" s="6"/>
      <c r="I91" s="6"/>
      <c r="J91" s="6"/>
      <c r="K91" s="6"/>
      <c r="L91" s="6"/>
      <c r="M91" s="6"/>
      <c r="N91" s="6"/>
      <c r="O91" s="6"/>
    </row>
    <row r="92" spans="1:15" ht="15.75" hidden="1" x14ac:dyDescent="0.25">
      <c r="A92" s="10"/>
      <c r="B92" s="23" t="s">
        <v>135</v>
      </c>
      <c r="C92" s="64">
        <f>[1]Расшир!E1095</f>
        <v>0</v>
      </c>
      <c r="D92" s="64">
        <f>[1]Расшир!F1095</f>
        <v>0</v>
      </c>
      <c r="E92" s="18"/>
      <c r="F92" s="6"/>
      <c r="G92" s="6"/>
      <c r="H92" s="6"/>
      <c r="I92" s="6"/>
      <c r="J92" s="6"/>
      <c r="K92" s="6"/>
      <c r="L92" s="6"/>
      <c r="M92" s="6"/>
      <c r="N92" s="6"/>
      <c r="O92" s="6"/>
    </row>
    <row r="93" spans="1:15" ht="15.75" x14ac:dyDescent="0.25">
      <c r="A93" s="10"/>
      <c r="B93" s="23"/>
      <c r="C93" s="64"/>
      <c r="D93" s="64"/>
      <c r="E93" s="18"/>
      <c r="F93" s="6"/>
      <c r="G93" s="6"/>
      <c r="H93" s="6"/>
      <c r="I93" s="6"/>
      <c r="J93" s="6"/>
      <c r="K93" s="6"/>
      <c r="L93" s="6"/>
      <c r="M93" s="6"/>
      <c r="N93" s="6"/>
      <c r="O93" s="6"/>
    </row>
    <row r="94" spans="1:15" ht="47.25" x14ac:dyDescent="0.25">
      <c r="A94" s="10"/>
      <c r="B94" s="32" t="s">
        <v>136</v>
      </c>
      <c r="C94" s="16">
        <f>C95+C96</f>
        <v>99999.479999999981</v>
      </c>
      <c r="D94" s="16">
        <f>D95+D96</f>
        <v>599999.47875000001</v>
      </c>
      <c r="E94" s="18"/>
      <c r="F94" s="6"/>
      <c r="G94" s="6"/>
      <c r="H94" s="6"/>
      <c r="I94" s="6"/>
      <c r="J94" s="6"/>
      <c r="K94" s="6"/>
      <c r="L94" s="6"/>
      <c r="M94" s="6"/>
      <c r="N94" s="6"/>
      <c r="O94" s="6"/>
    </row>
    <row r="95" spans="1:15" ht="31.5" x14ac:dyDescent="0.25">
      <c r="A95" s="10"/>
      <c r="B95" s="30" t="s">
        <v>137</v>
      </c>
      <c r="C95" s="64">
        <f>[1]Расшир!E1098</f>
        <v>1744786.02</v>
      </c>
      <c r="D95" s="64">
        <f>[1]Расшир!F1098</f>
        <v>1621427</v>
      </c>
      <c r="E95" s="18"/>
      <c r="F95" s="6"/>
      <c r="G95" s="6"/>
      <c r="H95" s="6"/>
      <c r="I95" s="6"/>
      <c r="J95" s="6"/>
      <c r="K95" s="6"/>
      <c r="L95" s="6"/>
      <c r="M95" s="6"/>
      <c r="N95" s="6"/>
      <c r="O95" s="6"/>
    </row>
    <row r="96" spans="1:15" ht="31.5" x14ac:dyDescent="0.25">
      <c r="A96" s="10"/>
      <c r="B96" s="30" t="s">
        <v>138</v>
      </c>
      <c r="C96" s="64">
        <f>[1]Расшир!E1099</f>
        <v>-1644786.54</v>
      </c>
      <c r="D96" s="64">
        <f>[1]Расшир!F1099</f>
        <v>-1021427.52125</v>
      </c>
      <c r="E96" s="18"/>
      <c r="F96" s="6"/>
      <c r="G96" s="6"/>
      <c r="H96" s="6"/>
      <c r="I96" s="6"/>
      <c r="J96" s="6"/>
      <c r="K96" s="6"/>
      <c r="L96" s="6"/>
      <c r="M96" s="6"/>
      <c r="N96" s="6"/>
      <c r="O96" s="6"/>
    </row>
    <row r="97" spans="1:15" ht="15.75" x14ac:dyDescent="0.25">
      <c r="A97" s="10"/>
      <c r="B97" s="23"/>
      <c r="C97" s="64"/>
      <c r="D97" s="64"/>
      <c r="E97" s="18"/>
      <c r="F97" s="6"/>
      <c r="G97" s="6"/>
      <c r="H97" s="6"/>
      <c r="I97" s="6"/>
      <c r="J97" s="6"/>
      <c r="K97" s="6"/>
      <c r="L97" s="6"/>
      <c r="M97" s="6"/>
      <c r="N97" s="6"/>
      <c r="O97" s="6"/>
    </row>
    <row r="98" spans="1:15" ht="15.75" x14ac:dyDescent="0.25">
      <c r="A98" s="10"/>
      <c r="B98" s="32" t="s">
        <v>139</v>
      </c>
      <c r="C98" s="16">
        <f>C99+C100</f>
        <v>1408884.75</v>
      </c>
      <c r="D98" s="16">
        <f>[1]Расшир!F1101</f>
        <v>245000</v>
      </c>
      <c r="E98" s="18"/>
      <c r="F98" s="6"/>
      <c r="G98" s="6"/>
      <c r="H98" s="6"/>
      <c r="I98" s="6"/>
      <c r="J98" s="6"/>
      <c r="K98" s="6"/>
      <c r="L98" s="6"/>
      <c r="M98" s="6"/>
      <c r="N98" s="6"/>
      <c r="O98" s="6"/>
    </row>
    <row r="99" spans="1:15" ht="15.75" x14ac:dyDescent="0.25">
      <c r="A99" s="10"/>
      <c r="B99" s="23" t="s">
        <v>140</v>
      </c>
      <c r="C99" s="64">
        <f>[1]Расшир!E1102</f>
        <v>7131674.8799999999</v>
      </c>
      <c r="D99" s="64">
        <f>[1]Расшир!F1102</f>
        <v>1642790.13</v>
      </c>
      <c r="E99" s="18"/>
      <c r="F99" s="6"/>
      <c r="G99" s="6"/>
      <c r="H99" s="6"/>
      <c r="I99" s="6"/>
      <c r="J99" s="6"/>
      <c r="K99" s="6"/>
      <c r="L99" s="6"/>
      <c r="M99" s="6"/>
      <c r="N99" s="6"/>
      <c r="O99" s="6"/>
    </row>
    <row r="100" spans="1:15" ht="31.5" x14ac:dyDescent="0.25">
      <c r="A100" s="10"/>
      <c r="B100" s="30" t="s">
        <v>141</v>
      </c>
      <c r="C100" s="64">
        <f>[1]Расшир!E1103</f>
        <v>-5722790.1299999999</v>
      </c>
      <c r="D100" s="64">
        <f>[1]Расшир!F1103</f>
        <v>-1397790.13</v>
      </c>
      <c r="E100" s="18"/>
      <c r="F100" s="6"/>
      <c r="G100" s="6"/>
      <c r="H100" s="6"/>
      <c r="I100" s="6"/>
      <c r="J100" s="6"/>
      <c r="K100" s="6"/>
      <c r="L100" s="6"/>
      <c r="M100" s="6"/>
      <c r="N100" s="6"/>
      <c r="O100" s="6"/>
    </row>
    <row r="101" spans="1:15" ht="15.75" x14ac:dyDescent="0.25">
      <c r="A101" s="10"/>
      <c r="B101" s="30"/>
      <c r="C101" s="64"/>
      <c r="D101" s="64"/>
      <c r="E101" s="18"/>
      <c r="F101" s="6"/>
      <c r="G101" s="6"/>
      <c r="H101" s="6"/>
      <c r="I101" s="6"/>
      <c r="J101" s="6"/>
      <c r="K101" s="6"/>
      <c r="L101" s="6"/>
      <c r="M101" s="6"/>
      <c r="N101" s="6"/>
      <c r="O101" s="6"/>
    </row>
    <row r="102" spans="1:15" ht="31.5" x14ac:dyDescent="0.25">
      <c r="A102" s="10"/>
      <c r="B102" s="32" t="s">
        <v>142</v>
      </c>
      <c r="C102" s="16">
        <f>C103-C104</f>
        <v>33195.528999999166</v>
      </c>
      <c r="D102" s="16">
        <f>D103-D104</f>
        <v>-319838.0464600008</v>
      </c>
      <c r="E102" s="18"/>
      <c r="F102" s="6"/>
      <c r="G102" s="65"/>
      <c r="H102" s="6"/>
      <c r="I102" s="6"/>
      <c r="J102" s="6"/>
      <c r="K102" s="6"/>
      <c r="L102" s="6"/>
      <c r="M102" s="6"/>
      <c r="N102" s="6"/>
      <c r="O102" s="6"/>
    </row>
    <row r="103" spans="1:15" ht="15.75" x14ac:dyDescent="0.25">
      <c r="A103" s="10"/>
      <c r="B103" s="23" t="s">
        <v>143</v>
      </c>
      <c r="C103" s="64">
        <f>[1]Расшир!E1113</f>
        <v>-34965269.889310002</v>
      </c>
      <c r="D103" s="64">
        <f>[1]Расшир!F1113</f>
        <v>-10743014.46453</v>
      </c>
      <c r="E103" s="18"/>
      <c r="F103" s="6"/>
      <c r="G103" s="6"/>
      <c r="H103" s="6"/>
      <c r="I103" s="6"/>
      <c r="J103" s="6"/>
      <c r="K103" s="6"/>
      <c r="L103" s="6"/>
      <c r="M103" s="6"/>
      <c r="N103" s="6"/>
      <c r="O103" s="6"/>
    </row>
    <row r="104" spans="1:15" ht="15.75" x14ac:dyDescent="0.25">
      <c r="A104" s="10"/>
      <c r="B104" s="23" t="s">
        <v>144</v>
      </c>
      <c r="C104" s="64">
        <f>[1]Расшир!E1114</f>
        <v>-34998465.418310001</v>
      </c>
      <c r="D104" s="64">
        <f>[1]Расшир!F1114</f>
        <v>-10423176.41807</v>
      </c>
      <c r="E104" s="18"/>
      <c r="F104" s="6"/>
      <c r="G104" s="6"/>
      <c r="H104" s="6"/>
      <c r="I104" s="6"/>
      <c r="J104" s="6"/>
      <c r="K104" s="6"/>
      <c r="L104" s="6"/>
      <c r="M104" s="6"/>
      <c r="N104" s="6"/>
      <c r="O104" s="6"/>
    </row>
    <row r="105" spans="1:15" ht="15.75" x14ac:dyDescent="0.25">
      <c r="A105" s="10"/>
      <c r="B105" s="30"/>
      <c r="C105" s="64"/>
      <c r="D105" s="64"/>
      <c r="E105" s="18"/>
      <c r="F105" s="6"/>
      <c r="G105" s="6"/>
      <c r="H105" s="6"/>
      <c r="I105" s="6"/>
      <c r="J105" s="6"/>
      <c r="K105" s="6"/>
      <c r="L105" s="6"/>
      <c r="M105" s="6"/>
      <c r="N105" s="6"/>
      <c r="O105" s="6"/>
    </row>
    <row r="106" spans="1:15" ht="31.5" x14ac:dyDescent="0.25">
      <c r="A106" s="10"/>
      <c r="B106" s="32" t="s">
        <v>145</v>
      </c>
      <c r="C106" s="16">
        <f>[1]Расшир!E1104</f>
        <v>46961.288820000002</v>
      </c>
      <c r="D106" s="16">
        <f>D109+D111</f>
        <v>24.288820000000001</v>
      </c>
      <c r="E106" s="18"/>
      <c r="F106" s="6"/>
      <c r="G106" s="6"/>
      <c r="H106" s="6"/>
      <c r="I106" s="6"/>
      <c r="J106" s="6"/>
      <c r="K106" s="6"/>
      <c r="L106" s="6"/>
      <c r="M106" s="6"/>
      <c r="N106" s="6"/>
      <c r="O106" s="6"/>
    </row>
    <row r="107" spans="1:15" ht="57.75" x14ac:dyDescent="0.25">
      <c r="A107" s="10"/>
      <c r="B107" s="66" t="s">
        <v>146</v>
      </c>
      <c r="C107" s="67">
        <f>[1]Расшир!E1105</f>
        <v>46961.288820000002</v>
      </c>
      <c r="D107" s="73">
        <f>D108</f>
        <v>0</v>
      </c>
      <c r="E107" s="18"/>
      <c r="F107" s="6"/>
      <c r="G107" s="6"/>
      <c r="H107" s="6"/>
      <c r="I107" s="6"/>
      <c r="J107" s="6"/>
      <c r="K107" s="6"/>
      <c r="L107" s="6"/>
      <c r="M107" s="6"/>
      <c r="N107" s="6"/>
      <c r="O107" s="6"/>
    </row>
    <row r="108" spans="1:15" ht="47.25" x14ac:dyDescent="0.25">
      <c r="A108" s="10"/>
      <c r="B108" s="68" t="s">
        <v>147</v>
      </c>
      <c r="C108" s="24">
        <f>[1]Расшир!E1106</f>
        <v>46937</v>
      </c>
      <c r="D108" s="64">
        <f>[1]Расшир!F1106</f>
        <v>0</v>
      </c>
      <c r="E108" s="18"/>
      <c r="F108" s="6"/>
      <c r="G108" s="6"/>
      <c r="H108" s="6"/>
      <c r="I108" s="6"/>
      <c r="J108" s="6"/>
      <c r="K108" s="6"/>
      <c r="L108" s="6"/>
      <c r="M108" s="6"/>
      <c r="N108" s="6"/>
      <c r="O108" s="6"/>
    </row>
    <row r="109" spans="1:15" ht="31.5" hidden="1" x14ac:dyDescent="0.25">
      <c r="A109" s="10"/>
      <c r="B109" s="69" t="s">
        <v>148</v>
      </c>
      <c r="C109" s="70">
        <f>[1]Расшир!E1109</f>
        <v>0</v>
      </c>
      <c r="D109" s="71">
        <f>[1]Расшир!F1109</f>
        <v>0</v>
      </c>
      <c r="E109" s="18"/>
      <c r="F109" s="6"/>
      <c r="G109" s="6"/>
      <c r="H109" s="6"/>
      <c r="I109" s="6"/>
      <c r="J109" s="6"/>
      <c r="K109" s="6"/>
      <c r="L109" s="6"/>
      <c r="M109" s="6"/>
      <c r="N109" s="6"/>
      <c r="O109" s="6"/>
    </row>
    <row r="110" spans="1:15" ht="15.75" x14ac:dyDescent="0.25">
      <c r="A110" s="10"/>
      <c r="B110" s="68"/>
      <c r="C110" s="64"/>
      <c r="D110" s="64"/>
      <c r="E110" s="18"/>
      <c r="F110" s="6"/>
      <c r="G110" s="6"/>
      <c r="H110" s="6"/>
      <c r="I110" s="6"/>
      <c r="J110" s="6"/>
      <c r="K110" s="6"/>
      <c r="L110" s="6"/>
      <c r="M110" s="6"/>
      <c r="N110" s="6"/>
      <c r="O110" s="6"/>
    </row>
    <row r="111" spans="1:15" ht="29.25" x14ac:dyDescent="0.25">
      <c r="A111" s="10"/>
      <c r="B111" s="72" t="s">
        <v>149</v>
      </c>
      <c r="C111" s="73">
        <f>C112</f>
        <v>24.288820000000001</v>
      </c>
      <c r="D111" s="73">
        <f>D112</f>
        <v>24.288820000000001</v>
      </c>
      <c r="E111" s="18"/>
      <c r="F111" s="6"/>
      <c r="G111" s="6"/>
      <c r="H111" s="6"/>
      <c r="I111" s="6"/>
      <c r="J111" s="6"/>
      <c r="K111" s="6"/>
      <c r="L111" s="6"/>
      <c r="M111" s="6"/>
      <c r="N111" s="6"/>
      <c r="O111" s="6"/>
    </row>
    <row r="112" spans="1:15" ht="30" x14ac:dyDescent="0.25">
      <c r="A112" s="10"/>
      <c r="B112" s="74" t="s">
        <v>150</v>
      </c>
      <c r="C112" s="75">
        <f>[1]Расшир!E1108</f>
        <v>24.288820000000001</v>
      </c>
      <c r="D112" s="76">
        <f>[1]Расшир!F1108</f>
        <v>24.288820000000001</v>
      </c>
      <c r="E112" s="18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spans="1:15" ht="15.75" hidden="1" x14ac:dyDescent="0.25">
      <c r="A113" s="10"/>
      <c r="B113" s="23"/>
      <c r="C113" s="64"/>
      <c r="D113" s="64"/>
      <c r="E113" s="18"/>
      <c r="F113" s="6"/>
      <c r="G113" s="6"/>
      <c r="H113" s="6"/>
      <c r="I113" s="6"/>
      <c r="J113" s="6"/>
      <c r="K113" s="6"/>
      <c r="L113" s="6"/>
      <c r="M113" s="6"/>
      <c r="N113" s="6"/>
      <c r="O113" s="6"/>
    </row>
    <row r="114" spans="1:15" ht="15.75" x14ac:dyDescent="0.25">
      <c r="A114" s="10"/>
      <c r="B114" s="23"/>
      <c r="C114" s="64"/>
      <c r="D114" s="64"/>
      <c r="E114" s="18"/>
      <c r="F114" s="6"/>
      <c r="G114" s="6"/>
      <c r="H114" s="6"/>
      <c r="I114" s="6"/>
      <c r="J114" s="6"/>
      <c r="K114" s="6"/>
      <c r="L114" s="6"/>
      <c r="M114" s="6"/>
      <c r="N114" s="6"/>
      <c r="O114" s="6"/>
    </row>
    <row r="115" spans="1:15" ht="47.25" x14ac:dyDescent="0.25">
      <c r="A115" s="10"/>
      <c r="B115" s="32" t="s">
        <v>151</v>
      </c>
      <c r="C115" s="16">
        <f>C90+C94+C98+C102+C106</f>
        <v>1589041.047819999</v>
      </c>
      <c r="D115" s="16">
        <f>D90+D94+D98+D102+D106</f>
        <v>525185.72110999923</v>
      </c>
      <c r="E115" s="18"/>
      <c r="F115" s="6"/>
      <c r="G115" s="6"/>
      <c r="H115" s="6"/>
      <c r="I115" s="6"/>
      <c r="J115" s="6"/>
      <c r="K115" s="6"/>
      <c r="L115" s="6"/>
      <c r="M115" s="6"/>
      <c r="N115" s="6"/>
      <c r="O115" s="6"/>
    </row>
    <row r="116" spans="1:15" ht="15.75" x14ac:dyDescent="0.25">
      <c r="B116" s="77"/>
      <c r="C116" s="78"/>
      <c r="D116" s="78"/>
      <c r="E116" s="79"/>
      <c r="F116" s="6"/>
      <c r="G116" s="6"/>
      <c r="H116" s="6"/>
      <c r="I116" s="6"/>
      <c r="J116" s="6"/>
      <c r="K116" s="6"/>
      <c r="L116" s="6"/>
      <c r="M116" s="6"/>
      <c r="N116" s="6"/>
      <c r="O116" s="6"/>
    </row>
    <row r="117" spans="1:15" ht="15.75" x14ac:dyDescent="0.25">
      <c r="B117" s="7"/>
      <c r="C117" s="8"/>
      <c r="D117" s="8"/>
      <c r="E117" s="9"/>
      <c r="F117" s="6"/>
      <c r="G117" s="6"/>
      <c r="H117" s="6"/>
      <c r="I117" s="6"/>
      <c r="J117" s="6"/>
      <c r="K117" s="6"/>
      <c r="L117" s="6"/>
      <c r="M117" s="6"/>
      <c r="N117" s="6"/>
      <c r="O117" s="6"/>
    </row>
    <row r="118" spans="1:15" ht="15.75" x14ac:dyDescent="0.25">
      <c r="B118" s="7"/>
      <c r="C118" s="6"/>
      <c r="D118" s="8"/>
      <c r="E118" s="9"/>
      <c r="F118" s="6"/>
      <c r="G118" s="6"/>
      <c r="H118" s="6"/>
      <c r="I118" s="6"/>
      <c r="J118" s="6"/>
      <c r="K118" s="6"/>
      <c r="L118" s="6"/>
      <c r="M118" s="6"/>
      <c r="N118" s="6"/>
      <c r="O118" s="6"/>
    </row>
    <row r="119" spans="1:15" ht="15.75" x14ac:dyDescent="0.25">
      <c r="B119" s="7"/>
      <c r="C119" s="6"/>
      <c r="D119" s="8"/>
      <c r="E119" s="9"/>
      <c r="F119" s="6"/>
      <c r="G119" s="6"/>
      <c r="H119" s="6"/>
      <c r="I119" s="6"/>
      <c r="J119" s="6"/>
      <c r="K119" s="6"/>
      <c r="L119" s="6"/>
      <c r="M119" s="6"/>
      <c r="N119" s="6"/>
      <c r="O119" s="6"/>
    </row>
    <row r="120" spans="1:15" ht="15.75" x14ac:dyDescent="0.25">
      <c r="B120" s="7"/>
      <c r="C120" s="6"/>
      <c r="D120" s="8"/>
      <c r="E120" s="9"/>
      <c r="F120" s="6"/>
      <c r="G120" s="6"/>
      <c r="H120" s="6"/>
      <c r="I120" s="6"/>
      <c r="J120" s="6"/>
      <c r="K120" s="6"/>
      <c r="L120" s="6"/>
      <c r="M120" s="6"/>
      <c r="N120" s="6"/>
      <c r="O120" s="6"/>
    </row>
    <row r="121" spans="1:15" ht="15.75" x14ac:dyDescent="0.25">
      <c r="B121" s="7"/>
      <c r="C121" s="6"/>
      <c r="D121" s="8"/>
      <c r="E121" s="9"/>
      <c r="F121" s="6"/>
      <c r="G121" s="6"/>
      <c r="H121" s="6"/>
      <c r="I121" s="6"/>
      <c r="J121" s="6"/>
      <c r="K121" s="6"/>
      <c r="L121" s="6"/>
      <c r="M121" s="6"/>
      <c r="N121" s="6"/>
      <c r="O121" s="6"/>
    </row>
    <row r="122" spans="1:15" ht="15.75" x14ac:dyDescent="0.25">
      <c r="B122" s="7"/>
      <c r="C122" s="6"/>
      <c r="D122" s="8"/>
      <c r="E122" s="9"/>
      <c r="F122" s="6"/>
      <c r="G122" s="6"/>
      <c r="H122" s="6"/>
      <c r="I122" s="6"/>
      <c r="J122" s="6"/>
      <c r="K122" s="6"/>
      <c r="L122" s="6"/>
      <c r="M122" s="6"/>
      <c r="N122" s="6"/>
      <c r="O122" s="6"/>
    </row>
    <row r="123" spans="1:15" ht="15.75" x14ac:dyDescent="0.25">
      <c r="B123" s="7"/>
      <c r="C123" s="6"/>
      <c r="D123" s="8"/>
      <c r="E123" s="9"/>
      <c r="F123" s="6"/>
      <c r="G123" s="6"/>
      <c r="H123" s="6"/>
      <c r="I123" s="6"/>
      <c r="J123" s="6"/>
      <c r="K123" s="6"/>
      <c r="L123" s="6"/>
      <c r="M123" s="6"/>
      <c r="N123" s="6"/>
      <c r="O123" s="6"/>
    </row>
    <row r="124" spans="1:15" ht="15.75" x14ac:dyDescent="0.25">
      <c r="B124" s="7"/>
      <c r="C124" s="6"/>
      <c r="D124" s="8"/>
      <c r="E124" s="9"/>
      <c r="F124" s="6"/>
      <c r="G124" s="6"/>
      <c r="H124" s="6"/>
      <c r="I124" s="6"/>
      <c r="J124" s="6"/>
      <c r="K124" s="6"/>
      <c r="L124" s="6"/>
      <c r="M124" s="6"/>
      <c r="N124" s="6"/>
      <c r="O124" s="6"/>
    </row>
    <row r="125" spans="1:15" ht="15.75" x14ac:dyDescent="0.25">
      <c r="B125" s="7"/>
      <c r="C125" s="6"/>
      <c r="D125" s="8"/>
      <c r="E125" s="9"/>
      <c r="F125" s="6"/>
      <c r="G125" s="6"/>
      <c r="H125" s="6"/>
      <c r="I125" s="6"/>
      <c r="J125" s="6"/>
      <c r="K125" s="6"/>
      <c r="L125" s="6"/>
      <c r="M125" s="6"/>
      <c r="N125" s="6"/>
      <c r="O125" s="6"/>
    </row>
    <row r="126" spans="1:15" ht="15.75" x14ac:dyDescent="0.25">
      <c r="B126" s="7"/>
      <c r="C126" s="6"/>
      <c r="D126" s="8"/>
      <c r="E126" s="9"/>
      <c r="F126" s="6"/>
      <c r="G126" s="6"/>
      <c r="H126" s="6"/>
      <c r="I126" s="6"/>
      <c r="J126" s="6"/>
      <c r="K126" s="6"/>
      <c r="L126" s="6"/>
      <c r="M126" s="6"/>
      <c r="N126" s="6"/>
      <c r="O126" s="6"/>
    </row>
    <row r="127" spans="1:15" ht="15.75" x14ac:dyDescent="0.25">
      <c r="B127" s="7"/>
      <c r="C127" s="6"/>
      <c r="D127" s="8"/>
      <c r="E127" s="9"/>
      <c r="F127" s="6"/>
      <c r="G127" s="6"/>
      <c r="H127" s="6"/>
      <c r="I127" s="6"/>
      <c r="J127" s="6"/>
      <c r="K127" s="6"/>
      <c r="L127" s="6"/>
      <c r="M127" s="6"/>
      <c r="N127" s="6"/>
      <c r="O127" s="6"/>
    </row>
    <row r="128" spans="1:15" ht="15.75" x14ac:dyDescent="0.25">
      <c r="B128" s="7"/>
      <c r="C128" s="6"/>
      <c r="D128" s="8"/>
      <c r="E128" s="9"/>
      <c r="F128" s="6"/>
      <c r="G128" s="6"/>
      <c r="H128" s="6"/>
      <c r="I128" s="6"/>
      <c r="J128" s="6"/>
      <c r="K128" s="6"/>
      <c r="L128" s="6"/>
      <c r="M128" s="6"/>
      <c r="N128" s="6"/>
      <c r="O128" s="6"/>
    </row>
    <row r="129" spans="2:15" ht="15.75" x14ac:dyDescent="0.25">
      <c r="B129" s="7"/>
      <c r="C129" s="6"/>
      <c r="D129" s="8"/>
      <c r="E129" s="9"/>
      <c r="F129" s="6"/>
      <c r="G129" s="6"/>
      <c r="H129" s="6"/>
      <c r="I129" s="6"/>
      <c r="J129" s="6"/>
      <c r="K129" s="6"/>
      <c r="L129" s="6"/>
      <c r="M129" s="6"/>
      <c r="N129" s="6"/>
      <c r="O129" s="6"/>
    </row>
    <row r="130" spans="2:15" ht="15.75" x14ac:dyDescent="0.25">
      <c r="B130" s="7"/>
      <c r="C130" s="6"/>
      <c r="D130" s="8"/>
      <c r="E130" s="9"/>
      <c r="F130" s="6"/>
      <c r="G130" s="6"/>
      <c r="H130" s="6"/>
      <c r="I130" s="6"/>
      <c r="J130" s="6"/>
      <c r="K130" s="6"/>
      <c r="L130" s="6"/>
      <c r="M130" s="6"/>
      <c r="N130" s="6"/>
      <c r="O130" s="6"/>
    </row>
    <row r="131" spans="2:15" ht="15.75" x14ac:dyDescent="0.25">
      <c r="B131" s="7"/>
      <c r="C131" s="6"/>
      <c r="D131" s="8"/>
      <c r="E131" s="9"/>
      <c r="F131" s="6"/>
      <c r="G131" s="6"/>
      <c r="H131" s="6"/>
      <c r="I131" s="6"/>
      <c r="J131" s="6"/>
      <c r="K131" s="6"/>
      <c r="L131" s="6"/>
      <c r="M131" s="6"/>
      <c r="N131" s="6"/>
      <c r="O131" s="6"/>
    </row>
    <row r="132" spans="2:15" ht="15.75" x14ac:dyDescent="0.25">
      <c r="B132" s="7"/>
      <c r="C132" s="6"/>
      <c r="D132" s="8"/>
      <c r="E132" s="9"/>
      <c r="F132" s="6"/>
      <c r="G132" s="6"/>
      <c r="H132" s="6"/>
      <c r="I132" s="6"/>
      <c r="J132" s="6"/>
      <c r="K132" s="6"/>
      <c r="L132" s="6"/>
      <c r="M132" s="6"/>
      <c r="N132" s="6"/>
      <c r="O132" s="6"/>
    </row>
    <row r="133" spans="2:15" ht="15.75" x14ac:dyDescent="0.25">
      <c r="B133" s="7"/>
      <c r="C133" s="6"/>
      <c r="D133" s="8"/>
      <c r="E133" s="9"/>
      <c r="F133" s="6"/>
      <c r="G133" s="6"/>
      <c r="H133" s="6"/>
      <c r="I133" s="6"/>
      <c r="J133" s="6"/>
      <c r="K133" s="6"/>
      <c r="L133" s="6"/>
      <c r="M133" s="6"/>
      <c r="N133" s="6"/>
      <c r="O133" s="6"/>
    </row>
    <row r="134" spans="2:15" ht="15.75" x14ac:dyDescent="0.25">
      <c r="B134" s="7"/>
      <c r="C134" s="6"/>
      <c r="D134" s="8"/>
      <c r="E134" s="9"/>
      <c r="F134" s="6"/>
      <c r="G134" s="6"/>
      <c r="H134" s="6"/>
      <c r="I134" s="6"/>
      <c r="J134" s="6"/>
      <c r="K134" s="6"/>
      <c r="L134" s="6"/>
      <c r="M134" s="6"/>
      <c r="N134" s="6"/>
      <c r="O134" s="6"/>
    </row>
    <row r="135" spans="2:15" ht="15.75" x14ac:dyDescent="0.25">
      <c r="B135" s="7"/>
      <c r="C135" s="6"/>
      <c r="D135" s="8"/>
      <c r="E135" s="9"/>
      <c r="F135" s="6"/>
      <c r="G135" s="6"/>
      <c r="H135" s="6"/>
      <c r="I135" s="6"/>
      <c r="J135" s="6"/>
      <c r="K135" s="6"/>
      <c r="L135" s="6"/>
      <c r="M135" s="6"/>
      <c r="N135" s="6"/>
      <c r="O135" s="6"/>
    </row>
    <row r="136" spans="2:15" ht="15.75" x14ac:dyDescent="0.25">
      <c r="B136" s="7"/>
      <c r="C136" s="6"/>
      <c r="D136" s="8"/>
      <c r="E136" s="9"/>
      <c r="F136" s="6"/>
      <c r="G136" s="6"/>
      <c r="H136" s="6"/>
      <c r="I136" s="6"/>
      <c r="J136" s="6"/>
      <c r="K136" s="6"/>
      <c r="L136" s="6"/>
      <c r="M136" s="6"/>
      <c r="N136" s="6"/>
      <c r="O136" s="6"/>
    </row>
    <row r="137" spans="2:15" ht="15.75" x14ac:dyDescent="0.25">
      <c r="B137" s="7"/>
      <c r="C137" s="6"/>
      <c r="D137" s="8"/>
      <c r="E137" s="9"/>
      <c r="F137" s="6"/>
      <c r="G137" s="6"/>
      <c r="H137" s="6"/>
      <c r="I137" s="6"/>
      <c r="J137" s="6"/>
      <c r="K137" s="6"/>
      <c r="L137" s="6"/>
      <c r="M137" s="6"/>
      <c r="N137" s="6"/>
      <c r="O137" s="6"/>
    </row>
    <row r="138" spans="2:15" ht="15.75" x14ac:dyDescent="0.25">
      <c r="B138" s="7"/>
      <c r="C138" s="6"/>
      <c r="D138" s="8"/>
      <c r="E138" s="9"/>
      <c r="F138" s="6"/>
      <c r="G138" s="6"/>
      <c r="H138" s="6"/>
      <c r="I138" s="6"/>
      <c r="J138" s="6"/>
      <c r="K138" s="6"/>
      <c r="L138" s="6"/>
      <c r="M138" s="6"/>
      <c r="N138" s="6"/>
      <c r="O138" s="6"/>
    </row>
    <row r="139" spans="2:15" ht="15.75" x14ac:dyDescent="0.25">
      <c r="B139" s="7"/>
      <c r="C139" s="6"/>
      <c r="D139" s="8"/>
      <c r="E139" s="9"/>
      <c r="F139" s="6"/>
      <c r="G139" s="6"/>
      <c r="H139" s="6"/>
      <c r="I139" s="6"/>
      <c r="J139" s="6"/>
      <c r="K139" s="6"/>
      <c r="L139" s="6"/>
      <c r="M139" s="6"/>
      <c r="N139" s="6"/>
      <c r="O139" s="6"/>
    </row>
    <row r="140" spans="2:15" ht="15.75" x14ac:dyDescent="0.25">
      <c r="B140" s="7"/>
      <c r="C140" s="6"/>
      <c r="D140" s="8"/>
      <c r="E140" s="9"/>
      <c r="F140" s="6"/>
      <c r="G140" s="6"/>
      <c r="H140" s="6"/>
      <c r="I140" s="6"/>
      <c r="J140" s="6"/>
      <c r="K140" s="6"/>
      <c r="L140" s="6"/>
      <c r="M140" s="6"/>
      <c r="N140" s="6"/>
      <c r="O140" s="6"/>
    </row>
    <row r="141" spans="2:15" ht="15.75" x14ac:dyDescent="0.25">
      <c r="B141" s="7"/>
      <c r="C141" s="6"/>
      <c r="D141" s="8"/>
      <c r="E141" s="9"/>
      <c r="F141" s="6"/>
      <c r="G141" s="6"/>
      <c r="H141" s="6"/>
      <c r="I141" s="6"/>
      <c r="J141" s="6"/>
      <c r="K141" s="6"/>
      <c r="L141" s="6"/>
      <c r="M141" s="6"/>
      <c r="N141" s="6"/>
      <c r="O141" s="6"/>
    </row>
    <row r="142" spans="2:15" ht="15.75" x14ac:dyDescent="0.25">
      <c r="B142" s="7"/>
      <c r="C142" s="6"/>
      <c r="D142" s="8"/>
      <c r="E142" s="9"/>
      <c r="F142" s="6"/>
      <c r="G142" s="6"/>
      <c r="H142" s="6"/>
      <c r="I142" s="6"/>
      <c r="J142" s="6"/>
      <c r="K142" s="6"/>
      <c r="L142" s="6"/>
      <c r="M142" s="6"/>
      <c r="N142" s="6"/>
      <c r="O142" s="6"/>
    </row>
    <row r="143" spans="2:15" ht="15.75" x14ac:dyDescent="0.25">
      <c r="B143" s="7"/>
      <c r="C143" s="6"/>
      <c r="D143" s="8"/>
      <c r="E143" s="9"/>
      <c r="F143" s="6"/>
      <c r="G143" s="6"/>
      <c r="H143" s="6"/>
      <c r="I143" s="6"/>
      <c r="J143" s="6"/>
      <c r="K143" s="6"/>
      <c r="L143" s="6"/>
      <c r="M143" s="6"/>
      <c r="N143" s="6"/>
      <c r="O143" s="6"/>
    </row>
    <row r="144" spans="2:15" ht="15.75" x14ac:dyDescent="0.25">
      <c r="B144" s="7"/>
      <c r="C144" s="6"/>
      <c r="D144" s="8"/>
      <c r="E144" s="9"/>
      <c r="F144" s="6"/>
      <c r="G144" s="6"/>
      <c r="H144" s="6"/>
      <c r="I144" s="6"/>
      <c r="J144" s="6"/>
      <c r="K144" s="6"/>
      <c r="L144" s="6"/>
      <c r="M144" s="6"/>
      <c r="N144" s="6"/>
      <c r="O144" s="6"/>
    </row>
    <row r="145" spans="2:15" ht="15.75" x14ac:dyDescent="0.25">
      <c r="B145" s="7"/>
      <c r="C145" s="6"/>
      <c r="D145" s="8"/>
      <c r="E145" s="9"/>
      <c r="F145" s="6"/>
      <c r="G145" s="6"/>
      <c r="H145" s="6"/>
      <c r="I145" s="6"/>
      <c r="J145" s="6"/>
      <c r="K145" s="6"/>
      <c r="L145" s="6"/>
      <c r="M145" s="6"/>
      <c r="N145" s="6"/>
      <c r="O145" s="6"/>
    </row>
    <row r="146" spans="2:15" ht="15.75" x14ac:dyDescent="0.25">
      <c r="B146" s="7"/>
      <c r="C146" s="6"/>
      <c r="D146" s="8"/>
      <c r="E146" s="9"/>
      <c r="F146" s="6"/>
      <c r="G146" s="6"/>
      <c r="H146" s="6"/>
      <c r="I146" s="6"/>
      <c r="J146" s="6"/>
      <c r="K146" s="6"/>
      <c r="L146" s="6"/>
      <c r="M146" s="6"/>
      <c r="N146" s="6"/>
      <c r="O146" s="6"/>
    </row>
    <row r="147" spans="2:15" ht="15.75" x14ac:dyDescent="0.25">
      <c r="B147" s="7"/>
      <c r="C147" s="6"/>
      <c r="D147" s="8"/>
      <c r="E147" s="9"/>
      <c r="F147" s="6"/>
      <c r="G147" s="6"/>
      <c r="H147" s="6"/>
      <c r="I147" s="6"/>
      <c r="J147" s="6"/>
      <c r="K147" s="6"/>
      <c r="L147" s="6"/>
      <c r="M147" s="6"/>
      <c r="N147" s="6"/>
      <c r="O147" s="6"/>
    </row>
    <row r="148" spans="2:15" ht="15.75" x14ac:dyDescent="0.25">
      <c r="B148" s="7"/>
      <c r="C148" s="6"/>
      <c r="D148" s="8"/>
      <c r="E148" s="9"/>
      <c r="F148" s="6"/>
      <c r="G148" s="6"/>
      <c r="H148" s="6"/>
      <c r="I148" s="6"/>
      <c r="J148" s="6"/>
      <c r="K148" s="6"/>
      <c r="L148" s="6"/>
      <c r="M148" s="6"/>
      <c r="N148" s="6"/>
      <c r="O148" s="6"/>
    </row>
    <row r="149" spans="2:15" ht="15.75" x14ac:dyDescent="0.25">
      <c r="B149" s="7"/>
      <c r="C149" s="6"/>
      <c r="D149" s="8"/>
      <c r="E149" s="9"/>
      <c r="F149" s="6"/>
      <c r="G149" s="6"/>
      <c r="H149" s="6"/>
      <c r="I149" s="6"/>
      <c r="J149" s="6"/>
      <c r="K149" s="6"/>
      <c r="L149" s="6"/>
      <c r="M149" s="6"/>
      <c r="N149" s="6"/>
      <c r="O149" s="6"/>
    </row>
    <row r="150" spans="2:15" ht="15.75" x14ac:dyDescent="0.25">
      <c r="B150" s="7"/>
      <c r="C150" s="6"/>
      <c r="D150" s="8"/>
      <c r="E150" s="9"/>
      <c r="F150" s="6"/>
      <c r="G150" s="6"/>
      <c r="H150" s="6"/>
      <c r="I150" s="6"/>
      <c r="J150" s="6"/>
      <c r="K150" s="6"/>
      <c r="L150" s="6"/>
      <c r="M150" s="6"/>
      <c r="N150" s="6"/>
      <c r="O150" s="6"/>
    </row>
    <row r="151" spans="2:15" ht="15.75" x14ac:dyDescent="0.25">
      <c r="B151" s="7"/>
      <c r="C151" s="6"/>
      <c r="D151" s="8"/>
      <c r="E151" s="9"/>
      <c r="F151" s="6"/>
      <c r="G151" s="6"/>
      <c r="H151" s="6"/>
      <c r="I151" s="6"/>
      <c r="J151" s="6"/>
      <c r="K151" s="6"/>
      <c r="L151" s="6"/>
      <c r="M151" s="6"/>
      <c r="N151" s="6"/>
      <c r="O151" s="6"/>
    </row>
    <row r="152" spans="2:15" ht="15.75" x14ac:dyDescent="0.25">
      <c r="B152" s="7"/>
      <c r="C152" s="6"/>
      <c r="D152" s="8"/>
      <c r="E152" s="9"/>
      <c r="F152" s="6"/>
      <c r="G152" s="6"/>
      <c r="H152" s="6"/>
      <c r="I152" s="6"/>
      <c r="J152" s="6"/>
      <c r="K152" s="6"/>
      <c r="L152" s="6"/>
      <c r="M152" s="6"/>
      <c r="N152" s="6"/>
      <c r="O152" s="6"/>
    </row>
    <row r="153" spans="2:15" ht="15.75" x14ac:dyDescent="0.25">
      <c r="B153" s="7"/>
      <c r="C153" s="6"/>
      <c r="D153" s="8"/>
      <c r="E153" s="9"/>
      <c r="F153" s="6"/>
      <c r="G153" s="6"/>
      <c r="H153" s="6"/>
      <c r="I153" s="6"/>
      <c r="J153" s="6"/>
      <c r="K153" s="6"/>
      <c r="L153" s="6"/>
      <c r="M153" s="6"/>
      <c r="N153" s="6"/>
      <c r="O153" s="6"/>
    </row>
    <row r="154" spans="2:15" ht="15.75" x14ac:dyDescent="0.25">
      <c r="B154" s="7"/>
      <c r="C154" s="6"/>
      <c r="D154" s="8"/>
      <c r="E154" s="9"/>
      <c r="F154" s="6"/>
      <c r="G154" s="6"/>
      <c r="H154" s="6"/>
      <c r="I154" s="6"/>
      <c r="J154" s="6"/>
      <c r="K154" s="6"/>
      <c r="L154" s="6"/>
      <c r="M154" s="6"/>
      <c r="N154" s="6"/>
      <c r="O154" s="6"/>
    </row>
    <row r="155" spans="2:15" ht="15.75" x14ac:dyDescent="0.25">
      <c r="B155" s="7"/>
      <c r="C155" s="6"/>
      <c r="D155" s="8"/>
      <c r="E155" s="9"/>
      <c r="F155" s="6"/>
      <c r="G155" s="6"/>
      <c r="H155" s="6"/>
      <c r="I155" s="6"/>
      <c r="J155" s="6"/>
      <c r="K155" s="6"/>
      <c r="L155" s="6"/>
      <c r="M155" s="6"/>
      <c r="N155" s="6"/>
      <c r="O155" s="6"/>
    </row>
    <row r="156" spans="2:15" ht="15.75" x14ac:dyDescent="0.25">
      <c r="B156" s="7"/>
      <c r="C156" s="6"/>
      <c r="D156" s="8"/>
      <c r="E156" s="9"/>
      <c r="F156" s="6"/>
      <c r="G156" s="6"/>
      <c r="H156" s="6"/>
      <c r="I156" s="6"/>
      <c r="J156" s="6"/>
      <c r="K156" s="6"/>
      <c r="L156" s="6"/>
      <c r="M156" s="6"/>
      <c r="N156" s="6"/>
      <c r="O156" s="6"/>
    </row>
    <row r="157" spans="2:15" ht="15.75" x14ac:dyDescent="0.25">
      <c r="B157" s="7"/>
      <c r="C157" s="6"/>
      <c r="D157" s="8"/>
      <c r="E157" s="9"/>
      <c r="F157" s="6"/>
      <c r="G157" s="6"/>
      <c r="H157" s="6"/>
      <c r="I157" s="6"/>
      <c r="J157" s="6"/>
      <c r="K157" s="6"/>
      <c r="L157" s="6"/>
      <c r="M157" s="6"/>
      <c r="N157" s="6"/>
      <c r="O157" s="6"/>
    </row>
    <row r="158" spans="2:15" ht="15.75" x14ac:dyDescent="0.25">
      <c r="B158" s="7"/>
      <c r="C158" s="6"/>
      <c r="D158" s="8"/>
      <c r="E158" s="9"/>
      <c r="F158" s="6"/>
      <c r="G158" s="6"/>
      <c r="H158" s="6"/>
      <c r="I158" s="6"/>
      <c r="J158" s="6"/>
      <c r="K158" s="6"/>
      <c r="L158" s="6"/>
      <c r="M158" s="6"/>
      <c r="N158" s="6"/>
      <c r="O158" s="6"/>
    </row>
    <row r="159" spans="2:15" ht="15.75" x14ac:dyDescent="0.25">
      <c r="B159" s="7"/>
      <c r="C159" s="6"/>
      <c r="D159" s="8"/>
      <c r="E159" s="9"/>
      <c r="F159" s="6"/>
      <c r="G159" s="6"/>
      <c r="H159" s="6"/>
      <c r="I159" s="6"/>
      <c r="J159" s="6"/>
      <c r="K159" s="6"/>
      <c r="L159" s="6"/>
      <c r="M159" s="6"/>
      <c r="N159" s="6"/>
      <c r="O159" s="6"/>
    </row>
    <row r="160" spans="2:15" ht="15.75" x14ac:dyDescent="0.25">
      <c r="B160" s="7"/>
      <c r="C160" s="6"/>
      <c r="D160" s="8"/>
      <c r="E160" s="9"/>
      <c r="F160" s="6"/>
      <c r="G160" s="6"/>
      <c r="H160" s="6"/>
      <c r="I160" s="6"/>
      <c r="J160" s="6"/>
      <c r="K160" s="6"/>
      <c r="L160" s="6"/>
      <c r="M160" s="6"/>
      <c r="N160" s="6"/>
      <c r="O160" s="6"/>
    </row>
    <row r="161" spans="2:15" ht="15.75" x14ac:dyDescent="0.25">
      <c r="B161" s="7"/>
      <c r="C161" s="6"/>
      <c r="D161" s="8"/>
      <c r="E161" s="9"/>
      <c r="F161" s="6"/>
      <c r="G161" s="6"/>
      <c r="H161" s="6"/>
      <c r="I161" s="6"/>
      <c r="J161" s="6"/>
      <c r="K161" s="6"/>
      <c r="L161" s="6"/>
      <c r="M161" s="6"/>
      <c r="N161" s="6"/>
      <c r="O161" s="6"/>
    </row>
    <row r="162" spans="2:15" ht="15.75" x14ac:dyDescent="0.25">
      <c r="B162" s="7"/>
      <c r="C162" s="6"/>
      <c r="D162" s="8"/>
      <c r="E162" s="9"/>
      <c r="F162" s="6"/>
      <c r="G162" s="6"/>
      <c r="H162" s="6"/>
      <c r="I162" s="6"/>
      <c r="J162" s="6"/>
      <c r="K162" s="6"/>
      <c r="L162" s="6"/>
      <c r="M162" s="6"/>
      <c r="N162" s="6"/>
      <c r="O162" s="6"/>
    </row>
    <row r="163" spans="2:15" ht="15.75" x14ac:dyDescent="0.25">
      <c r="B163" s="7"/>
      <c r="C163" s="6"/>
      <c r="D163" s="8"/>
      <c r="E163" s="9"/>
      <c r="F163" s="6"/>
      <c r="G163" s="6"/>
      <c r="H163" s="6"/>
      <c r="I163" s="6"/>
      <c r="J163" s="6"/>
      <c r="K163" s="6"/>
      <c r="L163" s="6"/>
      <c r="M163" s="6"/>
      <c r="N163" s="6"/>
      <c r="O163" s="6"/>
    </row>
    <row r="164" spans="2:15" ht="15.75" x14ac:dyDescent="0.25">
      <c r="B164" s="7"/>
      <c r="C164" s="6"/>
      <c r="D164" s="8"/>
      <c r="E164" s="9"/>
      <c r="F164" s="6"/>
      <c r="G164" s="6"/>
      <c r="H164" s="6"/>
      <c r="I164" s="6"/>
      <c r="J164" s="6"/>
      <c r="K164" s="6"/>
      <c r="L164" s="6"/>
      <c r="M164" s="6"/>
      <c r="N164" s="6"/>
      <c r="O164" s="6"/>
    </row>
    <row r="165" spans="2:15" ht="15.75" x14ac:dyDescent="0.25">
      <c r="B165" s="7"/>
      <c r="C165" s="6"/>
      <c r="D165" s="8"/>
      <c r="E165" s="9"/>
      <c r="F165" s="6"/>
      <c r="G165" s="6"/>
      <c r="H165" s="6"/>
      <c r="I165" s="6"/>
      <c r="J165" s="6"/>
      <c r="K165" s="6"/>
      <c r="L165" s="6"/>
      <c r="M165" s="6"/>
      <c r="N165" s="6"/>
      <c r="O165" s="6"/>
    </row>
    <row r="166" spans="2:15" ht="15.75" x14ac:dyDescent="0.25">
      <c r="B166" s="7"/>
      <c r="C166" s="6"/>
      <c r="D166" s="8"/>
      <c r="E166" s="9"/>
      <c r="F166" s="6"/>
      <c r="G166" s="6"/>
      <c r="H166" s="6"/>
      <c r="I166" s="6"/>
      <c r="J166" s="6"/>
      <c r="K166" s="6"/>
      <c r="L166" s="6"/>
      <c r="M166" s="6"/>
      <c r="N166" s="6"/>
      <c r="O166" s="6"/>
    </row>
    <row r="167" spans="2:15" ht="15.75" x14ac:dyDescent="0.25">
      <c r="B167" s="7"/>
      <c r="C167" s="6"/>
      <c r="D167" s="8"/>
      <c r="E167" s="9"/>
      <c r="F167" s="6"/>
      <c r="G167" s="6"/>
      <c r="H167" s="6"/>
      <c r="I167" s="6"/>
      <c r="J167" s="6"/>
      <c r="K167" s="6"/>
      <c r="L167" s="6"/>
      <c r="M167" s="6"/>
      <c r="N167" s="6"/>
      <c r="O167" s="6"/>
    </row>
    <row r="168" spans="2:15" ht="15.75" x14ac:dyDescent="0.25">
      <c r="B168" s="7"/>
      <c r="C168" s="6"/>
      <c r="D168" s="8"/>
      <c r="E168" s="9"/>
      <c r="F168" s="6"/>
      <c r="G168" s="6"/>
      <c r="H168" s="6"/>
      <c r="I168" s="6"/>
      <c r="J168" s="6"/>
      <c r="K168" s="6"/>
      <c r="L168" s="6"/>
      <c r="M168" s="6"/>
      <c r="N168" s="6"/>
      <c r="O168" s="6"/>
    </row>
    <row r="169" spans="2:15" ht="15.75" x14ac:dyDescent="0.25">
      <c r="B169" s="7"/>
      <c r="C169" s="6"/>
      <c r="D169" s="8"/>
      <c r="E169" s="9"/>
      <c r="F169" s="6"/>
      <c r="G169" s="6"/>
      <c r="H169" s="6"/>
      <c r="I169" s="6"/>
      <c r="J169" s="6"/>
      <c r="K169" s="6"/>
      <c r="L169" s="6"/>
      <c r="M169" s="6"/>
      <c r="N169" s="6"/>
      <c r="O169" s="6"/>
    </row>
    <row r="170" spans="2:15" ht="15.75" x14ac:dyDescent="0.25">
      <c r="B170" s="7"/>
      <c r="C170" s="6"/>
      <c r="D170" s="8"/>
      <c r="E170" s="9"/>
      <c r="F170" s="6"/>
      <c r="G170" s="6"/>
      <c r="H170" s="6"/>
      <c r="I170" s="6"/>
      <c r="J170" s="6"/>
      <c r="K170" s="6"/>
      <c r="L170" s="6"/>
      <c r="M170" s="6"/>
      <c r="N170" s="6"/>
      <c r="O170" s="6"/>
    </row>
    <row r="171" spans="2:15" ht="15.75" x14ac:dyDescent="0.25">
      <c r="B171" s="7"/>
      <c r="C171" s="6"/>
      <c r="D171" s="8"/>
      <c r="E171" s="9"/>
      <c r="F171" s="6"/>
      <c r="G171" s="6"/>
      <c r="H171" s="6"/>
      <c r="I171" s="6"/>
      <c r="J171" s="6"/>
      <c r="K171" s="6"/>
      <c r="L171" s="6"/>
      <c r="M171" s="6"/>
      <c r="N171" s="6"/>
      <c r="O171" s="6"/>
    </row>
    <row r="172" spans="2:15" ht="15.75" x14ac:dyDescent="0.25">
      <c r="B172" s="7"/>
      <c r="C172" s="6"/>
      <c r="D172" s="8"/>
      <c r="E172" s="9"/>
      <c r="F172" s="6"/>
      <c r="G172" s="6"/>
      <c r="H172" s="6"/>
      <c r="I172" s="6"/>
      <c r="J172" s="6"/>
      <c r="K172" s="6"/>
      <c r="L172" s="6"/>
      <c r="M172" s="6"/>
      <c r="N172" s="6"/>
      <c r="O172" s="6"/>
    </row>
    <row r="173" spans="2:15" ht="15.75" x14ac:dyDescent="0.25">
      <c r="B173" s="7"/>
      <c r="C173" s="6"/>
      <c r="D173" s="8"/>
      <c r="E173" s="9"/>
      <c r="F173" s="6"/>
      <c r="G173" s="6"/>
      <c r="H173" s="6"/>
      <c r="I173" s="6"/>
      <c r="J173" s="6"/>
      <c r="K173" s="6"/>
      <c r="L173" s="6"/>
      <c r="M173" s="6"/>
      <c r="N173" s="6"/>
      <c r="O173" s="6"/>
    </row>
    <row r="174" spans="2:15" ht="15.75" x14ac:dyDescent="0.25">
      <c r="B174" s="7"/>
      <c r="C174" s="6"/>
      <c r="D174" s="8"/>
      <c r="E174" s="9"/>
      <c r="F174" s="6"/>
      <c r="G174" s="6"/>
      <c r="H174" s="6"/>
      <c r="I174" s="6"/>
      <c r="J174" s="6"/>
      <c r="K174" s="6"/>
      <c r="L174" s="6"/>
      <c r="M174" s="6"/>
      <c r="N174" s="6"/>
      <c r="O174" s="6"/>
    </row>
    <row r="175" spans="2:15" ht="15.75" x14ac:dyDescent="0.25">
      <c r="B175" s="7"/>
      <c r="C175" s="6"/>
      <c r="D175" s="8"/>
      <c r="E175" s="9"/>
      <c r="F175" s="6"/>
      <c r="G175" s="6"/>
      <c r="H175" s="6"/>
      <c r="I175" s="6"/>
      <c r="J175" s="6"/>
      <c r="K175" s="6"/>
      <c r="L175" s="6"/>
      <c r="M175" s="6"/>
      <c r="N175" s="6"/>
      <c r="O175" s="6"/>
    </row>
    <row r="176" spans="2:15" ht="15.75" x14ac:dyDescent="0.25">
      <c r="B176" s="7"/>
      <c r="C176" s="6"/>
      <c r="D176" s="8"/>
      <c r="E176" s="9"/>
      <c r="F176" s="6"/>
      <c r="G176" s="6"/>
      <c r="H176" s="6"/>
      <c r="I176" s="6"/>
      <c r="J176" s="6"/>
      <c r="K176" s="6"/>
      <c r="L176" s="6"/>
      <c r="M176" s="6"/>
      <c r="N176" s="6"/>
      <c r="O176" s="6"/>
    </row>
    <row r="177" spans="2:15" ht="15.75" x14ac:dyDescent="0.25">
      <c r="B177" s="7"/>
      <c r="C177" s="6"/>
      <c r="D177" s="8"/>
      <c r="E177" s="9"/>
      <c r="F177" s="6"/>
      <c r="G177" s="6"/>
      <c r="H177" s="6"/>
      <c r="I177" s="6"/>
      <c r="J177" s="6"/>
      <c r="K177" s="6"/>
      <c r="L177" s="6"/>
      <c r="M177" s="6"/>
      <c r="N177" s="6"/>
      <c r="O177" s="6"/>
    </row>
    <row r="178" spans="2:15" ht="15.75" x14ac:dyDescent="0.25">
      <c r="B178" s="7"/>
      <c r="C178" s="6"/>
      <c r="D178" s="8"/>
      <c r="E178" s="9"/>
      <c r="F178" s="6"/>
      <c r="G178" s="6"/>
      <c r="H178" s="6"/>
      <c r="I178" s="6"/>
      <c r="J178" s="6"/>
      <c r="K178" s="6"/>
      <c r="L178" s="6"/>
      <c r="M178" s="6"/>
      <c r="N178" s="6"/>
      <c r="O178" s="6"/>
    </row>
    <row r="179" spans="2:15" ht="15.75" x14ac:dyDescent="0.25">
      <c r="B179" s="7"/>
      <c r="C179" s="6"/>
      <c r="D179" s="8"/>
      <c r="E179" s="9"/>
      <c r="F179" s="6"/>
      <c r="G179" s="6"/>
      <c r="H179" s="6"/>
      <c r="I179" s="6"/>
      <c r="J179" s="6"/>
      <c r="K179" s="6"/>
      <c r="L179" s="6"/>
      <c r="M179" s="6"/>
      <c r="N179" s="6"/>
      <c r="O179" s="6"/>
    </row>
    <row r="180" spans="2:15" ht="15.75" x14ac:dyDescent="0.25">
      <c r="B180" s="7"/>
      <c r="C180" s="6"/>
      <c r="D180" s="8"/>
      <c r="E180" s="9"/>
      <c r="F180" s="6"/>
      <c r="G180" s="6"/>
      <c r="H180" s="6"/>
      <c r="I180" s="6"/>
      <c r="J180" s="6"/>
      <c r="K180" s="6"/>
      <c r="L180" s="6"/>
      <c r="M180" s="6"/>
      <c r="N180" s="6"/>
      <c r="O180" s="6"/>
    </row>
    <row r="181" spans="2:15" ht="15.75" x14ac:dyDescent="0.25">
      <c r="B181" s="7"/>
      <c r="C181" s="6"/>
      <c r="D181" s="8"/>
      <c r="E181" s="9"/>
      <c r="F181" s="6"/>
      <c r="G181" s="6"/>
      <c r="H181" s="6"/>
      <c r="I181" s="6"/>
      <c r="J181" s="6"/>
      <c r="K181" s="6"/>
      <c r="L181" s="6"/>
      <c r="M181" s="6"/>
      <c r="N181" s="6"/>
      <c r="O181" s="6"/>
    </row>
    <row r="182" spans="2:15" ht="15.75" x14ac:dyDescent="0.25">
      <c r="B182" s="7"/>
      <c r="C182" s="6"/>
      <c r="D182" s="8"/>
      <c r="E182" s="9"/>
      <c r="F182" s="6"/>
      <c r="G182" s="6"/>
      <c r="H182" s="6"/>
      <c r="I182" s="6"/>
      <c r="J182" s="6"/>
      <c r="K182" s="6"/>
      <c r="L182" s="6"/>
      <c r="M182" s="6"/>
      <c r="N182" s="6"/>
      <c r="O182" s="6"/>
    </row>
    <row r="183" spans="2:15" ht="15.75" x14ac:dyDescent="0.25">
      <c r="B183" s="7"/>
      <c r="C183" s="6"/>
      <c r="D183" s="8"/>
      <c r="E183" s="9"/>
      <c r="F183" s="6"/>
      <c r="G183" s="6"/>
      <c r="H183" s="6"/>
      <c r="I183" s="6"/>
      <c r="J183" s="6"/>
      <c r="K183" s="6"/>
      <c r="L183" s="6"/>
      <c r="M183" s="6"/>
      <c r="N183" s="6"/>
      <c r="O183" s="6"/>
    </row>
    <row r="184" spans="2:15" ht="15.75" x14ac:dyDescent="0.25">
      <c r="B184" s="7"/>
      <c r="C184" s="6"/>
      <c r="D184" s="8"/>
      <c r="E184" s="9"/>
      <c r="F184" s="6"/>
      <c r="G184" s="6"/>
      <c r="H184" s="6"/>
      <c r="I184" s="6"/>
      <c r="J184" s="6"/>
      <c r="K184" s="6"/>
      <c r="L184" s="6"/>
      <c r="M184" s="6"/>
      <c r="N184" s="6"/>
      <c r="O184" s="6"/>
    </row>
    <row r="185" spans="2:15" ht="15.75" x14ac:dyDescent="0.25">
      <c r="B185" s="7"/>
      <c r="C185" s="6"/>
      <c r="D185" s="8"/>
      <c r="E185" s="9"/>
      <c r="F185" s="6"/>
      <c r="G185" s="6"/>
      <c r="H185" s="6"/>
      <c r="I185" s="6"/>
      <c r="J185" s="6"/>
      <c r="K185" s="6"/>
      <c r="L185" s="6"/>
      <c r="M185" s="6"/>
      <c r="N185" s="6"/>
      <c r="O185" s="6"/>
    </row>
    <row r="186" spans="2:15" ht="15.75" x14ac:dyDescent="0.25">
      <c r="B186" s="7"/>
      <c r="C186" s="6"/>
      <c r="D186" s="8"/>
      <c r="E186" s="9"/>
      <c r="F186" s="6"/>
      <c r="G186" s="6"/>
      <c r="H186" s="6"/>
      <c r="I186" s="6"/>
      <c r="J186" s="6"/>
      <c r="K186" s="6"/>
      <c r="L186" s="6"/>
      <c r="M186" s="6"/>
      <c r="N186" s="6"/>
      <c r="O186" s="6"/>
    </row>
    <row r="187" spans="2:15" ht="15.75" x14ac:dyDescent="0.25">
      <c r="B187" s="7"/>
      <c r="C187" s="6"/>
      <c r="D187" s="8"/>
      <c r="E187" s="9"/>
      <c r="F187" s="6"/>
      <c r="G187" s="6"/>
      <c r="H187" s="6"/>
      <c r="I187" s="6"/>
      <c r="J187" s="6"/>
      <c r="K187" s="6"/>
      <c r="L187" s="6"/>
      <c r="M187" s="6"/>
      <c r="N187" s="6"/>
      <c r="O187" s="6"/>
    </row>
    <row r="188" spans="2:15" ht="15.75" x14ac:dyDescent="0.25">
      <c r="B188" s="7"/>
      <c r="C188" s="6"/>
      <c r="D188" s="8"/>
      <c r="E188" s="9"/>
      <c r="F188" s="6"/>
      <c r="G188" s="6"/>
      <c r="H188" s="6"/>
      <c r="I188" s="6"/>
      <c r="J188" s="6"/>
      <c r="K188" s="6"/>
      <c r="L188" s="6"/>
      <c r="M188" s="6"/>
      <c r="N188" s="6"/>
      <c r="O188" s="6"/>
    </row>
    <row r="189" spans="2:15" ht="15.75" x14ac:dyDescent="0.25">
      <c r="B189" s="7"/>
      <c r="C189" s="6"/>
      <c r="D189" s="8"/>
      <c r="E189" s="9"/>
      <c r="F189" s="6"/>
      <c r="G189" s="6"/>
      <c r="H189" s="6"/>
      <c r="I189" s="6"/>
      <c r="J189" s="6"/>
      <c r="K189" s="6"/>
      <c r="L189" s="6"/>
      <c r="M189" s="6"/>
      <c r="N189" s="6"/>
      <c r="O189" s="6"/>
    </row>
    <row r="190" spans="2:15" ht="15.75" x14ac:dyDescent="0.25">
      <c r="B190" s="7"/>
      <c r="C190" s="6"/>
      <c r="D190" s="8"/>
      <c r="E190" s="9"/>
      <c r="F190" s="6"/>
      <c r="G190" s="6"/>
      <c r="H190" s="6"/>
      <c r="I190" s="6"/>
      <c r="J190" s="6"/>
      <c r="K190" s="6"/>
      <c r="L190" s="6"/>
      <c r="M190" s="6"/>
      <c r="N190" s="6"/>
      <c r="O190" s="6"/>
    </row>
    <row r="191" spans="2:15" ht="15.75" x14ac:dyDescent="0.25">
      <c r="B191" s="7"/>
      <c r="C191" s="6"/>
      <c r="D191" s="8"/>
      <c r="E191" s="9"/>
      <c r="F191" s="6"/>
      <c r="G191" s="6"/>
      <c r="H191" s="6"/>
      <c r="I191" s="6"/>
      <c r="J191" s="6"/>
      <c r="K191" s="6"/>
      <c r="L191" s="6"/>
      <c r="M191" s="6"/>
      <c r="N191" s="6"/>
      <c r="O191" s="6"/>
    </row>
    <row r="192" spans="2:15" ht="15.75" x14ac:dyDescent="0.25">
      <c r="B192" s="7"/>
      <c r="C192" s="6"/>
      <c r="D192" s="8"/>
      <c r="E192" s="9"/>
      <c r="F192" s="6"/>
      <c r="G192" s="6"/>
      <c r="H192" s="6"/>
      <c r="I192" s="6"/>
      <c r="J192" s="6"/>
      <c r="K192" s="6"/>
      <c r="L192" s="6"/>
      <c r="M192" s="6"/>
      <c r="N192" s="6"/>
      <c r="O192" s="6"/>
    </row>
    <row r="193" spans="2:15" ht="15.75" x14ac:dyDescent="0.25">
      <c r="B193" s="7"/>
      <c r="C193" s="6"/>
      <c r="D193" s="8"/>
      <c r="E193" s="9"/>
      <c r="F193" s="6"/>
      <c r="G193" s="6"/>
      <c r="H193" s="6"/>
      <c r="I193" s="6"/>
      <c r="J193" s="6"/>
      <c r="K193" s="6"/>
      <c r="L193" s="6"/>
      <c r="M193" s="6"/>
      <c r="N193" s="6"/>
      <c r="O193" s="6"/>
    </row>
    <row r="194" spans="2:15" ht="15.75" x14ac:dyDescent="0.25">
      <c r="B194" s="7"/>
      <c r="C194" s="6"/>
      <c r="D194" s="8"/>
      <c r="E194" s="9"/>
      <c r="F194" s="6"/>
      <c r="G194" s="6"/>
      <c r="H194" s="6"/>
      <c r="I194" s="6"/>
      <c r="J194" s="6"/>
      <c r="K194" s="6"/>
      <c r="L194" s="6"/>
      <c r="M194" s="6"/>
      <c r="N194" s="6"/>
      <c r="O194" s="6"/>
    </row>
    <row r="195" spans="2:15" ht="15.75" x14ac:dyDescent="0.25">
      <c r="B195" s="7"/>
      <c r="C195" s="6"/>
      <c r="D195" s="8"/>
      <c r="E195" s="9"/>
      <c r="F195" s="6"/>
      <c r="G195" s="6"/>
      <c r="H195" s="6"/>
      <c r="I195" s="6"/>
      <c r="J195" s="6"/>
      <c r="K195" s="6"/>
      <c r="L195" s="6"/>
      <c r="M195" s="6"/>
      <c r="N195" s="6"/>
      <c r="O195" s="6"/>
    </row>
    <row r="196" spans="2:15" ht="15.75" x14ac:dyDescent="0.25">
      <c r="B196" s="7"/>
      <c r="C196" s="6"/>
      <c r="D196" s="8"/>
      <c r="E196" s="9"/>
      <c r="F196" s="6"/>
      <c r="G196" s="6"/>
      <c r="H196" s="6"/>
      <c r="I196" s="6"/>
      <c r="J196" s="6"/>
      <c r="K196" s="6"/>
      <c r="L196" s="6"/>
      <c r="M196" s="6"/>
      <c r="N196" s="6"/>
      <c r="O196" s="6"/>
    </row>
    <row r="197" spans="2:15" ht="15.75" x14ac:dyDescent="0.25">
      <c r="B197" s="7"/>
      <c r="C197" s="6"/>
      <c r="D197" s="8"/>
      <c r="E197" s="9"/>
      <c r="F197" s="6"/>
      <c r="G197" s="6"/>
      <c r="H197" s="6"/>
      <c r="I197" s="6"/>
      <c r="J197" s="6"/>
      <c r="K197" s="6"/>
      <c r="L197" s="6"/>
      <c r="M197" s="6"/>
      <c r="N197" s="6"/>
      <c r="O197" s="6"/>
    </row>
    <row r="198" spans="2:15" ht="15.75" x14ac:dyDescent="0.25">
      <c r="B198" s="7"/>
      <c r="C198" s="6"/>
      <c r="D198" s="8"/>
      <c r="E198" s="9"/>
      <c r="F198" s="6"/>
      <c r="G198" s="6"/>
      <c r="H198" s="6"/>
      <c r="I198" s="6"/>
      <c r="J198" s="6"/>
      <c r="K198" s="6"/>
      <c r="L198" s="6"/>
      <c r="M198" s="6"/>
      <c r="N198" s="6"/>
      <c r="O198" s="6"/>
    </row>
    <row r="199" spans="2:15" ht="15.75" x14ac:dyDescent="0.25">
      <c r="B199" s="7"/>
      <c r="C199" s="6"/>
      <c r="D199" s="8"/>
      <c r="E199" s="9"/>
      <c r="F199" s="6"/>
      <c r="G199" s="6"/>
      <c r="H199" s="6"/>
      <c r="I199" s="6"/>
      <c r="J199" s="6"/>
      <c r="K199" s="6"/>
      <c r="L199" s="6"/>
      <c r="M199" s="6"/>
      <c r="N199" s="6"/>
      <c r="O199" s="6"/>
    </row>
    <row r="200" spans="2:15" ht="15.75" x14ac:dyDescent="0.25">
      <c r="B200" s="7"/>
      <c r="C200" s="6"/>
      <c r="D200" s="8"/>
      <c r="E200" s="9"/>
      <c r="F200" s="6"/>
      <c r="G200" s="6"/>
      <c r="H200" s="6"/>
      <c r="I200" s="6"/>
      <c r="J200" s="6"/>
      <c r="K200" s="6"/>
      <c r="L200" s="6"/>
      <c r="M200" s="6"/>
      <c r="N200" s="6"/>
      <c r="O200" s="6"/>
    </row>
    <row r="201" spans="2:15" ht="15.75" x14ac:dyDescent="0.25">
      <c r="B201" s="7"/>
      <c r="C201" s="6"/>
      <c r="D201" s="8"/>
      <c r="E201" s="9"/>
      <c r="F201" s="6"/>
      <c r="G201" s="6"/>
      <c r="H201" s="6"/>
      <c r="I201" s="6"/>
      <c r="J201" s="6"/>
      <c r="K201" s="6"/>
      <c r="L201" s="6"/>
      <c r="M201" s="6"/>
      <c r="N201" s="6"/>
      <c r="O201" s="6"/>
    </row>
    <row r="202" spans="2:15" ht="15.75" x14ac:dyDescent="0.25">
      <c r="B202" s="7"/>
      <c r="C202" s="6"/>
      <c r="D202" s="8"/>
      <c r="E202" s="9"/>
      <c r="F202" s="6"/>
      <c r="G202" s="6"/>
      <c r="H202" s="6"/>
      <c r="I202" s="6"/>
      <c r="J202" s="6"/>
      <c r="K202" s="6"/>
      <c r="L202" s="6"/>
      <c r="M202" s="6"/>
      <c r="N202" s="6"/>
      <c r="O202" s="6"/>
    </row>
    <row r="203" spans="2:15" ht="15.75" x14ac:dyDescent="0.25">
      <c r="B203" s="7"/>
      <c r="C203" s="6"/>
      <c r="D203" s="8"/>
      <c r="E203" s="9"/>
      <c r="F203" s="6"/>
      <c r="G203" s="6"/>
      <c r="H203" s="6"/>
      <c r="I203" s="6"/>
      <c r="J203" s="6"/>
      <c r="K203" s="6"/>
      <c r="L203" s="6"/>
      <c r="M203" s="6"/>
      <c r="N203" s="6"/>
      <c r="O203" s="6"/>
    </row>
    <row r="204" spans="2:15" ht="15.75" x14ac:dyDescent="0.25">
      <c r="B204" s="7"/>
      <c r="C204" s="6"/>
      <c r="D204" s="8"/>
      <c r="E204" s="9"/>
      <c r="F204" s="6"/>
      <c r="G204" s="6"/>
      <c r="H204" s="6"/>
      <c r="I204" s="6"/>
      <c r="J204" s="6"/>
      <c r="K204" s="6"/>
      <c r="L204" s="6"/>
      <c r="M204" s="6"/>
      <c r="N204" s="6"/>
      <c r="O204" s="6"/>
    </row>
    <row r="205" spans="2:15" ht="15.75" x14ac:dyDescent="0.25">
      <c r="B205" s="7"/>
      <c r="C205" s="6"/>
      <c r="D205" s="8"/>
      <c r="E205" s="9"/>
      <c r="F205" s="6"/>
      <c r="G205" s="6"/>
      <c r="H205" s="6"/>
      <c r="I205" s="6"/>
      <c r="J205" s="6"/>
      <c r="K205" s="6"/>
      <c r="L205" s="6"/>
      <c r="M205" s="6"/>
      <c r="N205" s="6"/>
      <c r="O205" s="6"/>
    </row>
    <row r="206" spans="2:15" ht="15.75" x14ac:dyDescent="0.25">
      <c r="B206" s="7"/>
      <c r="C206" s="6"/>
      <c r="D206" s="8"/>
      <c r="E206" s="9"/>
      <c r="F206" s="6"/>
      <c r="G206" s="6"/>
      <c r="H206" s="6"/>
      <c r="I206" s="6"/>
      <c r="J206" s="6"/>
      <c r="K206" s="6"/>
      <c r="L206" s="6"/>
      <c r="M206" s="6"/>
      <c r="N206" s="6"/>
      <c r="O206" s="6"/>
    </row>
    <row r="207" spans="2:15" ht="15.75" x14ac:dyDescent="0.25">
      <c r="B207" s="7"/>
      <c r="C207" s="6"/>
      <c r="D207" s="8"/>
      <c r="E207" s="9"/>
      <c r="F207" s="6"/>
      <c r="G207" s="6"/>
      <c r="H207" s="6"/>
      <c r="I207" s="6"/>
      <c r="J207" s="6"/>
      <c r="K207" s="6"/>
      <c r="L207" s="6"/>
      <c r="M207" s="6"/>
      <c r="N207" s="6"/>
      <c r="O207" s="6"/>
    </row>
    <row r="208" spans="2:15" ht="15.75" x14ac:dyDescent="0.25">
      <c r="B208" s="7"/>
      <c r="C208" s="6"/>
      <c r="D208" s="8"/>
      <c r="E208" s="9"/>
      <c r="F208" s="6"/>
      <c r="G208" s="6"/>
      <c r="H208" s="6"/>
      <c r="I208" s="6"/>
      <c r="J208" s="6"/>
      <c r="K208" s="6"/>
      <c r="L208" s="6"/>
      <c r="M208" s="6"/>
      <c r="N208" s="6"/>
      <c r="O208" s="6"/>
    </row>
    <row r="209" spans="2:15" ht="15.75" x14ac:dyDescent="0.25">
      <c r="B209" s="7"/>
      <c r="C209" s="6"/>
      <c r="D209" s="8"/>
      <c r="E209" s="9"/>
      <c r="F209" s="6"/>
      <c r="G209" s="6"/>
      <c r="H209" s="6"/>
      <c r="I209" s="6"/>
      <c r="J209" s="6"/>
      <c r="K209" s="6"/>
      <c r="L209" s="6"/>
      <c r="M209" s="6"/>
      <c r="N209" s="6"/>
      <c r="O209" s="6"/>
    </row>
    <row r="210" spans="2:15" ht="15.75" x14ac:dyDescent="0.25">
      <c r="B210" s="7"/>
      <c r="C210" s="6"/>
      <c r="D210" s="8"/>
      <c r="E210" s="9"/>
      <c r="F210" s="6"/>
      <c r="G210" s="6"/>
      <c r="H210" s="6"/>
      <c r="I210" s="6"/>
      <c r="J210" s="6"/>
      <c r="K210" s="6"/>
      <c r="L210" s="6"/>
      <c r="M210" s="6"/>
      <c r="N210" s="6"/>
      <c r="O210" s="6"/>
    </row>
    <row r="211" spans="2:15" ht="15.75" x14ac:dyDescent="0.25">
      <c r="B211" s="7"/>
      <c r="C211" s="6"/>
      <c r="D211" s="8"/>
      <c r="E211" s="9"/>
      <c r="F211" s="6"/>
      <c r="G211" s="6"/>
      <c r="H211" s="6"/>
      <c r="I211" s="6"/>
      <c r="J211" s="6"/>
      <c r="K211" s="6"/>
      <c r="L211" s="6"/>
      <c r="M211" s="6"/>
      <c r="N211" s="6"/>
      <c r="O211" s="6"/>
    </row>
    <row r="212" spans="2:15" ht="15.75" x14ac:dyDescent="0.25">
      <c r="B212" s="7"/>
      <c r="C212" s="6"/>
      <c r="D212" s="8"/>
      <c r="E212" s="9"/>
      <c r="F212" s="6"/>
      <c r="G212" s="6"/>
      <c r="H212" s="6"/>
      <c r="I212" s="6"/>
      <c r="J212" s="6"/>
      <c r="K212" s="6"/>
      <c r="L212" s="6"/>
      <c r="M212" s="6"/>
      <c r="N212" s="6"/>
      <c r="O212" s="6"/>
    </row>
    <row r="213" spans="2:15" ht="15.75" x14ac:dyDescent="0.25">
      <c r="B213" s="7"/>
      <c r="C213" s="6"/>
      <c r="D213" s="8"/>
      <c r="E213" s="9"/>
      <c r="F213" s="6"/>
      <c r="G213" s="6"/>
      <c r="H213" s="6"/>
      <c r="I213" s="6"/>
      <c r="J213" s="6"/>
      <c r="K213" s="6"/>
      <c r="L213" s="6"/>
      <c r="M213" s="6"/>
      <c r="N213" s="6"/>
      <c r="O213" s="6"/>
    </row>
    <row r="214" spans="2:15" ht="15.75" x14ac:dyDescent="0.25">
      <c r="B214" s="7"/>
      <c r="C214" s="6"/>
      <c r="D214" s="8"/>
      <c r="E214" s="9"/>
      <c r="F214" s="6"/>
      <c r="G214" s="6"/>
      <c r="H214" s="6"/>
      <c r="I214" s="6"/>
      <c r="J214" s="6"/>
      <c r="K214" s="6"/>
      <c r="L214" s="6"/>
      <c r="M214" s="6"/>
      <c r="N214" s="6"/>
      <c r="O214" s="6"/>
    </row>
    <row r="215" spans="2:15" ht="15.75" x14ac:dyDescent="0.25">
      <c r="B215" s="7"/>
      <c r="C215" s="6"/>
      <c r="D215" s="8"/>
      <c r="E215" s="9"/>
      <c r="F215" s="6"/>
      <c r="G215" s="6"/>
      <c r="H215" s="6"/>
      <c r="I215" s="6"/>
      <c r="J215" s="6"/>
      <c r="K215" s="6"/>
      <c r="L215" s="6"/>
      <c r="M215" s="6"/>
      <c r="N215" s="6"/>
      <c r="O215" s="6"/>
    </row>
    <row r="216" spans="2:15" ht="15.75" x14ac:dyDescent="0.25">
      <c r="B216" s="7"/>
      <c r="C216" s="6"/>
      <c r="D216" s="8"/>
      <c r="E216" s="9"/>
      <c r="F216" s="6"/>
      <c r="G216" s="6"/>
      <c r="H216" s="6"/>
      <c r="I216" s="6"/>
      <c r="J216" s="6"/>
      <c r="K216" s="6"/>
      <c r="L216" s="6"/>
      <c r="M216" s="6"/>
      <c r="N216" s="6"/>
      <c r="O216" s="6"/>
    </row>
    <row r="217" spans="2:15" ht="15.75" x14ac:dyDescent="0.25">
      <c r="B217" s="7"/>
      <c r="C217" s="6"/>
      <c r="D217" s="8"/>
      <c r="E217" s="9"/>
      <c r="F217" s="6"/>
      <c r="G217" s="6"/>
      <c r="H217" s="6"/>
      <c r="I217" s="6"/>
      <c r="J217" s="6"/>
      <c r="K217" s="6"/>
      <c r="L217" s="6"/>
      <c r="M217" s="6"/>
      <c r="N217" s="6"/>
      <c r="O217" s="6"/>
    </row>
    <row r="218" spans="2:15" ht="15.75" x14ac:dyDescent="0.25">
      <c r="B218" s="7"/>
      <c r="C218" s="6"/>
      <c r="D218" s="8"/>
      <c r="E218" s="9"/>
      <c r="F218" s="6"/>
      <c r="G218" s="6"/>
      <c r="H218" s="6"/>
      <c r="I218" s="6"/>
      <c r="J218" s="6"/>
      <c r="K218" s="6"/>
      <c r="L218" s="6"/>
      <c r="M218" s="6"/>
      <c r="N218" s="6"/>
      <c r="O218" s="6"/>
    </row>
    <row r="219" spans="2:15" ht="15.75" x14ac:dyDescent="0.25">
      <c r="B219" s="7"/>
      <c r="C219" s="6"/>
      <c r="D219" s="8"/>
      <c r="E219" s="9"/>
      <c r="F219" s="6"/>
      <c r="G219" s="6"/>
      <c r="H219" s="6"/>
      <c r="I219" s="6"/>
      <c r="J219" s="6"/>
      <c r="K219" s="6"/>
      <c r="L219" s="6"/>
      <c r="M219" s="6"/>
      <c r="N219" s="6"/>
      <c r="O219" s="6"/>
    </row>
    <row r="401" spans="7:7" x14ac:dyDescent="0.2">
      <c r="G401" s="88"/>
    </row>
    <row r="486" spans="1:4" s="5" customFormat="1" ht="18.75" x14ac:dyDescent="0.3">
      <c r="A486" s="1"/>
      <c r="B486" s="2"/>
      <c r="C486" s="3"/>
      <c r="D486" s="80"/>
    </row>
    <row r="487" spans="1:4" s="5" customFormat="1" ht="18.75" x14ac:dyDescent="0.3">
      <c r="A487" s="1"/>
      <c r="B487" s="2"/>
      <c r="C487" s="3"/>
      <c r="D487" s="80"/>
    </row>
    <row r="490" spans="1:4" s="5" customFormat="1" x14ac:dyDescent="0.2">
      <c r="A490" s="1"/>
      <c r="B490" s="2"/>
      <c r="C490" s="3"/>
      <c r="D490" s="81"/>
    </row>
  </sheetData>
  <mergeCells count="1">
    <mergeCell ref="B2:E2"/>
  </mergeCells>
  <pageMargins left="0.17" right="0.16" top="0.17" bottom="0.25" header="0.17" footer="0.21"/>
  <pageSetup paperSize="9" scale="94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305F9CE-56C0-43BC-B76B-6B81BEB88CEB}"/>
</file>

<file path=customXml/itemProps2.xml><?xml version="1.0" encoding="utf-8"?>
<ds:datastoreItem xmlns:ds="http://schemas.openxmlformats.org/officeDocument/2006/customXml" ds:itemID="{3B00264C-DC24-4219-A027-FE7345704500}"/>
</file>

<file path=customXml/itemProps3.xml><?xml version="1.0" encoding="utf-8"?>
<ds:datastoreItem xmlns:ds="http://schemas.openxmlformats.org/officeDocument/2006/customXml" ds:itemID="{ED05CB8B-9482-4C18-BCE6-DF7843BE6F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01.05.2016</vt:lpstr>
    </vt:vector>
  </TitlesOfParts>
  <Company>Depfin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petrovape</dc:creator>
  <cp:lastModifiedBy>Богданов Филипп Владимирович</cp:lastModifiedBy>
  <dcterms:created xsi:type="dcterms:W3CDTF">2016-05-16T08:16:32Z</dcterms:created>
  <dcterms:modified xsi:type="dcterms:W3CDTF">2016-05-18T09:56:12Z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