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01.07.2026" sheetId="1" r:id="rId1"/>
  </sheets>
  <definedNames>
    <definedName name="Z_3A62FDFE_B33F_4285_AF26_B946B57D89E5_.wvu.Rows" localSheetId="0" hidden="1">'01.07.2026'!#REF!,'01.07.2026'!$39:$39,'01.07.2026'!#REF!,'01.07.2026'!$95:$98,'01.07.2026'!$109:$109,'01.07.2026'!#REF!,'01.07.2026'!#REF!</definedName>
    <definedName name="Z_5F4BDBB1_E645_4516_8FC8_7D1E2AFE448F_.wvu.Rows" localSheetId="0" hidden="1">'01.07.2026'!#REF!,'01.07.2026'!$39:$39,'01.07.2026'!#REF!,'01.07.2026'!#REF!,'01.07.2026'!$95:$98,'01.07.2026'!$109:$109,'01.07.2026'!#REF!</definedName>
    <definedName name="Z_791A6B44_A126_477F_8F66_87C81269CCAF_.wvu.Rows" localSheetId="0" hidden="1">'01.07.2026'!#REF!,'01.07.2026'!#REF!,'01.07.2026'!#REF!</definedName>
    <definedName name="Z_929FDB8F_E881_4391_AFBA_8453BF0DB0C3_.wvu.PrintArea" localSheetId="0" hidden="1">'01.07.2026'!$B$1:$E$114</definedName>
    <definedName name="Z_929FDB8F_E881_4391_AFBA_8453BF0DB0C3_.wvu.Rows" localSheetId="0" hidden="1">'01.07.2026'!#REF!,'01.07.2026'!#REF!</definedName>
    <definedName name="Z_941B9BCB_D95B_4828_B060_DECC595C9511_.wvu.Rows" localSheetId="0" hidden="1">'01.07.2026'!#REF!,'01.07.2026'!$32:$32,'01.07.2026'!$39:$39,'01.07.2026'!$45:$45,'01.07.2026'!#REF!,'01.07.2026'!#REF!,'01.07.2026'!#REF!,'01.07.2026'!$95:$98,'01.07.2026'!$108:$109,'01.07.2026'!#REF!</definedName>
    <definedName name="Z_AD8B40E3_4B89_443C_9ACF_B6D22B3A77E7_.wvu.Rows" localSheetId="0" hidden="1">'01.07.2026'!#REF!,'01.07.2026'!$32:$32,'01.07.2026'!$39:$39,'01.07.2026'!$45:$45,'01.07.2026'!#REF!,'01.07.2026'!#REF!,'01.07.2026'!#REF!,'01.07.2026'!$95:$98,'01.07.2026'!$108:$109,'01.07.2026'!#REF!</definedName>
    <definedName name="Z_AFEF4DE1_67D6_48C6_A8C8_B9E9198BBD0E_.wvu.PrintArea" localSheetId="0" hidden="1">'01.07.2026'!$B$1:$E$114</definedName>
    <definedName name="Z_BAFDA3B8_7206_4013_B98A_464FD1E587E1_.wvu.PrintArea" localSheetId="0" hidden="1">'01.07.2026'!$A$1:$E$114</definedName>
    <definedName name="Z_CAE69FAB_AFBE_4188_8F32_69E048226F14_.wvu.PrintArea" localSheetId="0" hidden="1">'01.07.2026'!$A$1:$E$114</definedName>
    <definedName name="Z_D2DF83CF_573E_4A86_A4BE_5A992E023C65_.wvu.Rows" localSheetId="0" hidden="1">'01.07.2026'!#REF!,'01.07.2026'!#REF!,'01.07.2026'!#REF!</definedName>
    <definedName name="Z_E2CE03E0_A708_4616_8DFD_0910D1C70A9E_.wvu.Rows" localSheetId="0" hidden="1">'01.07.2026'!#REF!,'01.07.2026'!#REF!,'01.07.2026'!#REF!</definedName>
    <definedName name="Z_E6F394BB_DB4B_47AB_A066_DC195B03AE3E_.wvu.Rows" localSheetId="0" hidden="1">'01.07.2026'!#REF!,'01.07.2026'!$39:$39,'01.07.2026'!#REF!,'01.07.2026'!#REF!,'01.07.2026'!#REF!,'01.07.2026'!#REF!,'01.07.2026'!$95:$98,'01.07.2026'!$107:$107,'01.07.2026'!#REF!,'01.07.2026'!#REF!,'01.07.2026'!#REF!</definedName>
    <definedName name="Z_E8991B2E_0E9F_48F3_A4D6_3B340ABE8C8E_.wvu.Rows" localSheetId="0" hidden="1">'01.07.2026'!$39:$39,'01.07.2026'!#REF!</definedName>
    <definedName name="Z_F385514D_10E2_4F02_BC23_DB9B134ACC31_.wvu.PrintArea" localSheetId="0" hidden="1">'01.07.2026'!$B$1:$E$114</definedName>
    <definedName name="Z_F59D258D_974D_4B2B_B7CC_86B99245EC3C_.wvu.PrintArea" localSheetId="0" hidden="1">'01.07.2026'!$A$1:$E$114</definedName>
    <definedName name="Z_F59D258D_974D_4B2B_B7CC_86B99245EC3C_.wvu.Rows" localSheetId="0" hidden="1">'01.07.2026'!#REF!,'01.07.2026'!$32:$32,'01.07.2026'!$39:$39,'01.07.2026'!$45:$45,'01.07.2026'!#REF!,'01.07.2026'!#REF!,'01.07.2026'!#REF!,'01.07.2026'!$95:$98,'01.07.2026'!$109:$109,'01.07.2026'!#REF!,'01.07.2026'!#REF!</definedName>
    <definedName name="Z_F8542D9D_A523_4F6F_8CFE_9BA4BA3D5B88_.wvu.Rows" localSheetId="0" hidden="1">'01.07.2026'!$39:$39,'01.07.2026'!$95:$98,'01.07.2026'!$109:$109,'01.07.2026'!#REF!</definedName>
    <definedName name="Z_FAFBB87E_73E9_461E_A4E8_A0EB3259EED0_.wvu.PrintArea" localSheetId="0" hidden="1">'01.07.2026'!$A$1:$E$114</definedName>
    <definedName name="Z_FAFBB87E_73E9_461E_A4E8_A0EB3259EED0_.wvu.Rows" localSheetId="0" hidden="1">'01.07.2026'!#REF!,'01.07.2026'!$39:$39,'01.07.2026'!$95:$98,'01.07.2026'!$109:$109,'01.07.2026'!#REF!</definedName>
    <definedName name="_xlnm.Print_Area" localSheetId="0">'01.07.2026'!$A$1:$E$114</definedName>
  </definedNames>
  <calcPr calcId="145621"/>
</workbook>
</file>

<file path=xl/calcChain.xml><?xml version="1.0" encoding="utf-8"?>
<calcChain xmlns="http://schemas.openxmlformats.org/spreadsheetml/2006/main">
  <c r="E36" i="1" l="1"/>
  <c r="D111" i="1" l="1"/>
  <c r="C111" i="1"/>
  <c r="D108" i="1"/>
  <c r="D104" i="1"/>
  <c r="C104" i="1"/>
  <c r="D100" i="1"/>
  <c r="C100" i="1"/>
  <c r="D96" i="1"/>
  <c r="C96" i="1"/>
  <c r="D90" i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D38" i="1"/>
  <c r="C38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90" i="1" l="1"/>
  <c r="C92" i="1"/>
  <c r="E38" i="1"/>
  <c r="C114" i="1"/>
  <c r="D114" i="1"/>
  <c r="D92" i="1"/>
</calcChain>
</file>

<file path=xl/sharedStrings.xml><?xml version="1.0" encoding="utf-8"?>
<sst xmlns="http://schemas.openxmlformats.org/spreadsheetml/2006/main" count="185" uniqueCount="179">
  <si>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</si>
  <si>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01.07.2026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</si>
  <si>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</si>
  <si>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</si>
  <si>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</si>
  <si>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01.07.2026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</si>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</sst>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3"/>
  <sheetViews>
    <sheetView tabSelected="1" view="pageBreakPreview" zoomScale="110" zoomScaleNormal="100" zoomScaleSheetLayoutView="90" workbookViewId="0">
      <selection activeCell="A5" sqref="A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</row>
    <row r="3" spans="1:10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</row>
    <row r="5" spans="1:10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</row>
    <row r="6" spans="1:10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</row>
    <row r="7" spans="1:10" ht="22.7" customHeight="1" x14ac:dyDescent="0.25">
      <c r="A7" s="23" t="s">
        <v>8</v>
      </c>
      <c r="B7" s="24" t="s">
        <v>9</v>
      </c>
      <c r="C7" s="25">
        <v>44242985.491330005</v>
      </c>
      <c r="D7" s="26">
        <v>18918442.312200002</v>
      </c>
      <c r="E7" s="27">
        <f>D7/C7</f>
        <v>0.42760320313165395</v>
      </c>
      <c r="F7" s="9"/>
      <c r="G7" s="9"/>
      <c r="H7" s="9"/>
      <c r="I7" s="9"/>
    </row>
    <row r="8" spans="1:10" ht="24" customHeight="1" x14ac:dyDescent="0.25">
      <c r="A8" s="21" t="s">
        <v>10</v>
      </c>
      <c r="B8" s="28" t="s">
        <v>11</v>
      </c>
      <c r="C8" s="29">
        <v>28566325.460000001</v>
      </c>
      <c r="D8" s="29">
        <v>12141998.814780001</v>
      </c>
      <c r="E8" s="30">
        <f t="shared" ref="E8:E36" si="0">D8/C8</f>
        <v>0.42504587549357148</v>
      </c>
      <c r="F8" s="9"/>
      <c r="G8" s="9"/>
      <c r="H8" s="9"/>
      <c r="I8" s="9"/>
    </row>
    <row r="9" spans="1:10" ht="24" customHeight="1" x14ac:dyDescent="0.25">
      <c r="A9" s="21"/>
      <c r="B9" s="31" t="s">
        <v>12</v>
      </c>
      <c r="C9" s="32">
        <v>3972429.36</v>
      </c>
      <c r="D9" s="32">
        <v>2303060.0719299996</v>
      </c>
      <c r="E9" s="33">
        <f t="shared" si="0"/>
        <v>0.57976111422406762</v>
      </c>
      <c r="F9" s="9"/>
      <c r="G9" s="9"/>
      <c r="H9" s="9"/>
      <c r="I9" s="9"/>
    </row>
    <row r="10" spans="1:10" ht="24" customHeight="1" x14ac:dyDescent="0.25">
      <c r="A10" s="21"/>
      <c r="B10" s="31" t="s">
        <v>13</v>
      </c>
      <c r="C10" s="32">
        <v>24593896.100000001</v>
      </c>
      <c r="D10" s="32">
        <v>9838938.74285</v>
      </c>
      <c r="E10" s="33">
        <f t="shared" si="0"/>
        <v>0.40005612379772554</v>
      </c>
      <c r="F10" s="9"/>
      <c r="G10" s="9"/>
      <c r="H10" s="9"/>
      <c r="I10" s="9"/>
    </row>
    <row r="11" spans="1:10" ht="41.25" customHeight="1" x14ac:dyDescent="0.25">
      <c r="A11" s="21" t="s">
        <v>14</v>
      </c>
      <c r="B11" s="34" t="s">
        <v>15</v>
      </c>
      <c r="C11" s="29">
        <v>1837621.36</v>
      </c>
      <c r="D11" s="29">
        <v>848571.37759000005</v>
      </c>
      <c r="E11" s="30">
        <f t="shared" si="0"/>
        <v>0.46177705378326689</v>
      </c>
      <c r="F11" s="9"/>
      <c r="G11" s="9"/>
      <c r="H11" s="9"/>
      <c r="I11" s="9"/>
    </row>
    <row r="12" spans="1:10" ht="24" customHeight="1" x14ac:dyDescent="0.25">
      <c r="A12" s="21" t="s">
        <v>16</v>
      </c>
      <c r="B12" s="28" t="s">
        <v>17</v>
      </c>
      <c r="C12" s="29">
        <v>9310835.5600000005</v>
      </c>
      <c r="D12" s="29">
        <v>4122548.0007099998</v>
      </c>
      <c r="E12" s="30">
        <f t="shared" si="0"/>
        <v>0.44276885507684766</v>
      </c>
      <c r="F12" s="9"/>
      <c r="G12" s="9"/>
      <c r="H12" s="9"/>
      <c r="I12" s="9"/>
    </row>
    <row r="13" spans="1:10" ht="27.95" customHeight="1" x14ac:dyDescent="0.25">
      <c r="A13" s="21"/>
      <c r="B13" s="35" t="s">
        <v>18</v>
      </c>
      <c r="C13" s="32">
        <v>8495058</v>
      </c>
      <c r="D13" s="32">
        <v>3945015.2975300001</v>
      </c>
      <c r="E13" s="33">
        <f t="shared" si="0"/>
        <v>0.46438944825685713</v>
      </c>
      <c r="F13" s="9"/>
      <c r="G13" s="9"/>
      <c r="H13" s="9"/>
      <c r="I13" s="9"/>
    </row>
    <row r="14" spans="1:10" ht="24" customHeight="1" x14ac:dyDescent="0.25">
      <c r="A14" s="21"/>
      <c r="B14" s="35" t="s">
        <v>19</v>
      </c>
      <c r="C14" s="32">
        <v>550.17999999999995</v>
      </c>
      <c r="D14" s="32">
        <v>109.88539</v>
      </c>
      <c r="E14" s="33">
        <f t="shared" si="0"/>
        <v>0.1997262532262169</v>
      </c>
      <c r="F14" s="9"/>
      <c r="G14" s="9"/>
      <c r="H14" s="9"/>
      <c r="I14" s="9"/>
    </row>
    <row r="15" spans="1:10" ht="24" customHeight="1" x14ac:dyDescent="0.25">
      <c r="A15" s="21"/>
      <c r="B15" s="31" t="s">
        <v>20</v>
      </c>
      <c r="C15" s="32">
        <v>6804.04</v>
      </c>
      <c r="D15" s="36">
        <v>4475.12273</v>
      </c>
      <c r="E15" s="33">
        <f t="shared" si="0"/>
        <v>0.65771552342431849</v>
      </c>
      <c r="F15" s="9"/>
      <c r="G15" s="9"/>
      <c r="H15" s="9"/>
      <c r="I15" s="9"/>
    </row>
    <row r="16" spans="1:10" ht="36.950000000000003" customHeight="1" x14ac:dyDescent="0.25">
      <c r="A16" s="21"/>
      <c r="B16" s="37" t="s">
        <v>21</v>
      </c>
      <c r="C16" s="38">
        <v>808423.34</v>
      </c>
      <c r="D16" s="38">
        <v>172947.69506</v>
      </c>
      <c r="E16" s="33">
        <f t="shared" si="0"/>
        <v>0.21393209040698899</v>
      </c>
      <c r="F16" s="9"/>
      <c r="G16" s="9"/>
      <c r="H16" s="9"/>
      <c r="I16" s="9"/>
    </row>
    <row r="17" spans="1:9" ht="24" customHeight="1" x14ac:dyDescent="0.25">
      <c r="A17" s="21" t="s">
        <v>22</v>
      </c>
      <c r="B17" s="28" t="s">
        <v>23</v>
      </c>
      <c r="C17" s="29">
        <v>1715605.22</v>
      </c>
      <c r="D17" s="29">
        <v>470225.68635000003</v>
      </c>
      <c r="E17" s="30">
        <f>D17/C17</f>
        <v>0.27408734880743718</v>
      </c>
      <c r="F17" s="9"/>
      <c r="G17" s="9"/>
      <c r="H17" s="9"/>
      <c r="I17" s="9"/>
    </row>
    <row r="18" spans="1:9" ht="24" customHeight="1" x14ac:dyDescent="0.25">
      <c r="A18" s="21"/>
      <c r="B18" s="31" t="s">
        <v>24</v>
      </c>
      <c r="C18" s="32">
        <v>677802.7</v>
      </c>
      <c r="D18" s="32">
        <v>61917.03817</v>
      </c>
      <c r="E18" s="33">
        <f t="shared" si="0"/>
        <v>9.1349648164576511E-2</v>
      </c>
      <c r="F18" s="9"/>
      <c r="G18" s="9"/>
      <c r="H18" s="9"/>
      <c r="I18" s="9"/>
    </row>
    <row r="19" spans="1:9" ht="24" customHeight="1" x14ac:dyDescent="0.25">
      <c r="A19" s="21"/>
      <c r="B19" s="31" t="s">
        <v>25</v>
      </c>
      <c r="C19" s="32">
        <v>1037802.52</v>
      </c>
      <c r="D19" s="32">
        <v>408308.64818000002</v>
      </c>
      <c r="E19" s="33">
        <f t="shared" si="0"/>
        <v>0.39343578408346902</v>
      </c>
      <c r="F19" s="9"/>
      <c r="G19" s="9"/>
      <c r="H19" s="9"/>
      <c r="I19" s="9"/>
    </row>
    <row r="20" spans="1:9" ht="24" customHeight="1" x14ac:dyDescent="0.25">
      <c r="A20" s="21" t="s">
        <v>26</v>
      </c>
      <c r="B20" s="28" t="s">
        <v>27</v>
      </c>
      <c r="C20" s="29">
        <v>893272.42</v>
      </c>
      <c r="D20" s="29">
        <v>442799.76972000004</v>
      </c>
      <c r="E20" s="30">
        <f t="shared" si="0"/>
        <v>0.49570518444977851</v>
      </c>
      <c r="F20" s="9"/>
      <c r="G20" s="9"/>
      <c r="H20" s="9"/>
      <c r="I20" s="9"/>
    </row>
    <row r="21" spans="1:9" ht="31.15" customHeight="1" x14ac:dyDescent="0.25">
      <c r="A21" s="21" t="s">
        <v>28</v>
      </c>
      <c r="B21" s="39" t="s">
        <v>29</v>
      </c>
      <c r="C21" s="29">
        <v>1.2</v>
      </c>
      <c r="D21" s="29">
        <v>0.5</v>
      </c>
      <c r="E21" s="30">
        <f t="shared" si="0"/>
        <v>0.41666666666666669</v>
      </c>
      <c r="F21" s="9"/>
      <c r="G21" s="9"/>
      <c r="H21" s="9"/>
      <c r="I21" s="9"/>
    </row>
    <row r="22" spans="1:9" ht="34.5" customHeight="1" x14ac:dyDescent="0.25">
      <c r="A22" s="21" t="s">
        <v>30</v>
      </c>
      <c r="B22" s="39" t="s">
        <v>31</v>
      </c>
      <c r="C22" s="29">
        <v>1550530.2</v>
      </c>
      <c r="D22" s="29">
        <v>647696.67067999998</v>
      </c>
      <c r="E22" s="30">
        <f t="shared" si="0"/>
        <v>0.41772593057523161</v>
      </c>
      <c r="F22" s="9"/>
      <c r="G22" s="9"/>
      <c r="H22" s="9"/>
      <c r="I22" s="9"/>
    </row>
    <row r="23" spans="1:9" ht="24" customHeight="1" x14ac:dyDescent="0.25">
      <c r="A23" s="21" t="s">
        <v>32</v>
      </c>
      <c r="B23" s="39" t="s">
        <v>33</v>
      </c>
      <c r="C23" s="29">
        <v>27940.16</v>
      </c>
      <c r="D23" s="29">
        <v>50639.172450000005</v>
      </c>
      <c r="E23" s="30">
        <f t="shared" si="0"/>
        <v>1.8124152635489563</v>
      </c>
      <c r="F23" s="9"/>
      <c r="G23" s="9"/>
      <c r="H23" s="9"/>
      <c r="I23" s="9"/>
    </row>
    <row r="24" spans="1:9" ht="24" customHeight="1" x14ac:dyDescent="0.25">
      <c r="A24" s="21" t="s">
        <v>34</v>
      </c>
      <c r="B24" s="39" t="s">
        <v>35</v>
      </c>
      <c r="C24" s="29">
        <v>163014.78</v>
      </c>
      <c r="D24" s="29">
        <v>82889.662599999996</v>
      </c>
      <c r="E24" s="30">
        <f t="shared" si="0"/>
        <v>0.50847943112888294</v>
      </c>
      <c r="F24" s="9"/>
      <c r="G24" s="9"/>
      <c r="H24" s="9"/>
      <c r="I24" s="9"/>
    </row>
    <row r="25" spans="1:9" ht="24" customHeight="1" x14ac:dyDescent="0.25">
      <c r="A25" s="21" t="s">
        <v>36</v>
      </c>
      <c r="B25" s="28" t="s">
        <v>37</v>
      </c>
      <c r="C25" s="29">
        <v>380.29</v>
      </c>
      <c r="D25" s="29">
        <v>196.5</v>
      </c>
      <c r="E25" s="30">
        <f t="shared" si="0"/>
        <v>0.5167109311315049</v>
      </c>
      <c r="F25" s="9"/>
      <c r="G25" s="9"/>
      <c r="H25" s="9"/>
      <c r="I25" s="9"/>
    </row>
    <row r="26" spans="1:9" ht="24" customHeight="1" x14ac:dyDescent="0.25">
      <c r="A26" s="21" t="s">
        <v>38</v>
      </c>
      <c r="B26" s="28" t="s">
        <v>39</v>
      </c>
      <c r="C26" s="29">
        <v>154697.93</v>
      </c>
      <c r="D26" s="29">
        <v>104072.69489</v>
      </c>
      <c r="E26" s="30">
        <f t="shared" si="0"/>
        <v>0.67274781821579643</v>
      </c>
      <c r="F26" s="9"/>
      <c r="G26" s="9"/>
      <c r="H26" s="9"/>
      <c r="I26" s="9"/>
    </row>
    <row r="27" spans="1:9" ht="24" customHeight="1" x14ac:dyDescent="0.25">
      <c r="A27" s="21" t="s">
        <v>40</v>
      </c>
      <c r="B27" s="39" t="s">
        <v>41</v>
      </c>
      <c r="C27" s="29">
        <v>22760.911329999999</v>
      </c>
      <c r="D27" s="29">
        <v>6803.4604300000001</v>
      </c>
      <c r="E27" s="30">
        <f t="shared" si="0"/>
        <v>0.29890984290390449</v>
      </c>
      <c r="F27" s="9"/>
      <c r="G27" s="9"/>
      <c r="H27" s="9"/>
      <c r="I27" s="9"/>
    </row>
    <row r="28" spans="1:9" ht="22.7" customHeight="1" x14ac:dyDescent="0.25">
      <c r="A28" s="23" t="s">
        <v>42</v>
      </c>
      <c r="B28" s="24" t="s">
        <v>43</v>
      </c>
      <c r="C28" s="25">
        <v>35851538.147160001</v>
      </c>
      <c r="D28" s="26">
        <v>18674450.28015</v>
      </c>
      <c r="E28" s="27">
        <f t="shared" si="0"/>
        <v>0.52088281968536143</v>
      </c>
      <c r="F28" s="9"/>
      <c r="G28" s="9"/>
      <c r="H28" s="9"/>
      <c r="I28" s="9"/>
    </row>
    <row r="29" spans="1:9" s="42" customFormat="1" ht="31.9" customHeight="1" x14ac:dyDescent="0.25">
      <c r="A29" s="21" t="s">
        <v>44</v>
      </c>
      <c r="B29" s="40" t="s">
        <v>45</v>
      </c>
      <c r="C29" s="29">
        <v>35762654.750050001</v>
      </c>
      <c r="D29" s="29">
        <v>18612149.799900003</v>
      </c>
      <c r="E29" s="30">
        <f t="shared" si="0"/>
        <v>0.52043535162539856</v>
      </c>
      <c r="F29" s="41"/>
      <c r="G29" s="41"/>
      <c r="H29" s="41"/>
      <c r="I29" s="41"/>
    </row>
    <row r="30" spans="1:9" s="42" customFormat="1" ht="33" customHeight="1" x14ac:dyDescent="0.25">
      <c r="A30" s="21"/>
      <c r="B30" s="43" t="s">
        <v>46</v>
      </c>
      <c r="C30" s="32">
        <v>10080980.12861</v>
      </c>
      <c r="D30" s="32">
        <v>2616691.3025799999</v>
      </c>
      <c r="E30" s="33">
        <f>D30/C30</f>
        <v>0.2595671521218243</v>
      </c>
      <c r="F30" s="41"/>
      <c r="G30" s="41"/>
      <c r="H30" s="41"/>
      <c r="I30" s="41"/>
    </row>
    <row r="31" spans="1:9" s="42" customFormat="1" ht="24" customHeight="1" x14ac:dyDescent="0.25">
      <c r="A31" s="21"/>
      <c r="B31" s="43" t="s">
        <v>47</v>
      </c>
      <c r="C31" s="32">
        <v>24684228.527490001</v>
      </c>
      <c r="D31" s="32">
        <v>15460324.643540001</v>
      </c>
      <c r="E31" s="33">
        <f t="shared" si="0"/>
        <v>0.62632399575795339</v>
      </c>
      <c r="F31" s="41"/>
      <c r="G31" s="41"/>
      <c r="H31" s="41"/>
      <c r="I31" s="41"/>
    </row>
    <row r="32" spans="1:9" ht="24" customHeight="1" x14ac:dyDescent="0.25">
      <c r="A32" s="21"/>
      <c r="B32" s="44" t="s">
        <v>48</v>
      </c>
      <c r="C32" s="32">
        <v>997446.09395000001</v>
      </c>
      <c r="D32" s="32">
        <v>535133.85378</v>
      </c>
      <c r="E32" s="33">
        <f t="shared" si="0"/>
        <v>0.53650403468001873</v>
      </c>
      <c r="F32" s="9"/>
      <c r="G32" s="9"/>
      <c r="H32" s="9"/>
      <c r="I32" s="9"/>
    </row>
    <row r="33" spans="1:10" s="42" customFormat="1" ht="30" customHeight="1" x14ac:dyDescent="0.25">
      <c r="A33" s="45" t="s">
        <v>49</v>
      </c>
      <c r="B33" s="40" t="s">
        <v>50</v>
      </c>
      <c r="C33" s="29">
        <v>0</v>
      </c>
      <c r="D33" s="46">
        <v>557.44107999999994</v>
      </c>
      <c r="E33" s="30" t="s">
        <v>51</v>
      </c>
      <c r="F33" s="41"/>
      <c r="G33" s="41"/>
      <c r="H33" s="41"/>
      <c r="I33" s="41"/>
    </row>
    <row r="34" spans="1:10" s="42" customFormat="1" ht="30" customHeight="1" x14ac:dyDescent="0.25">
      <c r="A34" s="45" t="s">
        <v>52</v>
      </c>
      <c r="B34" s="40" t="s">
        <v>53</v>
      </c>
      <c r="C34" s="29">
        <v>150000</v>
      </c>
      <c r="D34" s="46">
        <v>150000</v>
      </c>
      <c r="E34" s="30">
        <f t="shared" si="0"/>
        <v>1</v>
      </c>
      <c r="F34" s="41"/>
      <c r="G34" s="41"/>
      <c r="H34" s="41"/>
      <c r="I34" s="41"/>
    </row>
    <row r="35" spans="1:10" s="42" customFormat="1" ht="67.7" customHeight="1" x14ac:dyDescent="0.25">
      <c r="A35" s="21" t="s">
        <v>54</v>
      </c>
      <c r="B35" s="40" t="s">
        <v>55</v>
      </c>
      <c r="C35" s="29">
        <v>0</v>
      </c>
      <c r="D35" s="46">
        <v>-209.18145999999999</v>
      </c>
      <c r="E35" s="30" t="s">
        <v>51</v>
      </c>
      <c r="F35" s="41"/>
      <c r="G35" s="41"/>
      <c r="H35" s="41"/>
      <c r="I35" s="41"/>
    </row>
    <row r="36" spans="1:10" s="42" customFormat="1" ht="34.5" customHeight="1" x14ac:dyDescent="0.25">
      <c r="A36" s="21" t="s">
        <v>56</v>
      </c>
      <c r="B36" s="40" t="s">
        <v>57</v>
      </c>
      <c r="C36" s="29">
        <v>-61116.602890000002</v>
      </c>
      <c r="D36" s="29">
        <v>-138880.61508000002</v>
      </c>
      <c r="E36" s="30">
        <f t="shared" si="0"/>
        <v>2.2723876739347353</v>
      </c>
      <c r="F36" s="41"/>
      <c r="G36" s="41"/>
      <c r="H36" s="41"/>
      <c r="I36" s="41"/>
    </row>
    <row r="37" spans="1:10" s="42" customFormat="1" ht="45.95" customHeight="1" x14ac:dyDescent="0.25">
      <c r="A37" s="21" t="s">
        <v>58</v>
      </c>
      <c r="B37" s="47" t="s">
        <v>59</v>
      </c>
      <c r="C37" s="29">
        <v>0</v>
      </c>
      <c r="D37" s="29">
        <v>50832.835709999999</v>
      </c>
      <c r="E37" s="30" t="s">
        <v>51</v>
      </c>
      <c r="F37" s="41"/>
      <c r="G37" s="41"/>
      <c r="H37" s="41"/>
      <c r="I37" s="41"/>
    </row>
    <row r="38" spans="1:10" s="53" customFormat="1" ht="24" customHeight="1" x14ac:dyDescent="0.3">
      <c r="A38" s="48"/>
      <c r="B38" s="49" t="s">
        <v>60</v>
      </c>
      <c r="C38" s="50">
        <f>C7+C28</f>
        <v>80094523.638490006</v>
      </c>
      <c r="D38" s="50">
        <f>D7+D28</f>
        <v>37592892.592350006</v>
      </c>
      <c r="E38" s="51">
        <f>D38/C38</f>
        <v>0.46935659124495333</v>
      </c>
      <c r="F38" s="52"/>
      <c r="G38" s="52"/>
      <c r="H38" s="52"/>
      <c r="I38" s="52"/>
      <c r="J38" s="52"/>
    </row>
    <row r="39" spans="1:10" ht="16.5" customHeight="1" x14ac:dyDescent="0.25">
      <c r="A39" s="16"/>
      <c r="B39" s="31"/>
      <c r="C39" s="54"/>
      <c r="D39" s="54"/>
      <c r="E39" s="55"/>
      <c r="F39" s="9"/>
      <c r="G39" s="9"/>
      <c r="H39" s="9"/>
      <c r="I39" s="9"/>
      <c r="J39" s="9"/>
    </row>
    <row r="40" spans="1:10" ht="19.5" customHeight="1" x14ac:dyDescent="0.25">
      <c r="A40" s="16"/>
      <c r="B40" s="22" t="s">
        <v>61</v>
      </c>
      <c r="C40" s="54"/>
      <c r="D40" s="54"/>
      <c r="E40" s="55"/>
      <c r="F40" s="9"/>
      <c r="G40" s="9"/>
      <c r="H40" s="9"/>
      <c r="I40" s="9"/>
      <c r="J40" s="9"/>
    </row>
    <row r="41" spans="1:10" ht="22.7" customHeight="1" x14ac:dyDescent="0.25">
      <c r="A41" s="23" t="s">
        <v>62</v>
      </c>
      <c r="B41" s="24" t="s">
        <v>63</v>
      </c>
      <c r="C41" s="25">
        <v>6019090.6523199994</v>
      </c>
      <c r="D41" s="26">
        <v>1997694.2746400002</v>
      </c>
      <c r="E41" s="27">
        <f t="shared" ref="E41:E46" si="1">D41/C41</f>
        <v>0.33189303667822456</v>
      </c>
      <c r="F41" s="9"/>
      <c r="G41" s="9"/>
      <c r="H41" s="9"/>
      <c r="I41" s="9"/>
      <c r="J41" s="9"/>
    </row>
    <row r="42" spans="1:10" ht="31.5" x14ac:dyDescent="0.25">
      <c r="A42" s="21" t="s">
        <v>64</v>
      </c>
      <c r="B42" s="37" t="s">
        <v>65</v>
      </c>
      <c r="C42" s="38">
        <v>11219.945960000001</v>
      </c>
      <c r="D42" s="38">
        <v>5290.5767999999998</v>
      </c>
      <c r="E42" s="56">
        <f t="shared" si="1"/>
        <v>0.47153318018298185</v>
      </c>
      <c r="F42" s="9"/>
      <c r="G42" s="9"/>
      <c r="H42" s="9"/>
      <c r="I42" s="9"/>
      <c r="J42" s="9"/>
    </row>
    <row r="43" spans="1:10" ht="46.5" customHeight="1" x14ac:dyDescent="0.25">
      <c r="A43" s="21" t="s">
        <v>66</v>
      </c>
      <c r="B43" s="37" t="s">
        <v>67</v>
      </c>
      <c r="C43" s="38">
        <v>152212.9</v>
      </c>
      <c r="D43" s="38">
        <v>64699.359340000003</v>
      </c>
      <c r="E43" s="56">
        <f t="shared" si="1"/>
        <v>0.42505831857878013</v>
      </c>
      <c r="F43" s="9"/>
      <c r="G43" s="9"/>
      <c r="H43" s="9"/>
      <c r="I43" s="9"/>
      <c r="J43" s="9"/>
    </row>
    <row r="44" spans="1:10" ht="31.5" x14ac:dyDescent="0.25">
      <c r="A44" s="21" t="s">
        <v>68</v>
      </c>
      <c r="B44" s="37" t="s">
        <v>69</v>
      </c>
      <c r="C44" s="38">
        <v>1888414.57274</v>
      </c>
      <c r="D44" s="38">
        <v>841740.63439000002</v>
      </c>
      <c r="E44" s="56">
        <f t="shared" si="1"/>
        <v>0.44573932363203184</v>
      </c>
      <c r="F44" s="9"/>
      <c r="G44" s="9"/>
      <c r="H44" s="9"/>
      <c r="I44" s="9"/>
      <c r="J44" s="9"/>
    </row>
    <row r="45" spans="1:10" ht="21" customHeight="1" x14ac:dyDescent="0.25">
      <c r="A45" s="21" t="s">
        <v>70</v>
      </c>
      <c r="B45" s="37" t="s">
        <v>71</v>
      </c>
      <c r="C45" s="38">
        <v>2192.5</v>
      </c>
      <c r="D45" s="36">
        <v>2185.6048999999998</v>
      </c>
      <c r="E45" s="56">
        <f t="shared" si="1"/>
        <v>0.99685514253135676</v>
      </c>
      <c r="F45" s="9"/>
      <c r="G45" s="9"/>
      <c r="H45" s="9"/>
      <c r="I45" s="9"/>
      <c r="J45" s="9"/>
    </row>
    <row r="46" spans="1:10" ht="31.5" x14ac:dyDescent="0.25">
      <c r="A46" s="21" t="s">
        <v>72</v>
      </c>
      <c r="B46" s="37" t="s">
        <v>73</v>
      </c>
      <c r="C46" s="38">
        <v>398651.3</v>
      </c>
      <c r="D46" s="36">
        <v>162511.83262999999</v>
      </c>
      <c r="E46" s="56">
        <f t="shared" si="1"/>
        <v>0.40765408925043012</v>
      </c>
      <c r="F46" s="9"/>
      <c r="G46" s="9"/>
      <c r="H46" s="9"/>
      <c r="I46" s="9"/>
      <c r="J46" s="9"/>
    </row>
    <row r="47" spans="1:10" ht="15.75" x14ac:dyDescent="0.25">
      <c r="A47" s="21" t="s">
        <v>74</v>
      </c>
      <c r="B47" s="37" t="s">
        <v>75</v>
      </c>
      <c r="C47" s="38">
        <v>8914</v>
      </c>
      <c r="D47" s="36">
        <v>0</v>
      </c>
      <c r="E47" s="56" t="s">
        <v>51</v>
      </c>
      <c r="F47" s="9"/>
      <c r="G47" s="9"/>
      <c r="H47" s="9"/>
      <c r="I47" s="9"/>
      <c r="J47" s="9"/>
    </row>
    <row r="48" spans="1:10" ht="22.7" customHeight="1" x14ac:dyDescent="0.25">
      <c r="A48" s="21" t="s">
        <v>76</v>
      </c>
      <c r="B48" s="37" t="s">
        <v>77</v>
      </c>
      <c r="C48" s="38">
        <v>147610.02241999999</v>
      </c>
      <c r="D48" s="38">
        <v>0</v>
      </c>
      <c r="E48" s="56" t="s">
        <v>51</v>
      </c>
      <c r="F48" s="9"/>
      <c r="G48" s="9"/>
      <c r="H48" s="9"/>
      <c r="I48" s="9"/>
      <c r="J48" s="9"/>
    </row>
    <row r="49" spans="1:10" ht="22.7" customHeight="1" x14ac:dyDescent="0.25">
      <c r="A49" s="21" t="s">
        <v>78</v>
      </c>
      <c r="B49" s="37" t="s">
        <v>79</v>
      </c>
      <c r="C49" s="38">
        <v>2882.9</v>
      </c>
      <c r="D49" s="38">
        <v>1537.2506699999999</v>
      </c>
      <c r="E49" s="56" t="s">
        <v>51</v>
      </c>
      <c r="F49" s="9"/>
      <c r="G49" s="9"/>
      <c r="H49" s="9"/>
      <c r="I49" s="9"/>
      <c r="J49" s="9"/>
    </row>
    <row r="50" spans="1:10" ht="22.7" customHeight="1" x14ac:dyDescent="0.25">
      <c r="A50" s="21" t="s">
        <v>80</v>
      </c>
      <c r="B50" s="37" t="s">
        <v>81</v>
      </c>
      <c r="C50" s="57">
        <v>3406992.5111999996</v>
      </c>
      <c r="D50" s="38">
        <v>919729.01590999996</v>
      </c>
      <c r="E50" s="56">
        <f t="shared" ref="E50:E90" si="2">D50/C50</f>
        <v>0.26995334239406826</v>
      </c>
      <c r="F50" s="9"/>
      <c r="G50" s="9"/>
      <c r="H50" s="9"/>
      <c r="I50" s="9"/>
      <c r="J50" s="9"/>
    </row>
    <row r="51" spans="1:10" ht="35.25" customHeight="1" x14ac:dyDescent="0.25">
      <c r="A51" s="23" t="s">
        <v>82</v>
      </c>
      <c r="B51" s="58" t="s">
        <v>83</v>
      </c>
      <c r="C51" s="25">
        <v>263676.18044999999</v>
      </c>
      <c r="D51" s="26">
        <v>116823.66222</v>
      </c>
      <c r="E51" s="27">
        <f t="shared" si="2"/>
        <v>0.44305732137284531</v>
      </c>
      <c r="F51" s="9"/>
      <c r="G51" s="9"/>
      <c r="H51" s="9"/>
      <c r="I51" s="9"/>
      <c r="J51" s="9"/>
    </row>
    <row r="52" spans="1:10" ht="30" customHeight="1" x14ac:dyDescent="0.25">
      <c r="A52" s="21" t="s">
        <v>84</v>
      </c>
      <c r="B52" s="37" t="s">
        <v>85</v>
      </c>
      <c r="C52" s="32">
        <v>51478.35</v>
      </c>
      <c r="D52" s="57">
        <v>24337.204249999999</v>
      </c>
      <c r="E52" s="56">
        <f t="shared" si="2"/>
        <v>0.47276581805749407</v>
      </c>
      <c r="F52" s="9"/>
      <c r="G52" s="9"/>
      <c r="H52" s="9"/>
      <c r="I52" s="9"/>
      <c r="J52" s="9"/>
    </row>
    <row r="53" spans="1:10" ht="37.5" customHeight="1" x14ac:dyDescent="0.25">
      <c r="A53" s="21" t="s">
        <v>86</v>
      </c>
      <c r="B53" s="37" t="s">
        <v>87</v>
      </c>
      <c r="C53" s="32">
        <v>212197.83044999998</v>
      </c>
      <c r="D53" s="38">
        <v>92486.457970000003</v>
      </c>
      <c r="E53" s="56">
        <f t="shared" si="2"/>
        <v>0.43585015819373574</v>
      </c>
      <c r="F53" s="9"/>
      <c r="G53" s="9"/>
      <c r="H53" s="9"/>
      <c r="I53" s="9"/>
      <c r="J53" s="9"/>
    </row>
    <row r="54" spans="1:10" ht="29.25" customHeight="1" x14ac:dyDescent="0.25">
      <c r="A54" s="23" t="s">
        <v>88</v>
      </c>
      <c r="B54" s="24" t="s">
        <v>89</v>
      </c>
      <c r="C54" s="26">
        <v>15356544.14023</v>
      </c>
      <c r="D54" s="26">
        <v>4014310.2543200003</v>
      </c>
      <c r="E54" s="27">
        <f t="shared" si="2"/>
        <v>0.26140713806849231</v>
      </c>
      <c r="F54" s="9"/>
      <c r="G54" s="9"/>
      <c r="H54" s="9"/>
      <c r="I54" s="9"/>
      <c r="J54" s="9"/>
    </row>
    <row r="55" spans="1:10" ht="22.7" customHeight="1" x14ac:dyDescent="0.25">
      <c r="A55" s="21" t="s">
        <v>90</v>
      </c>
      <c r="B55" s="37" t="s">
        <v>91</v>
      </c>
      <c r="C55" s="38">
        <v>3446557.0464699999</v>
      </c>
      <c r="D55" s="36">
        <v>1151360.52033</v>
      </c>
      <c r="E55" s="56">
        <f t="shared" si="2"/>
        <v>0.33406106581326878</v>
      </c>
      <c r="F55" s="9"/>
      <c r="G55" s="9"/>
      <c r="H55" s="9"/>
      <c r="I55" s="9"/>
      <c r="J55" s="9"/>
    </row>
    <row r="56" spans="1:10" ht="22.7" customHeight="1" x14ac:dyDescent="0.25">
      <c r="A56" s="21" t="s">
        <v>92</v>
      </c>
      <c r="B56" s="37" t="s">
        <v>93</v>
      </c>
      <c r="C56" s="38">
        <v>11294355.49535</v>
      </c>
      <c r="D56" s="32">
        <v>2727532.6868099999</v>
      </c>
      <c r="E56" s="56">
        <f t="shared" si="2"/>
        <v>0.24149520421355186</v>
      </c>
      <c r="F56" s="9"/>
      <c r="G56" s="9"/>
      <c r="H56" s="9"/>
      <c r="I56" s="9"/>
      <c r="J56" s="9"/>
    </row>
    <row r="57" spans="1:10" ht="22.7" customHeight="1" x14ac:dyDescent="0.25">
      <c r="A57" s="21" t="s">
        <v>94</v>
      </c>
      <c r="B57" s="37" t="s">
        <v>95</v>
      </c>
      <c r="C57" s="38">
        <v>16521.304789999998</v>
      </c>
      <c r="D57" s="32">
        <v>0</v>
      </c>
      <c r="E57" s="56" t="s">
        <v>51</v>
      </c>
      <c r="F57" s="9"/>
      <c r="G57" s="9"/>
      <c r="H57" s="9"/>
      <c r="I57" s="9"/>
      <c r="J57" s="9"/>
    </row>
    <row r="58" spans="1:10" ht="22.7" customHeight="1" x14ac:dyDescent="0.25">
      <c r="A58" s="21" t="s">
        <v>96</v>
      </c>
      <c r="B58" s="37" t="s">
        <v>97</v>
      </c>
      <c r="C58" s="59">
        <v>599110.29362000001</v>
      </c>
      <c r="D58" s="32">
        <v>135417.04717999999</v>
      </c>
      <c r="E58" s="56">
        <f>D58/C58</f>
        <v>0.22603024622022516</v>
      </c>
      <c r="F58" s="9"/>
      <c r="G58" s="9"/>
      <c r="H58" s="9"/>
      <c r="I58" s="9"/>
      <c r="J58" s="9"/>
    </row>
    <row r="59" spans="1:10" ht="22.7" customHeight="1" x14ac:dyDescent="0.25">
      <c r="A59" s="60" t="s">
        <v>98</v>
      </c>
      <c r="B59" s="24" t="s">
        <v>99</v>
      </c>
      <c r="C59" s="26">
        <v>8017394.9811199997</v>
      </c>
      <c r="D59" s="26">
        <v>1235011.8142000001</v>
      </c>
      <c r="E59" s="27">
        <f t="shared" si="2"/>
        <v>0.15404153308004712</v>
      </c>
      <c r="F59" s="9"/>
      <c r="G59" s="9"/>
      <c r="H59" s="9"/>
      <c r="I59" s="9"/>
      <c r="J59" s="9"/>
    </row>
    <row r="60" spans="1:10" ht="22.7" customHeight="1" x14ac:dyDescent="0.25">
      <c r="A60" s="21" t="s">
        <v>100</v>
      </c>
      <c r="B60" s="37" t="s">
        <v>101</v>
      </c>
      <c r="C60" s="38">
        <v>2234621.8396900003</v>
      </c>
      <c r="D60" s="38">
        <v>270202.73270999995</v>
      </c>
      <c r="E60" s="56">
        <f t="shared" si="2"/>
        <v>0.12091653626167193</v>
      </c>
      <c r="F60" s="9"/>
      <c r="G60" s="9"/>
      <c r="H60" s="9"/>
      <c r="I60" s="9"/>
      <c r="J60" s="9"/>
    </row>
    <row r="61" spans="1:10" ht="22.7" customHeight="1" x14ac:dyDescent="0.25">
      <c r="A61" s="21" t="s">
        <v>102</v>
      </c>
      <c r="B61" s="37" t="s">
        <v>103</v>
      </c>
      <c r="C61" s="57">
        <v>2314369.7437100001</v>
      </c>
      <c r="D61" s="57">
        <v>89460.386719999995</v>
      </c>
      <c r="E61" s="56">
        <f t="shared" si="2"/>
        <v>3.8654319156710228E-2</v>
      </c>
      <c r="F61" s="9"/>
      <c r="G61" s="9"/>
      <c r="H61" s="9"/>
      <c r="I61" s="9"/>
      <c r="J61" s="9"/>
    </row>
    <row r="62" spans="1:10" ht="22.7" customHeight="1" x14ac:dyDescent="0.25">
      <c r="A62" s="21" t="s">
        <v>104</v>
      </c>
      <c r="B62" s="37" t="s">
        <v>105</v>
      </c>
      <c r="C62" s="38">
        <v>2813864.3259699997</v>
      </c>
      <c r="D62" s="57">
        <v>638094.72104999993</v>
      </c>
      <c r="E62" s="56">
        <f t="shared" si="2"/>
        <v>0.22676811925892515</v>
      </c>
      <c r="F62" s="9"/>
      <c r="G62" s="9"/>
      <c r="H62" s="9"/>
      <c r="I62" s="9"/>
      <c r="J62" s="9"/>
    </row>
    <row r="63" spans="1:10" ht="22.7" customHeight="1" x14ac:dyDescent="0.25">
      <c r="A63" s="21" t="s">
        <v>106</v>
      </c>
      <c r="B63" s="37" t="s">
        <v>107</v>
      </c>
      <c r="C63" s="38">
        <v>654539.07175</v>
      </c>
      <c r="D63" s="38">
        <v>237253.97372000001</v>
      </c>
      <c r="E63" s="56">
        <f t="shared" si="2"/>
        <v>0.36247488341019729</v>
      </c>
      <c r="F63" s="9"/>
      <c r="G63" s="9"/>
      <c r="H63" s="9"/>
      <c r="I63" s="9"/>
      <c r="J63" s="9"/>
    </row>
    <row r="64" spans="1:10" ht="22.7" customHeight="1" x14ac:dyDescent="0.25">
      <c r="A64" s="61" t="s">
        <v>108</v>
      </c>
      <c r="B64" s="24" t="s">
        <v>109</v>
      </c>
      <c r="C64" s="25">
        <v>205846.3033</v>
      </c>
      <c r="D64" s="25">
        <v>41387.370000000003</v>
      </c>
      <c r="E64" s="27">
        <f>D64/C64</f>
        <v>0.20105957375237452</v>
      </c>
      <c r="F64" s="9"/>
      <c r="G64" s="9"/>
      <c r="H64" s="9"/>
      <c r="I64" s="9"/>
      <c r="J64" s="9"/>
    </row>
    <row r="65" spans="1:10" ht="22.7" customHeight="1" x14ac:dyDescent="0.25">
      <c r="A65" s="21" t="s">
        <v>110</v>
      </c>
      <c r="B65" s="62" t="s">
        <v>111</v>
      </c>
      <c r="C65" s="38">
        <v>18920.340270000001</v>
      </c>
      <c r="D65" s="38">
        <v>9942.8087200000009</v>
      </c>
      <c r="E65" s="56">
        <f t="shared" si="2"/>
        <v>0.52550898018283898</v>
      </c>
      <c r="F65" s="9"/>
      <c r="G65" s="9"/>
      <c r="H65" s="9"/>
      <c r="I65" s="9"/>
      <c r="J65" s="9"/>
    </row>
    <row r="66" spans="1:10" ht="22.7" customHeight="1" x14ac:dyDescent="0.25">
      <c r="A66" s="21" t="s">
        <v>112</v>
      </c>
      <c r="B66" s="62" t="s">
        <v>113</v>
      </c>
      <c r="C66" s="38">
        <v>186925.96303000001</v>
      </c>
      <c r="D66" s="38">
        <v>31444.563600000001</v>
      </c>
      <c r="E66" s="56">
        <f t="shared" si="2"/>
        <v>0.16821934786530118</v>
      </c>
      <c r="F66" s="9"/>
      <c r="G66" s="9"/>
      <c r="H66" s="9"/>
      <c r="I66" s="9"/>
      <c r="J66" s="9"/>
    </row>
    <row r="67" spans="1:10" ht="22.7" customHeight="1" x14ac:dyDescent="0.25">
      <c r="A67" s="61" t="s">
        <v>114</v>
      </c>
      <c r="B67" s="24" t="s">
        <v>115</v>
      </c>
      <c r="C67" s="26">
        <v>42327829.59685</v>
      </c>
      <c r="D67" s="25">
        <v>22307857.339810003</v>
      </c>
      <c r="E67" s="27">
        <f t="shared" si="2"/>
        <v>0.5270257783656862</v>
      </c>
      <c r="F67" s="9"/>
      <c r="G67" s="9"/>
      <c r="H67" s="9"/>
      <c r="I67" s="9"/>
      <c r="J67" s="9"/>
    </row>
    <row r="68" spans="1:10" ht="22.7" customHeight="1" x14ac:dyDescent="0.25">
      <c r="A68" s="21" t="s">
        <v>116</v>
      </c>
      <c r="B68" s="37" t="s">
        <v>117</v>
      </c>
      <c r="C68" s="36">
        <v>15117417.70475</v>
      </c>
      <c r="D68" s="38">
        <v>7565830.4109199997</v>
      </c>
      <c r="E68" s="56">
        <f t="shared" si="2"/>
        <v>0.5004710830039949</v>
      </c>
      <c r="F68" s="9"/>
      <c r="G68" s="9"/>
      <c r="H68" s="9"/>
      <c r="I68" s="9"/>
      <c r="J68" s="9"/>
    </row>
    <row r="69" spans="1:10" ht="22.7" customHeight="1" x14ac:dyDescent="0.25">
      <c r="A69" s="21" t="s">
        <v>118</v>
      </c>
      <c r="B69" s="37" t="s">
        <v>119</v>
      </c>
      <c r="C69" s="32">
        <v>20730394.000539999</v>
      </c>
      <c r="D69" s="38">
        <v>11643999.284940001</v>
      </c>
      <c r="E69" s="56">
        <f t="shared" si="2"/>
        <v>0.56168731210013134</v>
      </c>
      <c r="F69" s="9"/>
      <c r="G69" s="9"/>
      <c r="H69" s="9"/>
      <c r="I69" s="9"/>
      <c r="J69" s="9"/>
    </row>
    <row r="70" spans="1:10" ht="22.7" customHeight="1" x14ac:dyDescent="0.25">
      <c r="A70" s="21" t="s">
        <v>120</v>
      </c>
      <c r="B70" s="37" t="s">
        <v>121</v>
      </c>
      <c r="C70" s="32">
        <v>3550028.4003900001</v>
      </c>
      <c r="D70" s="38">
        <v>1822530.0679000001</v>
      </c>
      <c r="E70" s="56">
        <f t="shared" si="2"/>
        <v>0.5133846443875717</v>
      </c>
      <c r="F70" s="9"/>
      <c r="G70" s="9"/>
      <c r="H70" s="9"/>
      <c r="I70" s="9"/>
      <c r="J70" s="9"/>
    </row>
    <row r="71" spans="1:10" ht="22.7" customHeight="1" x14ac:dyDescent="0.25">
      <c r="A71" s="21" t="s">
        <v>122</v>
      </c>
      <c r="B71" s="37" t="s">
        <v>123</v>
      </c>
      <c r="C71" s="32">
        <v>666425.74199999997</v>
      </c>
      <c r="D71" s="38">
        <v>283463.80011000001</v>
      </c>
      <c r="E71" s="56">
        <f t="shared" si="2"/>
        <v>0.42534941591436909</v>
      </c>
      <c r="F71" s="9"/>
      <c r="G71" s="9"/>
      <c r="H71" s="9"/>
      <c r="I71" s="9"/>
      <c r="J71" s="9"/>
    </row>
    <row r="72" spans="1:10" ht="22.7" customHeight="1" x14ac:dyDescent="0.25">
      <c r="A72" s="21" t="s">
        <v>124</v>
      </c>
      <c r="B72" s="37" t="s">
        <v>125</v>
      </c>
      <c r="C72" s="32">
        <v>2263563.7491700002</v>
      </c>
      <c r="D72" s="38">
        <v>992033.77594000008</v>
      </c>
      <c r="E72" s="56">
        <f t="shared" si="2"/>
        <v>0.43826191168848566</v>
      </c>
      <c r="F72" s="9"/>
      <c r="G72" s="9"/>
      <c r="H72" s="9"/>
      <c r="I72" s="9"/>
      <c r="J72" s="9"/>
    </row>
    <row r="73" spans="1:10" s="68" customFormat="1" ht="22.7" customHeight="1" x14ac:dyDescent="0.25">
      <c r="A73" s="63" t="s">
        <v>126</v>
      </c>
      <c r="B73" s="64" t="s">
        <v>127</v>
      </c>
      <c r="C73" s="65">
        <v>3236461.5408699997</v>
      </c>
      <c r="D73" s="65">
        <v>1396149.54773</v>
      </c>
      <c r="E73" s="66">
        <f t="shared" si="2"/>
        <v>0.43138147328477083</v>
      </c>
      <c r="F73" s="67"/>
      <c r="G73" s="67"/>
      <c r="H73" s="67"/>
      <c r="I73" s="67"/>
      <c r="J73" s="67"/>
    </row>
    <row r="74" spans="1:10" ht="22.7" customHeight="1" x14ac:dyDescent="0.25">
      <c r="A74" s="21" t="s">
        <v>128</v>
      </c>
      <c r="B74" s="37" t="s">
        <v>129</v>
      </c>
      <c r="C74" s="38">
        <v>2991529.76187</v>
      </c>
      <c r="D74" s="57">
        <v>1291928.6684000001</v>
      </c>
      <c r="E74" s="56">
        <f t="shared" si="2"/>
        <v>0.4318622147327118</v>
      </c>
      <c r="F74" s="9"/>
      <c r="G74" s="9"/>
      <c r="H74" s="9"/>
      <c r="I74" s="9"/>
      <c r="J74" s="9"/>
    </row>
    <row r="75" spans="1:10" ht="22.7" customHeight="1" x14ac:dyDescent="0.25">
      <c r="A75" s="21" t="s">
        <v>130</v>
      </c>
      <c r="B75" s="37" t="s">
        <v>131</v>
      </c>
      <c r="C75" s="38">
        <v>71619.819000000003</v>
      </c>
      <c r="D75" s="38">
        <v>27328.277999999998</v>
      </c>
      <c r="E75" s="56">
        <f t="shared" si="2"/>
        <v>0.38157423994606854</v>
      </c>
      <c r="F75" s="9"/>
      <c r="G75" s="9"/>
      <c r="H75" s="9"/>
      <c r="I75" s="9"/>
      <c r="J75" s="9"/>
    </row>
    <row r="76" spans="1:10" ht="27" customHeight="1" x14ac:dyDescent="0.25">
      <c r="A76" s="21" t="s">
        <v>132</v>
      </c>
      <c r="B76" s="37" t="s">
        <v>133</v>
      </c>
      <c r="C76" s="38">
        <v>173311.96</v>
      </c>
      <c r="D76" s="38">
        <v>76892.601330000005</v>
      </c>
      <c r="E76" s="56">
        <f t="shared" si="2"/>
        <v>0.4436658689336847</v>
      </c>
      <c r="F76" s="9"/>
      <c r="G76" s="9"/>
      <c r="H76" s="9"/>
      <c r="I76" s="9"/>
      <c r="J76" s="9"/>
    </row>
    <row r="77" spans="1:10" ht="22.7" customHeight="1" x14ac:dyDescent="0.25">
      <c r="A77" s="61" t="s">
        <v>134</v>
      </c>
      <c r="B77" s="24" t="s">
        <v>135</v>
      </c>
      <c r="C77" s="25">
        <v>3935345.7305799997</v>
      </c>
      <c r="D77" s="26">
        <v>2364083.6</v>
      </c>
      <c r="E77" s="27">
        <f t="shared" si="2"/>
        <v>0.60073085361462675</v>
      </c>
      <c r="F77" s="9"/>
      <c r="G77" s="9"/>
      <c r="H77" s="9"/>
      <c r="I77" s="9"/>
      <c r="J77" s="9"/>
    </row>
    <row r="78" spans="1:10" ht="22.7" customHeight="1" x14ac:dyDescent="0.25">
      <c r="A78" s="21" t="s">
        <v>136</v>
      </c>
      <c r="B78" s="37" t="s">
        <v>137</v>
      </c>
      <c r="C78" s="32">
        <v>130929.98</v>
      </c>
      <c r="D78" s="38">
        <v>50726.056369999998</v>
      </c>
      <c r="E78" s="69">
        <f t="shared" si="2"/>
        <v>0.38742888656975277</v>
      </c>
      <c r="F78" s="9"/>
      <c r="G78" s="9"/>
      <c r="H78" s="9"/>
      <c r="I78" s="9"/>
      <c r="J78" s="9"/>
    </row>
    <row r="79" spans="1:10" ht="22.7" customHeight="1" x14ac:dyDescent="0.25">
      <c r="A79" s="21" t="s">
        <v>138</v>
      </c>
      <c r="B79" s="37" t="s">
        <v>139</v>
      </c>
      <c r="C79" s="32">
        <v>2209548.6630899999</v>
      </c>
      <c r="D79" s="38">
        <v>828479.59479</v>
      </c>
      <c r="E79" s="56">
        <f t="shared" si="2"/>
        <v>0.37495421966918413</v>
      </c>
      <c r="F79" s="9"/>
      <c r="G79" s="9"/>
      <c r="H79" s="9"/>
      <c r="I79" s="9"/>
      <c r="J79" s="9"/>
    </row>
    <row r="80" spans="1:10" ht="22.7" customHeight="1" x14ac:dyDescent="0.25">
      <c r="A80" s="21" t="s">
        <v>140</v>
      </c>
      <c r="B80" s="37" t="s">
        <v>141</v>
      </c>
      <c r="C80" s="32">
        <v>1463680.78749</v>
      </c>
      <c r="D80" s="57">
        <v>1431908.53562</v>
      </c>
      <c r="E80" s="69">
        <f>D80/C80</f>
        <v>0.97829290912229239</v>
      </c>
      <c r="F80" s="9"/>
      <c r="G80" s="9"/>
      <c r="H80" s="9"/>
      <c r="I80" s="9"/>
      <c r="J80" s="9"/>
    </row>
    <row r="81" spans="1:10" ht="22.7" customHeight="1" x14ac:dyDescent="0.25">
      <c r="A81" s="21" t="s">
        <v>142</v>
      </c>
      <c r="B81" s="37" t="s">
        <v>143</v>
      </c>
      <c r="C81" s="32">
        <v>131186.29999999999</v>
      </c>
      <c r="D81" s="38">
        <v>52969.41489</v>
      </c>
      <c r="E81" s="56">
        <f t="shared" si="2"/>
        <v>0.40377245863325673</v>
      </c>
      <c r="F81" s="9"/>
      <c r="G81" s="9"/>
      <c r="H81" s="9"/>
      <c r="I81" s="9"/>
      <c r="J81" s="9"/>
    </row>
    <row r="82" spans="1:10" ht="22.7" customHeight="1" x14ac:dyDescent="0.25">
      <c r="A82" s="61" t="s">
        <v>144</v>
      </c>
      <c r="B82" s="24" t="s">
        <v>145</v>
      </c>
      <c r="C82" s="25">
        <v>4504837.2330900002</v>
      </c>
      <c r="D82" s="25">
        <v>1591377.49</v>
      </c>
      <c r="E82" s="27">
        <f t="shared" si="2"/>
        <v>0.35325970898807091</v>
      </c>
      <c r="F82" s="9"/>
      <c r="G82" s="9"/>
      <c r="H82" s="9"/>
      <c r="I82" s="9"/>
      <c r="J82" s="9"/>
    </row>
    <row r="83" spans="1:10" ht="22.7" customHeight="1" x14ac:dyDescent="0.25">
      <c r="A83" s="21" t="s">
        <v>146</v>
      </c>
      <c r="B83" s="37" t="s">
        <v>147</v>
      </c>
      <c r="C83" s="57">
        <v>1689079.17252</v>
      </c>
      <c r="D83" s="38">
        <v>306364.03649000003</v>
      </c>
      <c r="E83" s="56">
        <f t="shared" si="2"/>
        <v>0.18137932281346181</v>
      </c>
      <c r="F83" s="9"/>
      <c r="G83" s="9"/>
      <c r="H83" s="9"/>
      <c r="I83" s="9"/>
      <c r="J83" s="9"/>
    </row>
    <row r="84" spans="1:10" ht="22.7" customHeight="1" x14ac:dyDescent="0.25">
      <c r="A84" s="21" t="s">
        <v>148</v>
      </c>
      <c r="B84" s="37" t="s">
        <v>149</v>
      </c>
      <c r="C84" s="38">
        <v>2486937.8884800002</v>
      </c>
      <c r="D84" s="38">
        <v>1092175.49226</v>
      </c>
      <c r="E84" s="56">
        <f t="shared" si="2"/>
        <v>0.43916476455611458</v>
      </c>
      <c r="F84" s="9"/>
      <c r="G84" s="9"/>
      <c r="H84" s="9"/>
      <c r="I84" s="9"/>
      <c r="J84" s="9"/>
    </row>
    <row r="85" spans="1:10" ht="22.7" customHeight="1" x14ac:dyDescent="0.25">
      <c r="A85" s="21" t="s">
        <v>150</v>
      </c>
      <c r="B85" s="37" t="s">
        <v>151</v>
      </c>
      <c r="C85" s="36">
        <v>328820.17208999995</v>
      </c>
      <c r="D85" s="38">
        <v>192837.95611000003</v>
      </c>
      <c r="E85" s="56">
        <f t="shared" si="2"/>
        <v>0.58645415481754315</v>
      </c>
      <c r="F85" s="9"/>
      <c r="G85" s="9"/>
      <c r="H85" s="9"/>
      <c r="I85" s="9"/>
      <c r="J85" s="9"/>
    </row>
    <row r="86" spans="1:10" ht="22.7" customHeight="1" x14ac:dyDescent="0.25">
      <c r="A86" s="70" t="s">
        <v>152</v>
      </c>
      <c r="B86" s="71" t="s">
        <v>153</v>
      </c>
      <c r="C86" s="25">
        <v>67750</v>
      </c>
      <c r="D86" s="25">
        <v>29559.22</v>
      </c>
      <c r="E86" s="27">
        <f t="shared" si="2"/>
        <v>0.43629845018450186</v>
      </c>
      <c r="F86" s="9"/>
      <c r="G86" s="9"/>
      <c r="H86" s="9"/>
      <c r="I86" s="9"/>
      <c r="J86" s="9"/>
    </row>
    <row r="87" spans="1:10" ht="22.7" customHeight="1" x14ac:dyDescent="0.25">
      <c r="A87" s="21" t="s">
        <v>154</v>
      </c>
      <c r="B87" s="37" t="s">
        <v>155</v>
      </c>
      <c r="C87" s="38">
        <v>67750</v>
      </c>
      <c r="D87" s="57">
        <v>29559.218510000002</v>
      </c>
      <c r="E87" s="56">
        <f t="shared" si="2"/>
        <v>0.43629842819188197</v>
      </c>
      <c r="F87" s="9"/>
      <c r="G87" s="9"/>
      <c r="H87" s="9"/>
      <c r="I87" s="9"/>
      <c r="J87" s="9"/>
    </row>
    <row r="88" spans="1:10" ht="31.7" customHeight="1" x14ac:dyDescent="0.25">
      <c r="A88" s="61" t="s">
        <v>156</v>
      </c>
      <c r="B88" s="58" t="s">
        <v>157</v>
      </c>
      <c r="C88" s="25">
        <v>699643.37700999994</v>
      </c>
      <c r="D88" s="25">
        <v>288554.93</v>
      </c>
      <c r="E88" s="27">
        <f t="shared" si="2"/>
        <v>0.41243144647944791</v>
      </c>
      <c r="F88" s="9"/>
      <c r="G88" s="9"/>
      <c r="H88" s="9"/>
      <c r="I88" s="9"/>
      <c r="J88" s="9"/>
    </row>
    <row r="89" spans="1:10" ht="22.7" customHeight="1" x14ac:dyDescent="0.25">
      <c r="A89" s="21" t="s">
        <v>158</v>
      </c>
      <c r="B89" s="37" t="s">
        <v>159</v>
      </c>
      <c r="C89" s="38">
        <v>699643.37700999994</v>
      </c>
      <c r="D89" s="38">
        <v>288554.93147000001</v>
      </c>
      <c r="E89" s="56">
        <f t="shared" si="2"/>
        <v>0.41243144858051833</v>
      </c>
      <c r="F89" s="9"/>
      <c r="G89" s="9"/>
      <c r="H89" s="9"/>
      <c r="I89" s="9"/>
      <c r="J89" s="9"/>
    </row>
    <row r="90" spans="1:10" s="53" customFormat="1" ht="20.25" customHeight="1" x14ac:dyDescent="0.3">
      <c r="A90" s="72"/>
      <c r="B90" s="49" t="s">
        <v>160</v>
      </c>
      <c r="C90" s="73">
        <f>C41+C51+C54+C59+C64+C67+C73+C77+C82+C86+C88</f>
        <v>84634419.735819995</v>
      </c>
      <c r="D90" s="73">
        <f>D41+D51+D54+D59+D64+D67+D73+D77+D82+D86+D88</f>
        <v>35382809.502920002</v>
      </c>
      <c r="E90" s="51">
        <f t="shared" si="2"/>
        <v>0.41806642750508355</v>
      </c>
      <c r="F90" s="52"/>
      <c r="G90" s="52"/>
      <c r="H90" s="52"/>
      <c r="I90" s="52"/>
      <c r="J90" s="52"/>
    </row>
    <row r="91" spans="1:10" ht="24.75" customHeight="1" x14ac:dyDescent="0.25">
      <c r="A91" s="16"/>
      <c r="B91" s="31"/>
      <c r="C91" s="32"/>
      <c r="D91" s="32"/>
      <c r="E91" s="74"/>
      <c r="F91" s="9"/>
      <c r="G91" s="9"/>
      <c r="H91" s="9"/>
      <c r="I91" s="9"/>
      <c r="J91" s="9"/>
    </row>
    <row r="92" spans="1:10" s="42" customFormat="1" ht="15.75" x14ac:dyDescent="0.25">
      <c r="A92" s="75"/>
      <c r="B92" s="40" t="s">
        <v>161</v>
      </c>
      <c r="C92" s="29">
        <f>C38-C90</f>
        <v>-4539896.0973299891</v>
      </c>
      <c r="D92" s="29">
        <f>D38-D90</f>
        <v>2210083.0894300044</v>
      </c>
      <c r="E92" s="30"/>
      <c r="F92" s="41"/>
      <c r="G92" s="41"/>
      <c r="H92" s="41"/>
      <c r="I92" s="41"/>
      <c r="J92" s="41"/>
    </row>
    <row r="93" spans="1:10" s="42" customFormat="1" ht="15.75" x14ac:dyDescent="0.25">
      <c r="A93" s="75"/>
      <c r="B93" s="40"/>
      <c r="C93" s="29"/>
      <c r="D93" s="29"/>
      <c r="E93" s="30"/>
      <c r="F93" s="41"/>
      <c r="G93" s="41"/>
      <c r="H93" s="41"/>
      <c r="I93" s="41"/>
      <c r="J93" s="41"/>
    </row>
    <row r="94" spans="1:10" s="42" customFormat="1" ht="38.25" customHeight="1" x14ac:dyDescent="0.25">
      <c r="A94" s="75"/>
      <c r="B94" s="76" t="s">
        <v>162</v>
      </c>
      <c r="C94" s="32"/>
      <c r="D94" s="32"/>
      <c r="E94" s="30"/>
      <c r="F94" s="41"/>
      <c r="G94" s="41"/>
      <c r="H94" s="41"/>
      <c r="I94" s="41"/>
    </row>
    <row r="95" spans="1:10" s="42" customFormat="1" ht="15.75" x14ac:dyDescent="0.25">
      <c r="A95" s="75"/>
      <c r="B95" s="77"/>
      <c r="C95" s="32"/>
      <c r="D95" s="32"/>
      <c r="E95" s="30"/>
      <c r="F95" s="41"/>
      <c r="G95" s="41"/>
      <c r="H95" s="41"/>
      <c r="I95" s="41"/>
      <c r="J95" s="41"/>
    </row>
    <row r="96" spans="1:10" s="42" customFormat="1" ht="15.75" x14ac:dyDescent="0.25">
      <c r="A96" s="75"/>
      <c r="B96" s="40" t="s">
        <v>163</v>
      </c>
      <c r="C96" s="29">
        <f>C97+C98</f>
        <v>-0.25</v>
      </c>
      <c r="D96" s="29">
        <f>D97+D98</f>
        <v>0</v>
      </c>
      <c r="E96" s="30"/>
      <c r="F96" s="41"/>
      <c r="G96" s="41"/>
      <c r="H96" s="41"/>
      <c r="I96" s="41"/>
      <c r="J96" s="41"/>
    </row>
    <row r="97" spans="1:10" s="42" customFormat="1" ht="15.75" x14ac:dyDescent="0.25">
      <c r="A97" s="75"/>
      <c r="B97" s="77" t="s">
        <v>164</v>
      </c>
      <c r="C97" s="32"/>
      <c r="D97" s="32"/>
      <c r="E97" s="30"/>
      <c r="F97" s="41"/>
      <c r="G97" s="41"/>
      <c r="H97" s="41"/>
      <c r="I97" s="41"/>
      <c r="J97" s="41"/>
    </row>
    <row r="98" spans="1:10" s="42" customFormat="1" ht="15.75" x14ac:dyDescent="0.25">
      <c r="A98" s="75"/>
      <c r="B98" s="77" t="s">
        <v>165</v>
      </c>
      <c r="C98" s="32">
        <v>-0.25</v>
      </c>
      <c r="D98" s="32">
        <v>0</v>
      </c>
      <c r="E98" s="30"/>
      <c r="F98" s="41"/>
      <c r="G98" s="41"/>
      <c r="H98" s="41"/>
      <c r="I98" s="41"/>
      <c r="J98" s="41"/>
    </row>
    <row r="99" spans="1:10" s="42" customFormat="1" ht="13.7" customHeight="1" x14ac:dyDescent="0.25">
      <c r="A99" s="75"/>
      <c r="B99" s="77"/>
      <c r="C99" s="32"/>
      <c r="D99" s="32"/>
      <c r="E99" s="30"/>
      <c r="F99" s="41"/>
      <c r="G99" s="41"/>
      <c r="H99" s="41"/>
      <c r="I99" s="41"/>
      <c r="J99" s="41"/>
    </row>
    <row r="100" spans="1:10" s="42" customFormat="1" ht="31.5" x14ac:dyDescent="0.25">
      <c r="A100" s="75"/>
      <c r="B100" s="40" t="s">
        <v>166</v>
      </c>
      <c r="C100" s="29">
        <f>C101+C102</f>
        <v>0</v>
      </c>
      <c r="D100" s="29">
        <f>D101+D102</f>
        <v>0</v>
      </c>
      <c r="E100" s="30"/>
      <c r="F100" s="41"/>
      <c r="G100" s="41"/>
      <c r="H100" s="41"/>
      <c r="I100" s="41"/>
      <c r="J100" s="41"/>
    </row>
    <row r="101" spans="1:10" s="42" customFormat="1" ht="22.7" customHeight="1" x14ac:dyDescent="0.25">
      <c r="A101" s="75"/>
      <c r="B101" s="78" t="s">
        <v>167</v>
      </c>
      <c r="C101" s="32">
        <v>6357456</v>
      </c>
      <c r="D101" s="32">
        <v>0</v>
      </c>
      <c r="E101" s="30"/>
      <c r="F101" s="41"/>
      <c r="G101" s="41"/>
      <c r="H101" s="41"/>
      <c r="I101" s="41"/>
      <c r="J101" s="41"/>
    </row>
    <row r="102" spans="1:10" s="42" customFormat="1" ht="31.5" x14ac:dyDescent="0.25">
      <c r="A102" s="75"/>
      <c r="B102" s="78" t="s">
        <v>168</v>
      </c>
      <c r="C102" s="32">
        <v>-6357456</v>
      </c>
      <c r="D102" s="32">
        <v>0</v>
      </c>
      <c r="E102" s="30"/>
      <c r="F102" s="41"/>
      <c r="G102" s="41"/>
      <c r="H102" s="41"/>
      <c r="I102" s="41"/>
      <c r="J102" s="41"/>
    </row>
    <row r="103" spans="1:10" s="42" customFormat="1" ht="14.25" customHeight="1" x14ac:dyDescent="0.25">
      <c r="A103" s="75"/>
      <c r="B103" s="77"/>
      <c r="C103" s="32"/>
      <c r="D103" s="32"/>
      <c r="E103" s="30"/>
      <c r="F103" s="41"/>
      <c r="G103" s="41"/>
      <c r="H103" s="41"/>
      <c r="I103" s="41"/>
      <c r="J103" s="41"/>
    </row>
    <row r="104" spans="1:10" s="42" customFormat="1" ht="22.7" customHeight="1" x14ac:dyDescent="0.25">
      <c r="A104" s="75"/>
      <c r="B104" s="40" t="s">
        <v>169</v>
      </c>
      <c r="C104" s="29">
        <f>C105+C106</f>
        <v>4290400.25</v>
      </c>
      <c r="D104" s="29">
        <f>D105+D106</f>
        <v>-2600000</v>
      </c>
      <c r="E104" s="30"/>
      <c r="F104" s="41"/>
      <c r="G104" s="41"/>
      <c r="H104" s="41"/>
      <c r="I104" s="41"/>
      <c r="J104" s="41"/>
    </row>
    <row r="105" spans="1:10" s="42" customFormat="1" ht="22.7" customHeight="1" x14ac:dyDescent="0.25">
      <c r="A105" s="75"/>
      <c r="B105" s="77" t="s">
        <v>170</v>
      </c>
      <c r="C105" s="32">
        <v>21290400.25</v>
      </c>
      <c r="D105" s="32">
        <v>3100000</v>
      </c>
      <c r="E105" s="30"/>
      <c r="F105" s="41"/>
      <c r="G105" s="41"/>
      <c r="H105" s="41"/>
      <c r="I105" s="41"/>
      <c r="J105" s="41"/>
    </row>
    <row r="106" spans="1:10" s="42" customFormat="1" ht="22.7" customHeight="1" x14ac:dyDescent="0.25">
      <c r="A106" s="75"/>
      <c r="B106" s="78" t="s">
        <v>171</v>
      </c>
      <c r="C106" s="32">
        <v>-17000000</v>
      </c>
      <c r="D106" s="32">
        <v>-5700000</v>
      </c>
      <c r="E106" s="30"/>
      <c r="F106" s="41"/>
      <c r="G106" s="41"/>
      <c r="H106" s="41"/>
      <c r="I106" s="41"/>
      <c r="J106" s="41"/>
    </row>
    <row r="107" spans="1:10" s="42" customFormat="1" ht="15.75" customHeight="1" x14ac:dyDescent="0.25">
      <c r="A107" s="75"/>
      <c r="B107" s="78"/>
      <c r="C107" s="32"/>
      <c r="D107" s="32"/>
      <c r="E107" s="30"/>
      <c r="F107" s="41"/>
      <c r="G107" s="41"/>
      <c r="H107" s="41"/>
      <c r="I107" s="41"/>
      <c r="J107" s="41"/>
    </row>
    <row r="108" spans="1:10" s="42" customFormat="1" ht="31.5" x14ac:dyDescent="0.25">
      <c r="A108" s="75"/>
      <c r="B108" s="40" t="s">
        <v>172</v>
      </c>
      <c r="C108" s="29">
        <v>0</v>
      </c>
      <c r="D108" s="29">
        <f>D109</f>
        <v>1412448.33925</v>
      </c>
      <c r="E108" s="30"/>
      <c r="F108" s="41"/>
      <c r="G108" s="41"/>
      <c r="H108" s="41"/>
      <c r="I108" s="41"/>
      <c r="J108" s="41"/>
    </row>
    <row r="109" spans="1:10" s="42" customFormat="1" ht="31.5" x14ac:dyDescent="0.25">
      <c r="A109" s="75"/>
      <c r="B109" s="79" t="s">
        <v>173</v>
      </c>
      <c r="C109" s="80">
        <v>0</v>
      </c>
      <c r="D109" s="80">
        <v>1412448.33925</v>
      </c>
      <c r="E109" s="30"/>
      <c r="F109" s="41"/>
      <c r="G109" s="41"/>
      <c r="H109" s="41"/>
      <c r="I109" s="41"/>
      <c r="J109" s="41"/>
    </row>
    <row r="110" spans="1:10" s="42" customFormat="1" ht="63" x14ac:dyDescent="0.25">
      <c r="A110" s="75"/>
      <c r="B110" s="81" t="s">
        <v>174</v>
      </c>
      <c r="C110" s="32">
        <v>0</v>
      </c>
      <c r="D110" s="32">
        <v>1412448.33925</v>
      </c>
      <c r="E110" s="30"/>
      <c r="F110" s="41"/>
      <c r="G110" s="41"/>
      <c r="H110" s="41"/>
      <c r="I110" s="41"/>
      <c r="J110" s="41"/>
    </row>
    <row r="111" spans="1:10" s="42" customFormat="1" ht="32.25" customHeight="1" x14ac:dyDescent="0.25">
      <c r="A111" s="75"/>
      <c r="B111" s="40" t="s">
        <v>175</v>
      </c>
      <c r="C111" s="29">
        <f>C112+C113</f>
        <v>249496.09733000398</v>
      </c>
      <c r="D111" s="29">
        <f>D112+D113</f>
        <v>-1022531.4298500046</v>
      </c>
      <c r="E111" s="30"/>
      <c r="F111" s="41"/>
      <c r="G111" s="41"/>
      <c r="H111" s="41"/>
      <c r="I111" s="41"/>
      <c r="J111" s="41"/>
    </row>
    <row r="112" spans="1:10" ht="22.7" customHeight="1" x14ac:dyDescent="0.25">
      <c r="A112" s="16"/>
      <c r="B112" s="31" t="s">
        <v>176</v>
      </c>
      <c r="C112" s="32">
        <v>-107742379.88849001</v>
      </c>
      <c r="D112" s="38">
        <v>-56123012.733620003</v>
      </c>
      <c r="E112" s="30"/>
      <c r="F112" s="9"/>
      <c r="G112" s="9"/>
      <c r="H112" s="9"/>
      <c r="I112" s="9"/>
      <c r="J112" s="9"/>
    </row>
    <row r="113" spans="1:10" ht="22.7" customHeight="1" x14ac:dyDescent="0.25">
      <c r="A113" s="16"/>
      <c r="B113" s="31" t="s">
        <v>177</v>
      </c>
      <c r="C113" s="32">
        <v>107991875.98582001</v>
      </c>
      <c r="D113" s="32">
        <v>55100481.303769998</v>
      </c>
      <c r="E113" s="30"/>
      <c r="F113" s="9"/>
      <c r="G113" s="9"/>
      <c r="H113" s="9"/>
      <c r="I113" s="9"/>
      <c r="J113" s="9"/>
    </row>
    <row r="114" spans="1:10" ht="30" customHeight="1" x14ac:dyDescent="0.25">
      <c r="A114" s="72"/>
      <c r="B114" s="82" t="s">
        <v>178</v>
      </c>
      <c r="C114" s="73">
        <f>C100+C104+C108+C111+C96</f>
        <v>4539896.097330004</v>
      </c>
      <c r="D114" s="73">
        <f>D100+D104+D108+D111+D96</f>
        <v>-2210083.0906000044</v>
      </c>
      <c r="E114" s="83"/>
      <c r="F114" s="9"/>
      <c r="G114" s="9"/>
      <c r="H114" s="9"/>
      <c r="I114" s="9"/>
    </row>
    <row r="115" spans="1:10" ht="15.75" x14ac:dyDescent="0.25">
      <c r="B115" s="14"/>
      <c r="C115" s="9"/>
      <c r="D115" s="11"/>
      <c r="E115" s="12"/>
      <c r="F115" s="9"/>
      <c r="G115" s="9"/>
      <c r="H115" s="9"/>
      <c r="I115" s="9"/>
      <c r="J115" s="9"/>
    </row>
    <row r="116" spans="1:10" ht="15.75" x14ac:dyDescent="0.25">
      <c r="B116" s="14"/>
      <c r="C116" s="13"/>
      <c r="D116" s="11"/>
      <c r="E116" s="12"/>
      <c r="F116" s="9"/>
      <c r="G116" s="9"/>
      <c r="H116" s="9"/>
      <c r="I116" s="9"/>
      <c r="J116" s="9"/>
    </row>
    <row r="117" spans="1:10" ht="15.75" x14ac:dyDescent="0.25">
      <c r="B117" s="14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4"/>
      <c r="C118" s="9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4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4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4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4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4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4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4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4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4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4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4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4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4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4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4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4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4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4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4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4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4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4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4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4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4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4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4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4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4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4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4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4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4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4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4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4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4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4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4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4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4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4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4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4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4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4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4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4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4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4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4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4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4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4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4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4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4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4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4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4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4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4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4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4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4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4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4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4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4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4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4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4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4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4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4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4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4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4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4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4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4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4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4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4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4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4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4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4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4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4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4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4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4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4"/>
      <c r="C212" s="9"/>
      <c r="D212" s="11"/>
      <c r="E212" s="12"/>
      <c r="F212" s="9"/>
      <c r="G212" s="9"/>
      <c r="H212" s="9"/>
      <c r="I212" s="9"/>
      <c r="J212" s="9"/>
    </row>
    <row r="479" spans="4:4" ht="18.75" x14ac:dyDescent="0.3">
      <c r="D479" s="84"/>
    </row>
    <row r="480" spans="4:4" ht="18.75" x14ac:dyDescent="0.3">
      <c r="D480" s="84"/>
    </row>
    <row r="483" spans="4:4" x14ac:dyDescent="0.2">
      <c r="D483" s="85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1" max="4" man="1"/>
    <brk id="87" max="4" man="1"/>
    <brk id="132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242FDCCD096F445B9082DFC28622123" ma:contentTypeVersion="1" ma:contentTypeDescription="Создание документа." ma:contentTypeScope="" ma:versionID="102b1bbb90f78798e4718c00e1b973f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1A807B-047B-42A5-A337-A1333F171235}"/>
</file>

<file path=customXml/itemProps2.xml><?xml version="1.0" encoding="utf-8"?>
<ds:datastoreItem xmlns:ds="http://schemas.openxmlformats.org/officeDocument/2006/customXml" ds:itemID="{73CFD706-7502-4734-B59E-6A9C8A8A5125}"/>
</file>

<file path=customXml/itemProps3.xml><?xml version="1.0" encoding="utf-8"?>
<ds:datastoreItem xmlns:ds="http://schemas.openxmlformats.org/officeDocument/2006/customXml" ds:itemID="{0E2D4581-5C7B-4F6F-95D8-C85B44294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01.07.2026</vt:lpstr>
      <vt:lpstr>'01.07.2026'!Область_печати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2026-07-13T10:03:36Z</cp:lastPrinted>
  <dcterms:created xsi:type="dcterms:W3CDTF">2026-07-13T09:55:31Z</dcterms:created>
  <dcterms:modified xsi:type="dcterms:W3CDTF">2026-07-30T02:10:59Z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0x0101007242FDCCD096F445B9082DFC28622123</vt:lpwstr>
  </property>
</Properties>
</file>