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7.2025" sheetId="1" r:id="rId1"/>
  </sheets>
  <definedNames>
    <definedName name="Z_3A62FDFE_B33F_4285_AF26_B946B57D89E5_.wvu.Rows" localSheetId="0" hidden="1">'на 01.07.2025'!#REF!,'на 01.07.2025'!$39:$39,'на 01.07.2025'!#REF!,'на 01.07.2025'!$93:$97,'на 01.07.2025'!$108:$108,'на 01.07.2025'!#REF!,'на 01.07.2025'!#REF!</definedName>
    <definedName name="Z_5F4BDBB1_E645_4516_8FC8_7D1E2AFE448F_.wvu.Rows" localSheetId="0" hidden="1">'на 01.07.2025'!#REF!,'на 01.07.2025'!$39:$39,'на 01.07.2025'!#REF!,'на 01.07.2025'!#REF!,'на 01.07.2025'!$93:$97,'на 01.07.2025'!$108:$108,'на 01.07.2025'!#REF!</definedName>
    <definedName name="Z_791A6B44_A126_477F_8F66_87C81269CCAF_.wvu.Rows" localSheetId="0" hidden="1">'на 01.07.2025'!#REF!,'на 01.07.2025'!#REF!,'на 01.07.2025'!#REF!</definedName>
    <definedName name="Z_929FDB8F_E881_4391_AFBA_8453BF0DB0C3_.wvu.PrintArea" localSheetId="0" hidden="1">'на 01.07.2025'!$B$1:$E$113</definedName>
    <definedName name="Z_929FDB8F_E881_4391_AFBA_8453BF0DB0C3_.wvu.Rows" localSheetId="0" hidden="1">'на 01.07.2025'!#REF!,'на 01.07.2025'!#REF!</definedName>
    <definedName name="Z_941B9BCB_D95B_4828_B060_DECC595C9511_.wvu.Rows" localSheetId="0" hidden="1">'на 01.07.2025'!#REF!,'на 01.07.2025'!$32:$32,'на 01.07.2025'!$39:$39,'на 01.07.2025'!$45:$45,'на 01.07.2025'!#REF!,'на 01.07.2025'!#REF!,'на 01.07.2025'!#REF!,'на 01.07.2025'!$93:$97,'на 01.07.2025'!$107:$108,'на 01.07.2025'!#REF!</definedName>
    <definedName name="Z_AD8B40E3_4B89_443C_9ACF_B6D22B3A77E7_.wvu.Rows" localSheetId="0" hidden="1">'на 01.07.2025'!#REF!,'на 01.07.2025'!$32:$32,'на 01.07.2025'!$39:$39,'на 01.07.2025'!$45:$45,'на 01.07.2025'!#REF!,'на 01.07.2025'!#REF!,'на 01.07.2025'!#REF!,'на 01.07.2025'!$93:$97,'на 01.07.2025'!$107:$108,'на 01.07.2025'!#REF!</definedName>
    <definedName name="Z_AFEF4DE1_67D6_48C6_A8C8_B9E9198BBD0E_.wvu.PrintArea" localSheetId="0" hidden="1">'на 01.07.2025'!$B$1:$E$113</definedName>
    <definedName name="Z_BAFDA3B8_7206_4013_B98A_464FD1E587E1_.wvu.PrintArea" localSheetId="0" hidden="1">'на 01.07.2025'!$A$1:$E$113</definedName>
    <definedName name="Z_BAFDA3B8_7206_4013_B98A_464FD1E587E1_.wvu.Rows" localSheetId="0" hidden="1">'на 01.07.2025'!$35:$35</definedName>
    <definedName name="Z_CAE69FAB_AFBE_4188_8F32_69E048226F14_.wvu.PrintArea" localSheetId="0" hidden="1">'на 01.07.2025'!$A$1:$E$113</definedName>
    <definedName name="Z_D2DF83CF_573E_4A86_A4BE_5A992E023C65_.wvu.Rows" localSheetId="0" hidden="1">'на 01.07.2025'!#REF!,'на 01.07.2025'!#REF!,'на 01.07.2025'!#REF!</definedName>
    <definedName name="Z_E2CE03E0_A708_4616_8DFD_0910D1C70A9E_.wvu.Rows" localSheetId="0" hidden="1">'на 01.07.2025'!#REF!,'на 01.07.2025'!#REF!,'на 01.07.2025'!#REF!</definedName>
    <definedName name="Z_E6F394BB_DB4B_47AB_A066_DC195B03AE3E_.wvu.Rows" localSheetId="0" hidden="1">'на 01.07.2025'!#REF!,'на 01.07.2025'!$39:$39,'на 01.07.2025'!#REF!,'на 01.07.2025'!#REF!,'на 01.07.2025'!#REF!,'на 01.07.2025'!#REF!,'на 01.07.2025'!$93:$97,'на 01.07.2025'!$106:$106,'на 01.07.2025'!#REF!,'на 01.07.2025'!#REF!,'на 01.07.2025'!#REF!</definedName>
    <definedName name="Z_E8991B2E_0E9F_48F3_A4D6_3B340ABE8C8E_.wvu.Rows" localSheetId="0" hidden="1">'на 01.07.2025'!$39:$39,'на 01.07.2025'!#REF!</definedName>
    <definedName name="Z_F385514D_10E2_4F02_BC23_DB9B134ACC31_.wvu.PrintArea" localSheetId="0" hidden="1">'на 01.07.2025'!$B$1:$E$113</definedName>
    <definedName name="Z_F59D258D_974D_4B2B_B7CC_86B99245EC3C_.wvu.PrintArea" localSheetId="0" hidden="1">'на 01.07.2025'!$A$1:$E$113</definedName>
    <definedName name="Z_F59D258D_974D_4B2B_B7CC_86B99245EC3C_.wvu.Rows" localSheetId="0" hidden="1">'на 01.07.2025'!#REF!,'на 01.07.2025'!$32:$32,'на 01.07.2025'!$39:$39,'на 01.07.2025'!$45:$45,'на 01.07.2025'!#REF!,'на 01.07.2025'!#REF!,'на 01.07.2025'!#REF!,'на 01.07.2025'!$93:$97,'на 01.07.2025'!$108:$108,'на 01.07.2025'!#REF!,'на 01.07.2025'!#REF!</definedName>
    <definedName name="Z_F8542D9D_A523_4F6F_8CFE_9BA4BA3D5B88_.wvu.Rows" localSheetId="0" hidden="1">'на 01.07.2025'!$39:$39,'на 01.07.2025'!$93:$97,'на 01.07.2025'!$108:$108,'на 01.07.2025'!#REF!</definedName>
    <definedName name="Z_FAFBB87E_73E9_461E_A4E8_A0EB3259EED0_.wvu.PrintArea" localSheetId="0" hidden="1">'на 01.07.2025'!$A$1:$E$113</definedName>
    <definedName name="Z_FAFBB87E_73E9_461E_A4E8_A0EB3259EED0_.wvu.Rows" localSheetId="0" hidden="1">'на 01.07.2025'!#REF!,'на 01.07.2025'!$39:$39,'на 01.07.2025'!$93:$97,'на 01.07.2025'!$108:$108,'на 01.07.2025'!#REF!</definedName>
    <definedName name="_xlnm.Print_Area" localSheetId="0">'на 01.07.2025'!$A$1:$E$113</definedName>
  </definedNames>
  <calcPr calcId="145621"/>
</workbook>
</file>

<file path=xl/calcChain.xml><?xml version="1.0" encoding="utf-8"?>
<calcChain xmlns="http://schemas.openxmlformats.org/spreadsheetml/2006/main">
  <c r="D110" i="1" l="1"/>
  <c r="C110" i="1"/>
  <c r="D109" i="1"/>
  <c r="D107" i="1"/>
  <c r="D103" i="1"/>
  <c r="C103" i="1"/>
  <c r="D99" i="1"/>
  <c r="C99" i="1"/>
  <c r="D95" i="1"/>
  <c r="C95" i="1"/>
  <c r="D89" i="1"/>
  <c r="C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D38" i="1"/>
  <c r="C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91" i="1" l="1"/>
  <c r="E89" i="1"/>
  <c r="D91" i="1"/>
  <c r="D113" i="1"/>
  <c r="C113" i="1"/>
  <c r="E38" i="1"/>
</calcChain>
</file>

<file path=xl/sharedStrings.xml><?xml version="1.0" encoding="utf-8"?>
<sst xmlns="http://schemas.openxmlformats.org/spreadsheetml/2006/main" count="183" uniqueCount="176">
  <si>
    <t xml:space="preserve">                           Сведения об исполнении бюджета г. Красноярска на 01.07.2025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</si>
  <si>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</si>
  <si>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</si>
  <si>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</si>
  <si>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01.07.2025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</si>
  <si>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</si>
  <si>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</si>
  <si>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</si>
  <si>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</si>
  <si>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</si>
  <si>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</si>
  <si>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</si>
  <si>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</si>
  <si>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</si>
  <si>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</si>
  <si>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</si>
  <si>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</si>
  <si>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</si>
  <si>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</si>
  <si>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</si>
  <si>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</si>
  <si>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</si>
  <si>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</si>
  <si>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</si>
  <si>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</si>
  <si>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</si>
  <si>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</si>
  <si>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</si>
  <si>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</si>
  <si>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</si>
  <si>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</si>
  <si>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</si>
  <si>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</si>
  <si>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</si>
  <si>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    такого возврата и процентов, начисленных на излишне взысканные суммы</t>
  </si>
  <si>
    <t>-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</si>
  <si>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</si>
  <si>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</si>
  <si>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>ИТОГО ДОХОДОВ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</si>
  <si>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</si>
  <si>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</si>
  <si>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</si>
  <si>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</si>
  <si>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</si>
  <si>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</si>
  <si>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</si>
  <si>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</si>
  <si>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</si>
  <si>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</si>
  <si>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</si>
  <si>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</si>
  <si>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</si>
  <si>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</si>
  <si>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</si>
  <si>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</si>
  <si>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</si>
  <si>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</si>
  <si>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</si>
  <si>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</si>
  <si>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</si>
  <si>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</si>
  <si>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</si>
  <si>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</si>
  <si>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</si>
  <si>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</si>
  <si>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</si>
  <si>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</si>
  <si>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</si>
  <si>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</si>
  <si>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</si>
  <si>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</si>
  <si>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</si>
  <si>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</si>
  <si>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</si>
  <si>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</si>
  <si>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</si>
  <si>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</si>
  <si>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</si>
  <si>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</si>
  <si>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</si>
  <si>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</si>
  <si>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</si>
  <si>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</si>
  <si>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</si>
  <si>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</si>
  <si>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</si>
  <si>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</si>
  <si>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</si>
  <si>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</si>
  <si>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</si>
  <si>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</si>
  <si>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</si>
  <si>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</si>
  <si>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</si>
  <si>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</si>
  <si>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</si>
  <si>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</si>
  <si>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</si>
  <si>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</si>
  <si>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</si>
  <si>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</si>
  <si>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</si>
  <si>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</si>
  <si>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</si>
  <si>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</si>
  <si>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</si>
  <si>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</si>
  <si>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</si>
  <si>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</si>
  <si>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</si>
  <si>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</si>
  <si>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</si>
  <si>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</si>
  <si>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</si>
  <si>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</si>
  <si>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</si>
  <si>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</si>
  <si>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</si>
  <si>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</si>
  <si>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</si>
  <si>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</si>
  <si>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</si>
  <si>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</si>
  <si>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</si>
  <si>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</si>
  <si>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</si>
  <si>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</si>
  <si>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</si>
  <si>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</si>
  <si>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</si>
  <si>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</si>
  <si>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</si>
  <si>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</si>
  <si>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</si>
  <si>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</si>
  <si>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</si>
  <si>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</si>
  <si>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</si>
  <si>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</si>
  <si>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</si>
  <si>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</si>
  <si>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</si>
  <si>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</si>
  <si>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</si>
  <si>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</si>
  <si>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</si>
  <si>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</si>
  <si>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</si>
  <si>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</si>
  <si>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</si>
  <si>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</si>
  <si>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Код</t>
  </si>
  <si>
    <t>ДОХОДЫ, в том числе:</t>
  </si>
  <si>
    <t>РАСХОДЫ, в том числе:</t>
  </si>
  <si>
    <t>РЕЗУЛЬТАТ ИСПОЛНЕНИЯ БЮДЖЕТА (ДЕФИЦИТ/ПРОФИЦИТ)</t>
  </si>
  <si>
    <t>ИТОГО ИСТОЧНИКОВ ВНУТРЕННЕГО ФИНАНСИРОВАНИЯ ДЕФИЦИТА БЮДЖЕТА</t>
  </si>
  <si>
    <t>ИСТОЧНИКИ ВНУТРЕННЕГО ФИНАНСИРОВАНИЯ ДЕФИЦИТА БЮДЖЕТА, в том числе:</t>
  </si>
  <si>
    <t>1 01</t>
  </si>
  <si>
    <t>1 03</t>
  </si>
  <si>
    <t>1 05</t>
  </si>
  <si>
    <t>1 06</t>
  </si>
  <si>
    <t>1 08</t>
  </si>
  <si>
    <t>1 09</t>
  </si>
  <si>
    <t>1 11</t>
  </si>
  <si>
    <t>1 12</t>
  </si>
  <si>
    <t>1 13</t>
  </si>
  <si>
    <t>1 14</t>
  </si>
  <si>
    <t>1 15</t>
  </si>
  <si>
    <t>1 16</t>
  </si>
  <si>
    <t>1 17</t>
  </si>
  <si>
    <t>2 00</t>
  </si>
  <si>
    <t>2 02</t>
  </si>
  <si>
    <t>2 03</t>
  </si>
  <si>
    <t>2 19</t>
  </si>
  <si>
    <t>2 18</t>
  </si>
  <si>
    <t>1 00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</si>
</sst>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  <xf numFmtId="0" fontId="9" fillId="3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16" fontId="0" fillId="0" borderId="1" xfId="0" applyNumberFormat="1" applyFont="1" applyFill="1" applyBorder="1" applyAlignment="1">
      <alignment horizontal="right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69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5" t="s">
        <v>151</v>
      </c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6.25" customHeight="1" x14ac:dyDescent="0.2">
      <c r="A6" s="53"/>
      <c r="B6" s="47" t="s">
        <v>152</v>
      </c>
      <c r="C6" s="16"/>
      <c r="D6" s="17"/>
      <c r="E6" s="16"/>
      <c r="F6" s="18"/>
      <c r="G6" s="18"/>
      <c r="H6" s="18"/>
      <c r="I6" s="18"/>
      <c r="J6" s="18"/>
      <c r="K6" s="18"/>
      <c r="L6" s="18"/>
      <c r="M6" s="18"/>
    </row>
    <row r="7" spans="1:13" ht="22.7" customHeight="1" x14ac:dyDescent="0.25">
      <c r="A7" s="48" t="s">
        <v>175</v>
      </c>
      <c r="B7" s="49" t="s">
        <v>6</v>
      </c>
      <c r="C7" s="50">
        <v>39069823.296120003</v>
      </c>
      <c r="D7" s="51">
        <v>17032250.06005</v>
      </c>
      <c r="E7" s="52">
        <f>D7/C7</f>
        <v>0.43594387235791415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53" t="s">
        <v>157</v>
      </c>
      <c r="B8" s="21" t="s">
        <v>7</v>
      </c>
      <c r="C8" s="19">
        <v>25281556.510000002</v>
      </c>
      <c r="D8" s="19">
        <v>9856907.7256499995</v>
      </c>
      <c r="E8" s="20">
        <f t="shared" ref="E8:E38" si="0">D8/C8</f>
        <v>0.38988531903686963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53"/>
      <c r="B9" s="22" t="s">
        <v>8</v>
      </c>
      <c r="C9" s="23">
        <v>4642558.9000000004</v>
      </c>
      <c r="D9" s="23">
        <v>1631802.24765</v>
      </c>
      <c r="E9" s="24">
        <f t="shared" si="0"/>
        <v>0.35148767798077907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53"/>
      <c r="B10" s="22" t="s">
        <v>9</v>
      </c>
      <c r="C10" s="23">
        <v>20638997.609999999</v>
      </c>
      <c r="D10" s="23">
        <v>8225105.4780000001</v>
      </c>
      <c r="E10" s="24">
        <f t="shared" si="0"/>
        <v>0.398522526792424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53" t="s">
        <v>158</v>
      </c>
      <c r="B11" s="25" t="s">
        <v>10</v>
      </c>
      <c r="C11" s="19">
        <v>1618817.57</v>
      </c>
      <c r="D11" s="19">
        <v>695034.49314000004</v>
      </c>
      <c r="E11" s="20">
        <f t="shared" si="0"/>
        <v>0.42934701600749242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53" t="s">
        <v>159</v>
      </c>
      <c r="B12" s="21" t="s">
        <v>11</v>
      </c>
      <c r="C12" s="19">
        <v>8786784.9000000004</v>
      </c>
      <c r="D12" s="19">
        <v>4610990.1658399999</v>
      </c>
      <c r="E12" s="20">
        <f t="shared" si="0"/>
        <v>0.5247642019596952</v>
      </c>
      <c r="F12" s="9"/>
      <c r="G12" s="9"/>
      <c r="H12" s="9"/>
      <c r="I12" s="9"/>
      <c r="J12" s="9"/>
      <c r="K12" s="9"/>
      <c r="L12" s="9"/>
      <c r="M12" s="9"/>
    </row>
    <row r="13" spans="1:13" ht="27.75" customHeight="1" x14ac:dyDescent="0.25">
      <c r="A13" s="53"/>
      <c r="B13" s="26" t="s">
        <v>12</v>
      </c>
      <c r="C13" s="23">
        <v>7984065.29</v>
      </c>
      <c r="D13" s="23">
        <v>3995427.5686300001</v>
      </c>
      <c r="E13" s="24">
        <f t="shared" si="0"/>
        <v>0.50042521240830184</v>
      </c>
      <c r="F13" s="9"/>
      <c r="G13" s="8"/>
      <c r="H13" s="9"/>
      <c r="I13" s="9"/>
      <c r="J13" s="9"/>
      <c r="K13" s="9"/>
      <c r="L13" s="9"/>
      <c r="M13" s="9"/>
    </row>
    <row r="14" spans="1:13" ht="24" customHeight="1" x14ac:dyDescent="0.25">
      <c r="A14" s="53"/>
      <c r="B14" s="26" t="s">
        <v>13</v>
      </c>
      <c r="C14" s="23">
        <v>1147.3699999999999</v>
      </c>
      <c r="D14" s="23">
        <v>340.20972999999998</v>
      </c>
      <c r="E14" s="24">
        <f t="shared" si="0"/>
        <v>0.29651265938624854</v>
      </c>
      <c r="F14" s="9"/>
      <c r="G14" s="9"/>
      <c r="H14" s="9"/>
      <c r="I14" s="9"/>
      <c r="J14" s="9"/>
      <c r="K14" s="9"/>
      <c r="L14" s="9"/>
      <c r="M14" s="9"/>
    </row>
    <row r="15" spans="1:13" ht="24" customHeight="1" x14ac:dyDescent="0.25">
      <c r="A15" s="53"/>
      <c r="B15" s="22" t="s">
        <v>14</v>
      </c>
      <c r="C15" s="23">
        <v>5694.33</v>
      </c>
      <c r="D15" s="27">
        <v>20617.96211</v>
      </c>
      <c r="E15" s="24">
        <f t="shared" si="0"/>
        <v>3.6207880663747973</v>
      </c>
      <c r="F15" s="9"/>
      <c r="G15" s="9"/>
      <c r="H15" s="9"/>
      <c r="I15" s="9"/>
      <c r="J15" s="9"/>
      <c r="K15" s="9"/>
      <c r="L15" s="9"/>
      <c r="M15" s="9"/>
    </row>
    <row r="16" spans="1:13" ht="36.950000000000003" customHeight="1" x14ac:dyDescent="0.25">
      <c r="A16" s="53"/>
      <c r="B16" s="28" t="s">
        <v>15</v>
      </c>
      <c r="C16" s="29">
        <v>795877.91</v>
      </c>
      <c r="D16" s="29">
        <v>594604.42536999995</v>
      </c>
      <c r="E16" s="24">
        <f t="shared" si="0"/>
        <v>0.74710507465900133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53" t="s">
        <v>160</v>
      </c>
      <c r="B17" s="21" t="s">
        <v>16</v>
      </c>
      <c r="C17" s="19">
        <v>1355880.38</v>
      </c>
      <c r="D17" s="19">
        <v>368677.9804</v>
      </c>
      <c r="E17" s="20">
        <f t="shared" si="0"/>
        <v>0.27191040289262097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53"/>
      <c r="B18" s="22" t="s">
        <v>17</v>
      </c>
      <c r="C18" s="23">
        <v>519300.26</v>
      </c>
      <c r="D18" s="23">
        <v>42373.386030000001</v>
      </c>
      <c r="E18" s="24">
        <f t="shared" si="0"/>
        <v>8.1597082254493775E-2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53"/>
      <c r="B19" s="22" t="s">
        <v>18</v>
      </c>
      <c r="C19" s="23">
        <v>836580.12</v>
      </c>
      <c r="D19" s="23">
        <v>326304.59437000001</v>
      </c>
      <c r="E19" s="24">
        <f t="shared" si="0"/>
        <v>0.39004583849063973</v>
      </c>
      <c r="F19" s="9"/>
      <c r="G19" s="9"/>
      <c r="H19" s="9"/>
      <c r="I19" s="9"/>
      <c r="J19" s="9"/>
      <c r="K19" s="9"/>
      <c r="L19" s="9"/>
      <c r="M19" s="9"/>
    </row>
    <row r="20" spans="1:13" ht="24" customHeight="1" x14ac:dyDescent="0.25">
      <c r="A20" s="53" t="s">
        <v>161</v>
      </c>
      <c r="B20" s="21" t="s">
        <v>19</v>
      </c>
      <c r="C20" s="19">
        <v>442708.3</v>
      </c>
      <c r="D20" s="19">
        <v>406670.57775</v>
      </c>
      <c r="E20" s="20">
        <f t="shared" si="0"/>
        <v>0.91859713890613759</v>
      </c>
      <c r="F20" s="9"/>
      <c r="G20" s="9"/>
      <c r="H20" s="9"/>
      <c r="I20" s="9"/>
      <c r="J20" s="9"/>
      <c r="K20" s="9"/>
      <c r="L20" s="9"/>
      <c r="M20" s="9"/>
    </row>
    <row r="21" spans="1:13" ht="31.15" customHeight="1" x14ac:dyDescent="0.25">
      <c r="A21" s="53" t="s">
        <v>162</v>
      </c>
      <c r="B21" s="30" t="s">
        <v>20</v>
      </c>
      <c r="C21" s="19">
        <v>1.41</v>
      </c>
      <c r="D21" s="19">
        <v>1.66286</v>
      </c>
      <c r="E21" s="20">
        <f t="shared" si="0"/>
        <v>1.1793333333333333</v>
      </c>
      <c r="F21" s="9"/>
      <c r="G21" s="9"/>
      <c r="H21" s="9"/>
      <c r="I21" s="9"/>
      <c r="J21" s="9"/>
      <c r="K21" s="9"/>
      <c r="L21" s="9"/>
      <c r="M21" s="9"/>
    </row>
    <row r="22" spans="1:13" ht="34.5" customHeight="1" x14ac:dyDescent="0.25">
      <c r="A22" s="53" t="s">
        <v>163</v>
      </c>
      <c r="B22" s="30" t="s">
        <v>21</v>
      </c>
      <c r="C22" s="19">
        <v>1176837.6200000001</v>
      </c>
      <c r="D22" s="19">
        <v>597143.09374000004</v>
      </c>
      <c r="E22" s="20">
        <f t="shared" si="0"/>
        <v>0.50741332839104858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53" t="s">
        <v>164</v>
      </c>
      <c r="B23" s="30" t="s">
        <v>22</v>
      </c>
      <c r="C23" s="19">
        <v>47334.58</v>
      </c>
      <c r="D23" s="19">
        <v>10033.60859</v>
      </c>
      <c r="E23" s="20">
        <f t="shared" si="0"/>
        <v>0.21197206334143029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53" t="s">
        <v>165</v>
      </c>
      <c r="B24" s="30" t="s">
        <v>23</v>
      </c>
      <c r="C24" s="19">
        <v>25951.22</v>
      </c>
      <c r="D24" s="19">
        <v>53242.758020000001</v>
      </c>
      <c r="E24" s="20">
        <f t="shared" si="0"/>
        <v>2.0516475919051205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53" t="s">
        <v>166</v>
      </c>
      <c r="B25" s="30" t="s">
        <v>24</v>
      </c>
      <c r="C25" s="19">
        <v>160947.07</v>
      </c>
      <c r="D25" s="19">
        <v>130093.86189</v>
      </c>
      <c r="E25" s="20">
        <f t="shared" si="0"/>
        <v>0.80830214486041896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53" t="s">
        <v>167</v>
      </c>
      <c r="B26" s="21" t="s">
        <v>25</v>
      </c>
      <c r="C26" s="19">
        <v>330.56</v>
      </c>
      <c r="D26" s="19">
        <v>194.2107</v>
      </c>
      <c r="E26" s="20">
        <f t="shared" si="0"/>
        <v>0.58752026863504359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53" t="s">
        <v>168</v>
      </c>
      <c r="B27" s="21" t="s">
        <v>26</v>
      </c>
      <c r="C27" s="19">
        <v>150581.85</v>
      </c>
      <c r="D27" s="19">
        <v>58439.33988</v>
      </c>
      <c r="E27" s="20">
        <f t="shared" si="0"/>
        <v>0.38809019732457795</v>
      </c>
      <c r="F27" s="9"/>
      <c r="G27" s="9"/>
      <c r="H27" s="9"/>
      <c r="I27" s="9"/>
      <c r="J27" s="9"/>
      <c r="K27" s="9"/>
      <c r="L27" s="9"/>
      <c r="M27" s="9"/>
    </row>
    <row r="28" spans="1:13" ht="24" customHeight="1" x14ac:dyDescent="0.25">
      <c r="A28" s="53" t="s">
        <v>169</v>
      </c>
      <c r="B28" s="30" t="s">
        <v>27</v>
      </c>
      <c r="C28" s="19">
        <v>22091.326120000002</v>
      </c>
      <c r="D28" s="19">
        <v>244820.58159000002</v>
      </c>
      <c r="E28" s="20">
        <f t="shared" si="0"/>
        <v>11.082203950099489</v>
      </c>
      <c r="F28" s="9"/>
      <c r="G28" s="9"/>
      <c r="H28" s="9"/>
      <c r="I28" s="9"/>
      <c r="J28" s="9"/>
      <c r="K28" s="9"/>
      <c r="L28" s="9"/>
      <c r="M28" s="9"/>
    </row>
    <row r="29" spans="1:13" ht="22.7" customHeight="1" x14ac:dyDescent="0.25">
      <c r="A29" s="48" t="s">
        <v>170</v>
      </c>
      <c r="B29" s="49" t="s">
        <v>28</v>
      </c>
      <c r="C29" s="50">
        <v>30861617.182830002</v>
      </c>
      <c r="D29" s="51">
        <v>15560916.0449</v>
      </c>
      <c r="E29" s="52">
        <f t="shared" si="0"/>
        <v>0.50421583395044456</v>
      </c>
      <c r="F29" s="9"/>
      <c r="G29" s="9"/>
      <c r="H29" s="9"/>
      <c r="I29" s="9"/>
      <c r="J29" s="9"/>
      <c r="K29" s="9"/>
      <c r="L29" s="9"/>
      <c r="M29" s="9"/>
    </row>
    <row r="30" spans="1:13" s="33" customFormat="1" ht="31.9" customHeight="1" x14ac:dyDescent="0.25">
      <c r="A30" s="53" t="s">
        <v>171</v>
      </c>
      <c r="B30" s="34" t="s">
        <v>29</v>
      </c>
      <c r="C30" s="19">
        <v>30914374.503529999</v>
      </c>
      <c r="D30" s="19">
        <v>15618374.87046</v>
      </c>
      <c r="E30" s="20">
        <f t="shared" si="0"/>
        <v>0.50521400226540547</v>
      </c>
      <c r="F30" s="32"/>
      <c r="G30" s="32"/>
      <c r="H30" s="32"/>
      <c r="I30" s="32"/>
      <c r="J30" s="32"/>
      <c r="K30" s="32"/>
      <c r="L30" s="32"/>
      <c r="M30" s="32"/>
    </row>
    <row r="31" spans="1:13" s="33" customFormat="1" ht="24" customHeight="1" x14ac:dyDescent="0.25">
      <c r="A31" s="53"/>
      <c r="B31" s="35" t="s">
        <v>30</v>
      </c>
      <c r="C31" s="23">
        <v>20505489.885230001</v>
      </c>
      <c r="D31" s="23">
        <v>12027425.43832</v>
      </c>
      <c r="E31" s="24">
        <f t="shared" si="0"/>
        <v>0.58654660316032203</v>
      </c>
      <c r="F31" s="32"/>
      <c r="G31" s="32"/>
      <c r="H31" s="32"/>
      <c r="I31" s="32"/>
      <c r="J31" s="32"/>
      <c r="K31" s="32"/>
      <c r="L31" s="32"/>
      <c r="M31" s="32"/>
    </row>
    <row r="32" spans="1:13" ht="24" customHeight="1" x14ac:dyDescent="0.25">
      <c r="A32" s="53"/>
      <c r="B32" s="36" t="s">
        <v>31</v>
      </c>
      <c r="C32" s="23">
        <v>847092.57739999995</v>
      </c>
      <c r="D32" s="23">
        <v>430446.45267000003</v>
      </c>
      <c r="E32" s="24">
        <f t="shared" si="0"/>
        <v>0.50814570231647982</v>
      </c>
      <c r="F32" s="9"/>
      <c r="G32" s="9"/>
      <c r="H32" s="9"/>
      <c r="I32" s="9"/>
      <c r="J32" s="9"/>
      <c r="K32" s="9"/>
      <c r="L32" s="9"/>
      <c r="M32" s="9"/>
    </row>
    <row r="33" spans="1:13" s="33" customFormat="1" ht="33" customHeight="1" x14ac:dyDescent="0.25">
      <c r="A33" s="53"/>
      <c r="B33" s="35" t="s">
        <v>32</v>
      </c>
      <c r="C33" s="23">
        <v>9561792.0408999994</v>
      </c>
      <c r="D33" s="23">
        <v>3160502.9794699997</v>
      </c>
      <c r="E33" s="24">
        <f t="shared" si="0"/>
        <v>0.33053458660794288</v>
      </c>
      <c r="F33" s="32"/>
      <c r="G33" s="32"/>
      <c r="H33" s="32"/>
      <c r="I33" s="32"/>
      <c r="J33" s="32"/>
      <c r="K33" s="32"/>
      <c r="L33" s="32"/>
      <c r="M33" s="32"/>
    </row>
    <row r="34" spans="1:13" s="33" customFormat="1" ht="30" customHeight="1" x14ac:dyDescent="0.25">
      <c r="A34" s="89" t="s">
        <v>172</v>
      </c>
      <c r="B34" s="34" t="s">
        <v>33</v>
      </c>
      <c r="C34" s="19">
        <v>546.00043999999991</v>
      </c>
      <c r="D34" s="88">
        <v>822.96183999999994</v>
      </c>
      <c r="E34" s="20">
        <f t="shared" si="0"/>
        <v>1.5072549025784669</v>
      </c>
      <c r="F34" s="32"/>
      <c r="G34" s="32"/>
      <c r="H34" s="32"/>
      <c r="I34" s="32"/>
      <c r="J34" s="32"/>
      <c r="K34" s="32"/>
      <c r="L34" s="32"/>
      <c r="M34" s="32"/>
    </row>
    <row r="35" spans="1:13" s="33" customFormat="1" ht="67.5" hidden="1" customHeight="1" x14ac:dyDescent="0.25">
      <c r="A35" s="53"/>
      <c r="B35" s="34" t="s">
        <v>34</v>
      </c>
      <c r="C35" s="19"/>
      <c r="D35" s="19"/>
      <c r="E35" s="20" t="s">
        <v>35</v>
      </c>
      <c r="F35" s="32"/>
      <c r="G35" s="32"/>
      <c r="H35" s="32"/>
      <c r="I35" s="32"/>
      <c r="J35" s="32"/>
      <c r="K35" s="32"/>
      <c r="L35" s="32"/>
      <c r="M35" s="32"/>
    </row>
    <row r="36" spans="1:13" s="33" customFormat="1" ht="34.5" customHeight="1" x14ac:dyDescent="0.25">
      <c r="A36" s="53" t="s">
        <v>173</v>
      </c>
      <c r="B36" s="34" t="s">
        <v>36</v>
      </c>
      <c r="C36" s="19">
        <v>-199490.41253</v>
      </c>
      <c r="D36" s="19">
        <v>-206822.48024999999</v>
      </c>
      <c r="E36" s="24" t="s">
        <v>35</v>
      </c>
      <c r="F36" s="32"/>
      <c r="G36" s="32"/>
      <c r="H36" s="32"/>
      <c r="I36" s="32"/>
      <c r="J36" s="32"/>
      <c r="K36" s="32"/>
      <c r="L36" s="32"/>
      <c r="M36" s="32"/>
    </row>
    <row r="37" spans="1:13" s="33" customFormat="1" ht="36" customHeight="1" x14ac:dyDescent="0.25">
      <c r="A37" s="53" t="s">
        <v>174</v>
      </c>
      <c r="B37" s="37" t="s">
        <v>37</v>
      </c>
      <c r="C37" s="19">
        <v>146187.09138999999</v>
      </c>
      <c r="D37" s="19">
        <v>148540.69284999999</v>
      </c>
      <c r="E37" s="20">
        <f t="shared" si="0"/>
        <v>1.0160999267282844</v>
      </c>
      <c r="F37" s="32"/>
      <c r="G37" s="32"/>
      <c r="H37" s="32"/>
      <c r="I37" s="32"/>
      <c r="J37" s="32"/>
      <c r="K37" s="32"/>
      <c r="L37" s="32"/>
      <c r="M37" s="32"/>
    </row>
    <row r="38" spans="1:13" s="44" customFormat="1" ht="24" customHeight="1" x14ac:dyDescent="0.3">
      <c r="A38" s="38"/>
      <c r="B38" s="39" t="s">
        <v>38</v>
      </c>
      <c r="C38" s="40">
        <f>C7+C29</f>
        <v>69931440.478950009</v>
      </c>
      <c r="D38" s="40">
        <f>D7+D29</f>
        <v>32593166.10495</v>
      </c>
      <c r="E38" s="41">
        <f t="shared" si="0"/>
        <v>0.46607314080368234</v>
      </c>
      <c r="F38" s="42"/>
      <c r="G38" s="42"/>
      <c r="H38" s="43"/>
      <c r="I38" s="43"/>
      <c r="J38" s="43"/>
      <c r="K38" s="43"/>
      <c r="L38" s="43"/>
      <c r="M38" s="43"/>
    </row>
    <row r="39" spans="1:13" ht="16.5" customHeight="1" x14ac:dyDescent="0.25">
      <c r="A39" s="14"/>
      <c r="B39" s="22"/>
      <c r="C39" s="45"/>
      <c r="D39" s="45"/>
      <c r="E39" s="46"/>
      <c r="F39" s="9"/>
      <c r="G39" s="9"/>
      <c r="H39" s="9"/>
      <c r="I39" s="9"/>
      <c r="J39" s="9"/>
      <c r="K39" s="9"/>
      <c r="L39" s="9"/>
      <c r="M39" s="9"/>
    </row>
    <row r="40" spans="1:13" ht="19.5" customHeight="1" x14ac:dyDescent="0.25">
      <c r="A40" s="14"/>
      <c r="B40" s="47" t="s">
        <v>153</v>
      </c>
      <c r="C40" s="45"/>
      <c r="D40" s="45"/>
      <c r="E40" s="46"/>
      <c r="F40" s="9"/>
      <c r="G40" s="9"/>
      <c r="H40" s="9"/>
      <c r="I40" s="9"/>
      <c r="J40" s="9"/>
      <c r="K40" s="9"/>
      <c r="L40" s="9"/>
      <c r="M40" s="9"/>
    </row>
    <row r="41" spans="1:13" ht="22.7" customHeight="1" x14ac:dyDescent="0.25">
      <c r="A41" s="48" t="s">
        <v>39</v>
      </c>
      <c r="B41" s="49" t="s">
        <v>40</v>
      </c>
      <c r="C41" s="50">
        <v>4849192.6708500003</v>
      </c>
      <c r="D41" s="51">
        <v>1779106.77134</v>
      </c>
      <c r="E41" s="52">
        <f t="shared" ref="E41:E89" si="1">D41/C41</f>
        <v>0.36688721032570265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3" t="s">
        <v>41</v>
      </c>
      <c r="B42" s="28" t="s">
        <v>42</v>
      </c>
      <c r="C42" s="29">
        <v>7480.7430000000004</v>
      </c>
      <c r="D42" s="29">
        <v>3497.9160999999999</v>
      </c>
      <c r="E42" s="54">
        <f t="shared" si="1"/>
        <v>0.46758939586615927</v>
      </c>
      <c r="F42" s="9"/>
      <c r="G42" s="9"/>
      <c r="H42" s="9"/>
      <c r="I42" s="9"/>
      <c r="J42" s="9"/>
      <c r="K42" s="9"/>
      <c r="L42" s="9"/>
      <c r="M42" s="9"/>
    </row>
    <row r="43" spans="1:13" ht="46.5" customHeight="1" x14ac:dyDescent="0.25">
      <c r="A43" s="53" t="s">
        <v>43</v>
      </c>
      <c r="B43" s="28" t="s">
        <v>44</v>
      </c>
      <c r="C43" s="29">
        <v>142269.85999999999</v>
      </c>
      <c r="D43" s="29">
        <v>59070.354899999998</v>
      </c>
      <c r="E43" s="54">
        <f t="shared" si="1"/>
        <v>0.415199360567305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3" t="s">
        <v>45</v>
      </c>
      <c r="B44" s="28" t="s">
        <v>46</v>
      </c>
      <c r="C44" s="29">
        <v>1663947.89952</v>
      </c>
      <c r="D44" s="29">
        <v>731599.54735999997</v>
      </c>
      <c r="E44" s="54">
        <f t="shared" si="1"/>
        <v>0.43967695597382883</v>
      </c>
      <c r="F44" s="9"/>
      <c r="G44" s="9"/>
      <c r="H44" s="9"/>
      <c r="I44" s="9"/>
      <c r="J44" s="9"/>
      <c r="K44" s="9"/>
      <c r="L44" s="9"/>
      <c r="M44" s="9"/>
    </row>
    <row r="45" spans="1:13" ht="21" customHeight="1" x14ac:dyDescent="0.25">
      <c r="A45" s="53" t="s">
        <v>47</v>
      </c>
      <c r="B45" s="28" t="s">
        <v>48</v>
      </c>
      <c r="C45" s="29">
        <v>95.3</v>
      </c>
      <c r="D45" s="27">
        <v>19.41273</v>
      </c>
      <c r="E45" s="54">
        <f t="shared" si="1"/>
        <v>0.20370125918153201</v>
      </c>
      <c r="F45" s="9"/>
      <c r="G45" s="9"/>
      <c r="H45" s="9"/>
      <c r="I45" s="9"/>
      <c r="J45" s="9"/>
      <c r="K45" s="9"/>
      <c r="L45" s="9"/>
      <c r="M45" s="9"/>
    </row>
    <row r="46" spans="1:13" ht="31.5" x14ac:dyDescent="0.25">
      <c r="A46" s="53" t="s">
        <v>49</v>
      </c>
      <c r="B46" s="28" t="s">
        <v>50</v>
      </c>
      <c r="C46" s="29">
        <v>365170.34</v>
      </c>
      <c r="D46" s="27">
        <v>150560.89647000001</v>
      </c>
      <c r="E46" s="54">
        <f t="shared" si="1"/>
        <v>0.41230319108063374</v>
      </c>
      <c r="F46" s="8"/>
      <c r="G46" s="9"/>
      <c r="H46" s="9"/>
      <c r="I46" s="9"/>
      <c r="J46" s="9"/>
      <c r="K46" s="9"/>
      <c r="L46" s="9"/>
      <c r="M46" s="9"/>
    </row>
    <row r="47" spans="1:13" ht="15.75" x14ac:dyDescent="0.25">
      <c r="A47" s="53" t="s">
        <v>51</v>
      </c>
      <c r="B47" s="28" t="s">
        <v>52</v>
      </c>
      <c r="C47" s="29">
        <v>12619.8</v>
      </c>
      <c r="D47" s="27">
        <v>12619.8</v>
      </c>
      <c r="E47" s="54">
        <f t="shared" si="1"/>
        <v>1</v>
      </c>
      <c r="F47" s="8"/>
      <c r="G47" s="9"/>
      <c r="H47" s="9"/>
      <c r="I47" s="9"/>
      <c r="J47" s="9"/>
      <c r="K47" s="9"/>
      <c r="L47" s="9"/>
      <c r="M47" s="9"/>
    </row>
    <row r="48" spans="1:13" ht="22.7" customHeight="1" x14ac:dyDescent="0.25">
      <c r="A48" s="53" t="s">
        <v>53</v>
      </c>
      <c r="B48" s="28" t="s">
        <v>54</v>
      </c>
      <c r="C48" s="29">
        <v>50617.973100000003</v>
      </c>
      <c r="D48" s="29" t="s">
        <v>35</v>
      </c>
      <c r="E48" s="54" t="s">
        <v>35</v>
      </c>
      <c r="F48" s="9"/>
      <c r="G48" s="9"/>
      <c r="H48" s="9"/>
      <c r="I48" s="9"/>
      <c r="J48" s="9"/>
      <c r="K48" s="9"/>
      <c r="L48" s="9"/>
      <c r="M48" s="9"/>
    </row>
    <row r="49" spans="1:13" ht="22.7" customHeight="1" x14ac:dyDescent="0.25">
      <c r="A49" s="53" t="s">
        <v>55</v>
      </c>
      <c r="B49" s="28" t="s">
        <v>56</v>
      </c>
      <c r="C49" s="29">
        <v>2143.15</v>
      </c>
      <c r="D49" s="29">
        <v>1642.9</v>
      </c>
      <c r="E49" s="54">
        <f t="shared" si="1"/>
        <v>0.76658190047360197</v>
      </c>
      <c r="F49" s="9"/>
      <c r="G49" s="9"/>
      <c r="H49" s="9"/>
      <c r="I49" s="9"/>
      <c r="J49" s="9"/>
      <c r="K49" s="9"/>
      <c r="L49" s="9"/>
      <c r="M49" s="9"/>
    </row>
    <row r="50" spans="1:13" ht="22.7" customHeight="1" x14ac:dyDescent="0.25">
      <c r="A50" s="53" t="s">
        <v>57</v>
      </c>
      <c r="B50" s="28" t="s">
        <v>58</v>
      </c>
      <c r="C50" s="55">
        <v>2604847.6052299999</v>
      </c>
      <c r="D50" s="29">
        <v>820095.94377999997</v>
      </c>
      <c r="E50" s="54">
        <f t="shared" si="1"/>
        <v>0.3148345193528464</v>
      </c>
      <c r="F50" s="9"/>
      <c r="G50" s="9"/>
      <c r="H50" s="9"/>
      <c r="I50" s="9"/>
      <c r="J50" s="9"/>
      <c r="K50" s="9"/>
      <c r="L50" s="9"/>
      <c r="M50" s="9"/>
    </row>
    <row r="51" spans="1:13" ht="35.25" customHeight="1" x14ac:dyDescent="0.25">
      <c r="A51" s="48" t="s">
        <v>59</v>
      </c>
      <c r="B51" s="56" t="s">
        <v>60</v>
      </c>
      <c r="C51" s="50">
        <v>352704.02554</v>
      </c>
      <c r="D51" s="51">
        <v>121425.41387999999</v>
      </c>
      <c r="E51" s="52">
        <f t="shared" si="1"/>
        <v>0.34426999718558415</v>
      </c>
      <c r="F51" s="9"/>
      <c r="G51" s="9"/>
      <c r="H51" s="9"/>
      <c r="I51" s="9"/>
      <c r="J51" s="9"/>
      <c r="K51" s="9"/>
      <c r="L51" s="9"/>
      <c r="M51" s="9"/>
    </row>
    <row r="52" spans="1:13" ht="30" customHeight="1" x14ac:dyDescent="0.25">
      <c r="A52" s="53" t="s">
        <v>61</v>
      </c>
      <c r="B52" s="28" t="s">
        <v>62</v>
      </c>
      <c r="C52" s="29">
        <v>179817.04199999999</v>
      </c>
      <c r="D52" s="55">
        <v>43231.613429999998</v>
      </c>
      <c r="E52" s="54">
        <f t="shared" si="1"/>
        <v>0.240420001069754</v>
      </c>
      <c r="F52" s="9"/>
      <c r="G52" s="9"/>
      <c r="H52" s="9"/>
      <c r="I52" s="9"/>
      <c r="J52" s="9"/>
      <c r="K52" s="9"/>
      <c r="L52" s="9"/>
      <c r="M52" s="9"/>
    </row>
    <row r="53" spans="1:13" ht="37.5" customHeight="1" x14ac:dyDescent="0.25">
      <c r="A53" s="53" t="s">
        <v>63</v>
      </c>
      <c r="B53" s="28" t="s">
        <v>64</v>
      </c>
      <c r="C53" s="29">
        <v>172886.98353999999</v>
      </c>
      <c r="D53" s="29">
        <v>78193.80045000001</v>
      </c>
      <c r="E53" s="54">
        <f t="shared" si="1"/>
        <v>0.45228275055136646</v>
      </c>
      <c r="F53" s="9"/>
      <c r="G53" s="9"/>
      <c r="H53" s="9"/>
      <c r="I53" s="9"/>
      <c r="J53" s="9"/>
      <c r="K53" s="9"/>
      <c r="L53" s="9"/>
      <c r="M53" s="9"/>
    </row>
    <row r="54" spans="1:13" ht="29.25" customHeight="1" x14ac:dyDescent="0.25">
      <c r="A54" s="48" t="s">
        <v>65</v>
      </c>
      <c r="B54" s="49" t="s">
        <v>66</v>
      </c>
      <c r="C54" s="51">
        <v>12649889.59426</v>
      </c>
      <c r="D54" s="50">
        <v>2938069.3269000002</v>
      </c>
      <c r="E54" s="52">
        <f t="shared" si="1"/>
        <v>0.23226047192010082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53" t="s">
        <v>67</v>
      </c>
      <c r="B55" s="28" t="s">
        <v>68</v>
      </c>
      <c r="C55" s="29">
        <v>3355440.9763200004</v>
      </c>
      <c r="D55" s="55">
        <v>707311.84744000004</v>
      </c>
      <c r="E55" s="54">
        <f t="shared" si="1"/>
        <v>0.21079549675635403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53" t="s">
        <v>69</v>
      </c>
      <c r="B56" s="28" t="s">
        <v>70</v>
      </c>
      <c r="C56" s="29">
        <v>8974154.0848700013</v>
      </c>
      <c r="D56" s="29">
        <v>2151042.8070399999</v>
      </c>
      <c r="E56" s="54">
        <f t="shared" si="1"/>
        <v>0.2396930993937976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7" t="s">
        <v>71</v>
      </c>
      <c r="B57" s="28" t="s">
        <v>72</v>
      </c>
      <c r="C57" s="58">
        <v>320294.53307</v>
      </c>
      <c r="D57" s="59">
        <v>79714.672420000003</v>
      </c>
      <c r="E57" s="54">
        <f t="shared" si="1"/>
        <v>0.24887927888103684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60" t="s">
        <v>73</v>
      </c>
      <c r="B58" s="49" t="s">
        <v>74</v>
      </c>
      <c r="C58" s="51">
        <v>6237167.8534899997</v>
      </c>
      <c r="D58" s="51">
        <v>2240609.9799099998</v>
      </c>
      <c r="E58" s="52">
        <f t="shared" si="1"/>
        <v>0.35923515809443368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3" t="s">
        <v>75</v>
      </c>
      <c r="B59" s="28" t="s">
        <v>76</v>
      </c>
      <c r="C59" s="29">
        <v>769347.56094000011</v>
      </c>
      <c r="D59" s="29">
        <v>401507.82139</v>
      </c>
      <c r="E59" s="54">
        <f t="shared" si="1"/>
        <v>0.52188093103126476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53" t="s">
        <v>77</v>
      </c>
      <c r="B60" s="28" t="s">
        <v>78</v>
      </c>
      <c r="C60" s="55">
        <v>1582712.82011</v>
      </c>
      <c r="D60" s="55">
        <v>878485.53839999996</v>
      </c>
      <c r="E60" s="54">
        <f t="shared" si="1"/>
        <v>0.55505049762530156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3" t="s">
        <v>79</v>
      </c>
      <c r="B61" s="28" t="s">
        <v>80</v>
      </c>
      <c r="C61" s="29">
        <v>2800374.6683400003</v>
      </c>
      <c r="D61" s="55">
        <v>575586.69738000003</v>
      </c>
      <c r="E61" s="54">
        <f t="shared" si="1"/>
        <v>0.20553917441382763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3" t="s">
        <v>81</v>
      </c>
      <c r="B62" s="28" t="s">
        <v>82</v>
      </c>
      <c r="C62" s="29">
        <v>1084732.8040999998</v>
      </c>
      <c r="D62" s="29">
        <v>385029.92274000001</v>
      </c>
      <c r="E62" s="54">
        <f t="shared" si="1"/>
        <v>0.35495370038104307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61" t="s">
        <v>83</v>
      </c>
      <c r="B63" s="49" t="s">
        <v>84</v>
      </c>
      <c r="C63" s="50">
        <v>35009.450530000002</v>
      </c>
      <c r="D63" s="50">
        <v>96.589240000000004</v>
      </c>
      <c r="E63" s="52">
        <f t="shared" si="1"/>
        <v>2.7589476137944973E-3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3" t="s">
        <v>85</v>
      </c>
      <c r="B64" s="62" t="s">
        <v>86</v>
      </c>
      <c r="C64" s="29">
        <v>5750.68</v>
      </c>
      <c r="D64" s="29">
        <v>96.589240000000004</v>
      </c>
      <c r="E64" s="54">
        <f t="shared" si="1"/>
        <v>1.6796142369250245E-2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3" t="s">
        <v>87</v>
      </c>
      <c r="B65" s="62" t="s">
        <v>88</v>
      </c>
      <c r="C65" s="29">
        <v>29258.770530000002</v>
      </c>
      <c r="D65" s="29" t="s">
        <v>35</v>
      </c>
      <c r="E65" s="54" t="s">
        <v>35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61" t="s">
        <v>89</v>
      </c>
      <c r="B66" s="49" t="s">
        <v>90</v>
      </c>
      <c r="C66" s="51">
        <v>37991025.608149998</v>
      </c>
      <c r="D66" s="50">
        <v>17610779.892720003</v>
      </c>
      <c r="E66" s="52">
        <f t="shared" si="1"/>
        <v>0.46355105214485348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3" t="s">
        <v>91</v>
      </c>
      <c r="B67" s="28" t="s">
        <v>92</v>
      </c>
      <c r="C67" s="55">
        <v>13350208.993000001</v>
      </c>
      <c r="D67" s="29">
        <v>6199452.3067100001</v>
      </c>
      <c r="E67" s="54">
        <f t="shared" si="1"/>
        <v>0.46437118025347751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3" t="s">
        <v>93</v>
      </c>
      <c r="B68" s="28" t="s">
        <v>94</v>
      </c>
      <c r="C68" s="29">
        <v>18740198.747049998</v>
      </c>
      <c r="D68" s="29">
        <v>8928525.2405900005</v>
      </c>
      <c r="E68" s="54">
        <f t="shared" si="1"/>
        <v>0.47643706244019907</v>
      </c>
      <c r="F68" s="9"/>
      <c r="G68" s="9"/>
      <c r="H68" s="9"/>
      <c r="I68" s="9"/>
      <c r="J68" s="9"/>
      <c r="K68" s="9"/>
      <c r="L68" s="9"/>
      <c r="M68" s="9"/>
    </row>
    <row r="69" spans="1:13" ht="22.7" customHeight="1" x14ac:dyDescent="0.25">
      <c r="A69" s="53" t="s">
        <v>95</v>
      </c>
      <c r="B69" s="28" t="s">
        <v>96</v>
      </c>
      <c r="C69" s="29">
        <v>2935611.5851500002</v>
      </c>
      <c r="D69" s="29">
        <v>1425249.9101800001</v>
      </c>
      <c r="E69" s="54">
        <f t="shared" si="1"/>
        <v>0.48550357185866416</v>
      </c>
      <c r="F69" s="9"/>
      <c r="G69" s="9"/>
      <c r="H69" s="9"/>
      <c r="I69" s="9"/>
      <c r="J69" s="9"/>
      <c r="K69" s="9"/>
      <c r="L69" s="9"/>
      <c r="M69" s="9"/>
    </row>
    <row r="70" spans="1:13" ht="22.7" customHeight="1" x14ac:dyDescent="0.25">
      <c r="A70" s="53" t="s">
        <v>97</v>
      </c>
      <c r="B70" s="28" t="s">
        <v>98</v>
      </c>
      <c r="C70" s="29">
        <v>601111.19999999995</v>
      </c>
      <c r="D70" s="29">
        <v>283008.47779000003</v>
      </c>
      <c r="E70" s="54">
        <f t="shared" si="1"/>
        <v>0.47080885831107466</v>
      </c>
      <c r="F70" s="9"/>
      <c r="G70" s="9"/>
      <c r="H70" s="9"/>
      <c r="I70" s="9"/>
      <c r="J70" s="9"/>
      <c r="K70" s="9"/>
      <c r="L70" s="9"/>
      <c r="M70" s="9"/>
    </row>
    <row r="71" spans="1:13" ht="22.7" customHeight="1" x14ac:dyDescent="0.25">
      <c r="A71" s="53" t="s">
        <v>99</v>
      </c>
      <c r="B71" s="28" t="s">
        <v>100</v>
      </c>
      <c r="C71" s="29">
        <v>2363895.0829499997</v>
      </c>
      <c r="D71" s="29">
        <v>774543.9574500001</v>
      </c>
      <c r="E71" s="54">
        <f t="shared" si="1"/>
        <v>0.32765580970007163</v>
      </c>
      <c r="F71" s="9"/>
      <c r="G71" s="9"/>
      <c r="H71" s="9"/>
      <c r="I71" s="9"/>
      <c r="J71" s="9"/>
      <c r="K71" s="9"/>
      <c r="L71" s="9"/>
      <c r="M71" s="9"/>
    </row>
    <row r="72" spans="1:13" s="68" customFormat="1" ht="22.7" customHeight="1" x14ac:dyDescent="0.25">
      <c r="A72" s="63" t="s">
        <v>101</v>
      </c>
      <c r="B72" s="64" t="s">
        <v>102</v>
      </c>
      <c r="C72" s="65">
        <v>2592977.5453300001</v>
      </c>
      <c r="D72" s="65">
        <v>1211873.96967</v>
      </c>
      <c r="E72" s="66">
        <f t="shared" si="1"/>
        <v>0.46736770700255664</v>
      </c>
      <c r="F72" s="67"/>
      <c r="G72" s="67"/>
      <c r="H72" s="67"/>
      <c r="I72" s="67"/>
      <c r="J72" s="67"/>
      <c r="K72" s="67"/>
      <c r="L72" s="67"/>
      <c r="M72" s="67"/>
    </row>
    <row r="73" spans="1:13" ht="22.7" customHeight="1" x14ac:dyDescent="0.25">
      <c r="A73" s="53" t="s">
        <v>103</v>
      </c>
      <c r="B73" s="28" t="s">
        <v>104</v>
      </c>
      <c r="C73" s="29">
        <v>2399561.7733299998</v>
      </c>
      <c r="D73" s="55">
        <v>1130272.0535499998</v>
      </c>
      <c r="E73" s="54">
        <f t="shared" si="1"/>
        <v>0.47103269693343258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53" t="s">
        <v>105</v>
      </c>
      <c r="B74" s="28" t="s">
        <v>106</v>
      </c>
      <c r="C74" s="29">
        <v>62745.11</v>
      </c>
      <c r="D74" s="29">
        <v>24474.468000000001</v>
      </c>
      <c r="E74" s="54">
        <f t="shared" si="1"/>
        <v>0.39006175939447713</v>
      </c>
      <c r="F74" s="9"/>
      <c r="G74" s="9"/>
      <c r="H74" s="9"/>
      <c r="I74" s="9"/>
      <c r="J74" s="9"/>
      <c r="K74" s="9"/>
      <c r="L74" s="9"/>
      <c r="M74" s="9"/>
    </row>
    <row r="75" spans="1:13" ht="27" customHeight="1" x14ac:dyDescent="0.25">
      <c r="A75" s="53" t="s">
        <v>107</v>
      </c>
      <c r="B75" s="28" t="s">
        <v>108</v>
      </c>
      <c r="C75" s="29">
        <v>130670.662</v>
      </c>
      <c r="D75" s="29">
        <v>57127.448120000001</v>
      </c>
      <c r="E75" s="54">
        <f t="shared" si="1"/>
        <v>0.43718649041511709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61" t="s">
        <v>109</v>
      </c>
      <c r="B76" s="49" t="s">
        <v>110</v>
      </c>
      <c r="C76" s="50">
        <v>4080479.7725800001</v>
      </c>
      <c r="D76" s="51">
        <v>2342325.72903</v>
      </c>
      <c r="E76" s="52">
        <f t="shared" si="1"/>
        <v>0.5740319422166863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3" t="s">
        <v>111</v>
      </c>
      <c r="B77" s="28" t="s">
        <v>112</v>
      </c>
      <c r="C77" s="29">
        <v>125470</v>
      </c>
      <c r="D77" s="29">
        <v>47770.788220000002</v>
      </c>
      <c r="E77" s="54">
        <f t="shared" si="1"/>
        <v>0.38073474312584682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53" t="s">
        <v>113</v>
      </c>
      <c r="B78" s="28" t="s">
        <v>114</v>
      </c>
      <c r="C78" s="29">
        <v>2528624.3279599999</v>
      </c>
      <c r="D78" s="29">
        <v>1210589.36133</v>
      </c>
      <c r="E78" s="54">
        <f t="shared" si="1"/>
        <v>0.47875413834472536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3" t="s">
        <v>115</v>
      </c>
      <c r="B79" s="28" t="s">
        <v>116</v>
      </c>
      <c r="C79" s="29">
        <v>1324687.6446199999</v>
      </c>
      <c r="D79" s="55">
        <v>1038743.19741</v>
      </c>
      <c r="E79" s="54">
        <f t="shared" si="1"/>
        <v>0.7841419836809711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3" t="s">
        <v>117</v>
      </c>
      <c r="B80" s="28" t="s">
        <v>118</v>
      </c>
      <c r="C80" s="29">
        <v>101697.8</v>
      </c>
      <c r="D80" s="29">
        <v>45222.38207</v>
      </c>
      <c r="E80" s="54">
        <f t="shared" si="1"/>
        <v>0.44467414309847408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61" t="s">
        <v>119</v>
      </c>
      <c r="B81" s="49" t="s">
        <v>120</v>
      </c>
      <c r="C81" s="50">
        <v>3383250.9197</v>
      </c>
      <c r="D81" s="50">
        <v>1412304.87087</v>
      </c>
      <c r="E81" s="52">
        <f t="shared" si="1"/>
        <v>0.4174401793985863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53" t="s">
        <v>121</v>
      </c>
      <c r="B82" s="28" t="s">
        <v>122</v>
      </c>
      <c r="C82" s="55">
        <v>705735.93777999992</v>
      </c>
      <c r="D82" s="29">
        <v>240069.91893000001</v>
      </c>
      <c r="E82" s="54">
        <f t="shared" si="1"/>
        <v>0.34016961030095277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3" t="s">
        <v>123</v>
      </c>
      <c r="B83" s="28" t="s">
        <v>124</v>
      </c>
      <c r="C83" s="29">
        <v>2375619.8703899998</v>
      </c>
      <c r="D83" s="29">
        <v>987971.42670000007</v>
      </c>
      <c r="E83" s="54">
        <f t="shared" si="1"/>
        <v>0.41587942541405293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53" t="s">
        <v>125</v>
      </c>
      <c r="B84" s="28" t="s">
        <v>126</v>
      </c>
      <c r="C84" s="27">
        <v>301895.11152999999</v>
      </c>
      <c r="D84" s="29">
        <v>184263.52524000002</v>
      </c>
      <c r="E84" s="54">
        <f t="shared" si="1"/>
        <v>0.61035610780895122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69" t="s">
        <v>127</v>
      </c>
      <c r="B85" s="70" t="s">
        <v>128</v>
      </c>
      <c r="C85" s="50">
        <v>68020</v>
      </c>
      <c r="D85" s="50">
        <v>28760.609510000002</v>
      </c>
      <c r="E85" s="52">
        <f t="shared" si="1"/>
        <v>0.42282577932960896</v>
      </c>
      <c r="F85" s="9"/>
      <c r="G85" s="9"/>
      <c r="H85" s="9"/>
      <c r="I85" s="9"/>
      <c r="J85" s="9"/>
      <c r="K85" s="9"/>
      <c r="L85" s="9"/>
      <c r="M85" s="9"/>
    </row>
    <row r="86" spans="1:13" ht="22.7" customHeight="1" x14ac:dyDescent="0.25">
      <c r="A86" s="53" t="s">
        <v>129</v>
      </c>
      <c r="B86" s="28" t="s">
        <v>130</v>
      </c>
      <c r="C86" s="29">
        <v>68020</v>
      </c>
      <c r="D86" s="55">
        <v>28760.609510000002</v>
      </c>
      <c r="E86" s="54">
        <f t="shared" si="1"/>
        <v>0.42282577932960896</v>
      </c>
      <c r="F86" s="9"/>
      <c r="G86" s="9"/>
      <c r="H86" s="9"/>
      <c r="I86" s="9"/>
      <c r="J86" s="9"/>
      <c r="K86" s="9"/>
      <c r="L86" s="9"/>
      <c r="M86" s="9"/>
    </row>
    <row r="87" spans="1:13" ht="31.5" customHeight="1" x14ac:dyDescent="0.25">
      <c r="A87" s="61" t="s">
        <v>131</v>
      </c>
      <c r="B87" s="56" t="s">
        <v>132</v>
      </c>
      <c r="C87" s="50">
        <v>1324352.71</v>
      </c>
      <c r="D87" s="50">
        <v>129436.21287</v>
      </c>
      <c r="E87" s="52">
        <f t="shared" si="1"/>
        <v>9.7735453623982088E-2</v>
      </c>
      <c r="F87" s="9"/>
      <c r="G87" s="9"/>
      <c r="H87" s="9"/>
      <c r="I87" s="9"/>
      <c r="J87" s="9"/>
      <c r="K87" s="9"/>
      <c r="L87" s="9"/>
      <c r="M87" s="9"/>
    </row>
    <row r="88" spans="1:13" ht="22.7" customHeight="1" x14ac:dyDescent="0.25">
      <c r="A88" s="53" t="s">
        <v>133</v>
      </c>
      <c r="B88" s="28" t="s">
        <v>134</v>
      </c>
      <c r="C88" s="29">
        <v>1324352.71</v>
      </c>
      <c r="D88" s="29">
        <v>129436.21287</v>
      </c>
      <c r="E88" s="54">
        <f t="shared" si="1"/>
        <v>9.7735453623982088E-2</v>
      </c>
      <c r="F88" s="9"/>
      <c r="G88" s="9"/>
      <c r="H88" s="9"/>
      <c r="I88" s="9"/>
      <c r="J88" s="9"/>
      <c r="K88" s="9"/>
      <c r="L88" s="9"/>
      <c r="M88" s="9"/>
    </row>
    <row r="89" spans="1:13" s="44" customFormat="1" ht="20.25" customHeight="1" x14ac:dyDescent="0.3">
      <c r="A89" s="71"/>
      <c r="B89" s="39" t="s">
        <v>135</v>
      </c>
      <c r="C89" s="72">
        <f>C41+C51+C54+C58+C63+C66+C72+C76+C81+C85+C87</f>
        <v>73564070.150429994</v>
      </c>
      <c r="D89" s="72">
        <f>D41+D51+D54+D58+D63+D66+D72+D76+D81+D85+D87</f>
        <v>29814789.365940008</v>
      </c>
      <c r="E89" s="73">
        <f t="shared" si="1"/>
        <v>0.40529010024828999</v>
      </c>
      <c r="F89" s="42"/>
      <c r="G89" s="43"/>
      <c r="H89" s="43"/>
      <c r="I89" s="43"/>
      <c r="J89" s="43"/>
      <c r="K89" s="43"/>
      <c r="L89" s="43"/>
      <c r="M89" s="43"/>
    </row>
    <row r="90" spans="1:13" ht="24.75" customHeight="1" x14ac:dyDescent="0.25">
      <c r="A90" s="14"/>
      <c r="B90" s="22"/>
      <c r="C90" s="23"/>
      <c r="D90" s="23"/>
      <c r="E90" s="74"/>
      <c r="F90" s="9"/>
      <c r="G90" s="9"/>
      <c r="H90" s="9"/>
      <c r="I90" s="9"/>
      <c r="J90" s="9"/>
      <c r="K90" s="9"/>
      <c r="L90" s="9"/>
      <c r="M90" s="9"/>
    </row>
    <row r="91" spans="1:13" s="33" customFormat="1" ht="15.75" x14ac:dyDescent="0.25">
      <c r="A91" s="31"/>
      <c r="B91" s="34" t="s">
        <v>154</v>
      </c>
      <c r="C91" s="19">
        <f>C38-C89</f>
        <v>-3632629.6714799851</v>
      </c>
      <c r="D91" s="19">
        <f>D38-D89</f>
        <v>2778376.7390099913</v>
      </c>
      <c r="E91" s="20"/>
      <c r="F91" s="32"/>
      <c r="G91" s="75"/>
      <c r="H91" s="75"/>
      <c r="I91" s="32"/>
      <c r="J91" s="32"/>
      <c r="K91" s="32"/>
      <c r="L91" s="32"/>
      <c r="M91" s="32"/>
    </row>
    <row r="92" spans="1:13" s="33" customFormat="1" ht="15.75" x14ac:dyDescent="0.25">
      <c r="A92" s="31"/>
      <c r="B92" s="34"/>
      <c r="C92" s="19"/>
      <c r="D92" s="19"/>
      <c r="E92" s="20"/>
      <c r="F92" s="32"/>
      <c r="G92" s="75"/>
      <c r="H92" s="75"/>
      <c r="I92" s="32"/>
      <c r="J92" s="32"/>
      <c r="K92" s="32"/>
      <c r="L92" s="32"/>
      <c r="M92" s="32"/>
    </row>
    <row r="93" spans="1:13" s="33" customFormat="1" ht="38.25" customHeight="1" x14ac:dyDescent="0.25">
      <c r="A93" s="31"/>
      <c r="B93" s="90" t="s">
        <v>156</v>
      </c>
      <c r="C93" s="23"/>
      <c r="D93" s="23"/>
      <c r="E93" s="20"/>
      <c r="F93" s="32"/>
      <c r="G93" s="32"/>
      <c r="H93" s="32"/>
      <c r="I93" s="32"/>
      <c r="J93" s="32"/>
      <c r="K93" s="32"/>
      <c r="L93" s="32"/>
      <c r="M93" s="32"/>
    </row>
    <row r="94" spans="1:13" s="33" customFormat="1" ht="13.5" customHeight="1" x14ac:dyDescent="0.25">
      <c r="A94" s="31"/>
      <c r="B94" s="47"/>
      <c r="C94" s="23"/>
      <c r="D94" s="23"/>
      <c r="E94" s="20"/>
      <c r="F94" s="32"/>
      <c r="G94" s="32"/>
      <c r="H94" s="32"/>
      <c r="I94" s="32"/>
      <c r="J94" s="32"/>
      <c r="K94" s="32"/>
      <c r="L94" s="32"/>
      <c r="M94" s="32"/>
    </row>
    <row r="95" spans="1:13" s="33" customFormat="1" ht="15.75" x14ac:dyDescent="0.25">
      <c r="A95" s="53"/>
      <c r="B95" s="34" t="s">
        <v>136</v>
      </c>
      <c r="C95" s="19">
        <f>C96+C97</f>
        <v>-784267.25</v>
      </c>
      <c r="D95" s="19">
        <f>D96+D97</f>
        <v>-20643</v>
      </c>
      <c r="E95" s="20"/>
      <c r="F95" s="32"/>
      <c r="G95" s="32"/>
      <c r="H95" s="32"/>
      <c r="I95" s="32"/>
      <c r="J95" s="32"/>
      <c r="K95" s="32"/>
      <c r="L95" s="32"/>
      <c r="M95" s="32"/>
    </row>
    <row r="96" spans="1:13" s="33" customFormat="1" ht="15.75" x14ac:dyDescent="0.25">
      <c r="A96" s="31"/>
      <c r="B96" s="76" t="s">
        <v>137</v>
      </c>
      <c r="C96" s="23"/>
      <c r="D96" s="23"/>
      <c r="E96" s="20"/>
      <c r="F96" s="32"/>
      <c r="G96" s="32"/>
      <c r="H96" s="32"/>
      <c r="I96" s="32"/>
      <c r="J96" s="32"/>
      <c r="K96" s="32"/>
      <c r="L96" s="32"/>
      <c r="M96" s="32"/>
    </row>
    <row r="97" spans="1:13" s="33" customFormat="1" ht="15.75" x14ac:dyDescent="0.25">
      <c r="A97" s="31"/>
      <c r="B97" s="76" t="s">
        <v>138</v>
      </c>
      <c r="C97" s="23">
        <v>-784267.25</v>
      </c>
      <c r="D97" s="23">
        <v>-20643</v>
      </c>
      <c r="E97" s="20"/>
      <c r="F97" s="32"/>
      <c r="G97" s="32"/>
      <c r="H97" s="32"/>
      <c r="I97" s="32"/>
      <c r="J97" s="32"/>
      <c r="K97" s="32"/>
      <c r="L97" s="32"/>
      <c r="M97" s="32"/>
    </row>
    <row r="98" spans="1:13" s="33" customFormat="1" ht="13.7" customHeight="1" x14ac:dyDescent="0.25">
      <c r="A98" s="31"/>
      <c r="B98" s="76"/>
      <c r="C98" s="23"/>
      <c r="D98" s="23"/>
      <c r="E98" s="20"/>
      <c r="F98" s="32"/>
      <c r="G98" s="32"/>
      <c r="H98" s="32"/>
      <c r="I98" s="32"/>
      <c r="J98" s="32"/>
      <c r="K98" s="32"/>
      <c r="L98" s="32"/>
      <c r="M98" s="32"/>
    </row>
    <row r="99" spans="1:13" s="33" customFormat="1" ht="31.5" x14ac:dyDescent="0.25">
      <c r="A99" s="91"/>
      <c r="B99" s="34" t="s">
        <v>139</v>
      </c>
      <c r="C99" s="19">
        <f>C100+C101</f>
        <v>2000000</v>
      </c>
      <c r="D99" s="19">
        <f>D100+D101</f>
        <v>3884267</v>
      </c>
      <c r="E99" s="20"/>
      <c r="F99" s="32"/>
      <c r="G99" s="32"/>
      <c r="H99" s="32"/>
      <c r="I99" s="32"/>
      <c r="J99" s="32"/>
      <c r="K99" s="32"/>
      <c r="L99" s="32"/>
      <c r="M99" s="32"/>
    </row>
    <row r="100" spans="1:13" s="33" customFormat="1" ht="22.7" customHeight="1" x14ac:dyDescent="0.25">
      <c r="A100" s="31"/>
      <c r="B100" s="77" t="s">
        <v>140</v>
      </c>
      <c r="C100" s="23">
        <v>7620746</v>
      </c>
      <c r="D100" s="23">
        <v>3884267</v>
      </c>
      <c r="E100" s="20"/>
      <c r="F100" s="32"/>
      <c r="G100" s="32"/>
      <c r="H100" s="32"/>
      <c r="I100" s="32"/>
      <c r="J100" s="32"/>
      <c r="K100" s="32"/>
      <c r="L100" s="32"/>
      <c r="M100" s="32"/>
    </row>
    <row r="101" spans="1:13" s="33" customFormat="1" ht="31.5" x14ac:dyDescent="0.25">
      <c r="A101" s="31"/>
      <c r="B101" s="77" t="s">
        <v>141</v>
      </c>
      <c r="C101" s="23">
        <v>-5620746</v>
      </c>
      <c r="D101" s="23">
        <v>0</v>
      </c>
      <c r="E101" s="20"/>
      <c r="F101" s="32"/>
      <c r="G101" s="32"/>
      <c r="H101" s="32"/>
      <c r="I101" s="32"/>
      <c r="J101" s="32"/>
      <c r="K101" s="32"/>
      <c r="L101" s="32"/>
      <c r="M101" s="32"/>
    </row>
    <row r="102" spans="1:13" s="33" customFormat="1" ht="14.25" customHeight="1" x14ac:dyDescent="0.25">
      <c r="A102" s="31"/>
      <c r="B102" s="76"/>
      <c r="C102" s="23"/>
      <c r="D102" s="23"/>
      <c r="E102" s="20"/>
      <c r="F102" s="32"/>
      <c r="G102" s="32"/>
      <c r="H102" s="32"/>
      <c r="I102" s="32"/>
      <c r="J102" s="32"/>
      <c r="K102" s="32"/>
      <c r="L102" s="32"/>
      <c r="M102" s="32"/>
    </row>
    <row r="103" spans="1:13" s="33" customFormat="1" ht="22.7" customHeight="1" x14ac:dyDescent="0.25">
      <c r="A103" s="31"/>
      <c r="B103" s="34" t="s">
        <v>142</v>
      </c>
      <c r="C103" s="19">
        <f>C104+C105</f>
        <v>784267.25</v>
      </c>
      <c r="D103" s="19">
        <f>D104+D105</f>
        <v>-3850000</v>
      </c>
      <c r="E103" s="20"/>
      <c r="F103" s="32"/>
      <c r="G103" s="32"/>
      <c r="H103" s="32"/>
      <c r="I103" s="32"/>
      <c r="J103" s="32"/>
      <c r="K103" s="32"/>
      <c r="L103" s="32"/>
      <c r="M103" s="32"/>
    </row>
    <row r="104" spans="1:13" s="33" customFormat="1" ht="22.7" customHeight="1" x14ac:dyDescent="0.25">
      <c r="A104" s="31"/>
      <c r="B104" s="76" t="s">
        <v>143</v>
      </c>
      <c r="C104" s="23">
        <v>8518534.25</v>
      </c>
      <c r="D104" s="23">
        <v>0</v>
      </c>
      <c r="E104" s="20"/>
      <c r="F104" s="32"/>
      <c r="G104" s="32"/>
      <c r="H104" s="32"/>
      <c r="I104" s="32"/>
      <c r="J104" s="32"/>
      <c r="K104" s="32"/>
      <c r="L104" s="32"/>
      <c r="M104" s="32"/>
    </row>
    <row r="105" spans="1:13" s="33" customFormat="1" ht="22.7" customHeight="1" x14ac:dyDescent="0.25">
      <c r="A105" s="31"/>
      <c r="B105" s="77" t="s">
        <v>144</v>
      </c>
      <c r="C105" s="23">
        <v>-7734267</v>
      </c>
      <c r="D105" s="23">
        <v>-3850000</v>
      </c>
      <c r="E105" s="20"/>
      <c r="F105" s="32"/>
      <c r="G105" s="32"/>
      <c r="H105" s="32"/>
      <c r="I105" s="32"/>
      <c r="J105" s="32"/>
      <c r="K105" s="32"/>
      <c r="L105" s="32"/>
      <c r="M105" s="32"/>
    </row>
    <row r="106" spans="1:13" s="33" customFormat="1" ht="15.75" customHeight="1" x14ac:dyDescent="0.25">
      <c r="A106" s="31"/>
      <c r="B106" s="77"/>
      <c r="C106" s="23"/>
      <c r="D106" s="23"/>
      <c r="E106" s="20"/>
      <c r="F106" s="32"/>
      <c r="G106" s="32"/>
      <c r="H106" s="32"/>
      <c r="I106" s="32"/>
      <c r="J106" s="32"/>
      <c r="K106" s="32"/>
      <c r="L106" s="32"/>
      <c r="M106" s="32"/>
    </row>
    <row r="107" spans="1:13" s="33" customFormat="1" ht="31.5" x14ac:dyDescent="0.25">
      <c r="A107" s="31"/>
      <c r="B107" s="34" t="s">
        <v>145</v>
      </c>
      <c r="C107" s="19">
        <v>0</v>
      </c>
      <c r="D107" s="19">
        <f>D108</f>
        <v>702542.89409000007</v>
      </c>
      <c r="E107" s="20"/>
      <c r="F107" s="32"/>
      <c r="G107" s="32"/>
      <c r="H107" s="32"/>
      <c r="I107" s="32"/>
      <c r="J107" s="32"/>
      <c r="K107" s="32"/>
      <c r="L107" s="32"/>
      <c r="M107" s="32"/>
    </row>
    <row r="108" spans="1:13" s="33" customFormat="1" ht="31.5" x14ac:dyDescent="0.25">
      <c r="A108" s="31"/>
      <c r="B108" s="78" t="s">
        <v>146</v>
      </c>
      <c r="C108" s="79" t="s">
        <v>35</v>
      </c>
      <c r="D108" s="79">
        <v>702542.89409000007</v>
      </c>
      <c r="E108" s="20"/>
      <c r="F108" s="32"/>
      <c r="G108" s="32"/>
      <c r="H108" s="32"/>
      <c r="I108" s="32"/>
      <c r="J108" s="32"/>
      <c r="K108" s="32"/>
      <c r="L108" s="32"/>
      <c r="M108" s="32"/>
    </row>
    <row r="109" spans="1:13" s="33" customFormat="1" ht="63" x14ac:dyDescent="0.25">
      <c r="A109" s="31"/>
      <c r="B109" s="80" t="s">
        <v>147</v>
      </c>
      <c r="C109" s="23" t="s">
        <v>35</v>
      </c>
      <c r="D109" s="23">
        <f>D108</f>
        <v>702542.89409000007</v>
      </c>
      <c r="E109" s="20"/>
      <c r="F109" s="32"/>
      <c r="G109" s="32"/>
      <c r="H109" s="32"/>
      <c r="I109" s="32"/>
      <c r="J109" s="32"/>
      <c r="K109" s="32"/>
      <c r="L109" s="32"/>
      <c r="M109" s="32"/>
    </row>
    <row r="110" spans="1:13" s="33" customFormat="1" ht="32.25" customHeight="1" x14ac:dyDescent="0.25">
      <c r="A110" s="31"/>
      <c r="B110" s="34" t="s">
        <v>148</v>
      </c>
      <c r="C110" s="19">
        <f>C111+C112</f>
        <v>1632629.67148</v>
      </c>
      <c r="D110" s="19">
        <f>D111+D112</f>
        <v>-3494543.6330999956</v>
      </c>
      <c r="E110" s="20"/>
      <c r="F110" s="32"/>
      <c r="G110" s="32"/>
      <c r="H110" s="32"/>
      <c r="I110" s="32"/>
      <c r="J110" s="32"/>
      <c r="K110" s="32"/>
      <c r="L110" s="32"/>
      <c r="M110" s="32"/>
    </row>
    <row r="111" spans="1:13" ht="22.7" customHeight="1" x14ac:dyDescent="0.25">
      <c r="A111" s="14"/>
      <c r="B111" s="22" t="s">
        <v>149</v>
      </c>
      <c r="C111" s="23">
        <v>-86070720.728949994</v>
      </c>
      <c r="D111" s="29">
        <v>-46726068.966569997</v>
      </c>
      <c r="E111" s="20"/>
      <c r="F111" s="9"/>
      <c r="G111" s="9"/>
      <c r="H111" s="9"/>
      <c r="I111" s="9"/>
      <c r="J111" s="9"/>
      <c r="K111" s="9"/>
      <c r="L111" s="9"/>
      <c r="M111" s="9"/>
    </row>
    <row r="112" spans="1:13" ht="22.7" customHeight="1" x14ac:dyDescent="0.25">
      <c r="A112" s="14"/>
      <c r="B112" s="22" t="s">
        <v>150</v>
      </c>
      <c r="C112" s="23">
        <v>87703350.400429994</v>
      </c>
      <c r="D112" s="23">
        <v>43231525.333470002</v>
      </c>
      <c r="E112" s="20"/>
      <c r="F112" s="9"/>
      <c r="G112" s="9"/>
      <c r="H112" s="9"/>
      <c r="I112" s="9"/>
      <c r="J112" s="9"/>
      <c r="K112" s="9"/>
      <c r="L112" s="9"/>
      <c r="M112" s="9"/>
    </row>
    <row r="113" spans="1:13" ht="30" customHeight="1" x14ac:dyDescent="0.25">
      <c r="A113" s="71"/>
      <c r="B113" s="87" t="s">
        <v>155</v>
      </c>
      <c r="C113" s="72">
        <f>C99+C103+C107+C110+C95</f>
        <v>3632629.67148</v>
      </c>
      <c r="D113" s="72">
        <f>D99+D103+D107+D110+D95</f>
        <v>-2778376.7390099955</v>
      </c>
      <c r="E113" s="73"/>
      <c r="F113" s="9"/>
      <c r="G113" s="9"/>
      <c r="H113" s="9"/>
      <c r="I113" s="9"/>
      <c r="J113" s="9"/>
      <c r="K113" s="9"/>
      <c r="L113" s="9"/>
      <c r="M113" s="9"/>
    </row>
    <row r="114" spans="1:13" ht="12.75" customHeight="1" x14ac:dyDescent="0.25">
      <c r="A114" s="84"/>
      <c r="B114" s="83"/>
      <c r="C114" s="81"/>
      <c r="D114" s="82"/>
      <c r="E114" s="12"/>
      <c r="F114" s="9"/>
      <c r="G114" s="9"/>
      <c r="H114" s="9"/>
      <c r="I114" s="9"/>
      <c r="J114" s="9"/>
    </row>
    <row r="115" spans="1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1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1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1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1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1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1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1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1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1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1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1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1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1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465" spans="4:4" ht="18.75" x14ac:dyDescent="0.3">
      <c r="D465" s="85"/>
    </row>
    <row r="466" spans="4:4" ht="18.75" x14ac:dyDescent="0.3">
      <c r="D466" s="85"/>
    </row>
    <row r="469" spans="4:4" x14ac:dyDescent="0.2">
      <c r="D469" s="86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89" max="4" man="1"/>
    <brk id="11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8D1C7D-6E29-43F3-87AD-C846C724774A}"/>
</file>

<file path=customXml/itemProps2.xml><?xml version="1.0" encoding="utf-8"?>
<ds:datastoreItem xmlns:ds="http://schemas.openxmlformats.org/officeDocument/2006/customXml" ds:itemID="{51298C22-168F-47C9-B8C7-CA9E02455869}"/>
</file>

<file path=customXml/itemProps3.xml><?xml version="1.0" encoding="utf-8"?>
<ds:datastoreItem xmlns:ds="http://schemas.openxmlformats.org/officeDocument/2006/customXml" ds:itemID="{736D065E-3C2F-4006-9633-FFAF7ECC2A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01.07.2025</vt:lpstr>
      <vt:lpstr>'на 01.07.2025'!Область_печати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2025-07-21T02:47:56Z</cp:lastPrinted>
  <dcterms:created xsi:type="dcterms:W3CDTF">2025-07-14T04:59:05Z</dcterms:created>
  <dcterms:modified xsi:type="dcterms:W3CDTF">2025-07-21T03:49:14Z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