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6.2025" sheetId="1" r:id="rId1"/>
  </sheets>
  <definedNames>
    <definedName name="Z_3A62FDFE_B33F_4285_AF26_B946B57D89E5_.wvu.Rows" localSheetId="0" hidden="1">'на 01.06.2025'!#REF!,'на 01.06.2025'!$38:$38,'на 01.06.2025'!#REF!,'на 01.06.2025'!$92:$95,'на 01.06.2025'!$106:$106,'на 01.06.2025'!#REF!,'на 01.06.2025'!#REF!</definedName>
    <definedName name="Z_5F4BDBB1_E645_4516_8FC8_7D1E2AFE448F_.wvu.Rows" localSheetId="0" hidden="1">'на 01.06.2025'!#REF!,'на 01.06.2025'!$38:$38,'на 01.06.2025'!#REF!,'на 01.06.2025'!#REF!,'на 01.06.2025'!$92:$95,'на 01.06.2025'!$106:$106,'на 01.06.2025'!#REF!</definedName>
    <definedName name="Z_791A6B44_A126_477F_8F66_87C81269CCAF_.wvu.Rows" localSheetId="0" hidden="1">'на 01.06.2025'!#REF!,'на 01.06.2025'!#REF!,'на 01.06.2025'!#REF!</definedName>
    <definedName name="Z_929FDB8F_E881_4391_AFBA_8453BF0DB0C3_.wvu.PrintArea" localSheetId="0" hidden="1">'на 01.06.2025'!$B$1:$E$112</definedName>
    <definedName name="Z_929FDB8F_E881_4391_AFBA_8453BF0DB0C3_.wvu.Rows" localSheetId="0" hidden="1">'на 01.06.2025'!#REF!,'на 01.06.2025'!#REF!</definedName>
    <definedName name="Z_941B9BCB_D95B_4828_B060_DECC595C9511_.wvu.Rows" localSheetId="0" hidden="1">'на 01.06.2025'!#REF!,'на 01.06.2025'!$31:$31,'на 01.06.2025'!$38:$38,'на 01.06.2025'!$45:$45,'на 01.06.2025'!#REF!,'на 01.06.2025'!#REF!,'на 01.06.2025'!#REF!,'на 01.06.2025'!$92:$95,'на 01.06.2025'!$105:$106,'на 01.06.2025'!#REF!</definedName>
    <definedName name="Z_AD8B40E3_4B89_443C_9ACF_B6D22B3A77E7_.wvu.Rows" localSheetId="0" hidden="1">'на 01.06.2025'!#REF!,'на 01.06.2025'!$31:$31,'на 01.06.2025'!$38:$38,'на 01.06.2025'!$45:$45,'на 01.06.2025'!#REF!,'на 01.06.2025'!#REF!,'на 01.06.2025'!#REF!,'на 01.06.2025'!$92:$95,'на 01.06.2025'!$105:$106,'на 01.06.2025'!#REF!</definedName>
    <definedName name="Z_AFEF4DE1_67D6_48C6_A8C8_B9E9198BBD0E_.wvu.PrintArea" localSheetId="0" hidden="1">'на 01.06.2025'!$B$1:$E$112</definedName>
    <definedName name="Z_BAFDA3B8_7206_4013_B98A_464FD1E587E1_.wvu.PrintArea" localSheetId="0" hidden="1">'на 01.06.2025'!$A$1:$E$112</definedName>
    <definedName name="Z_BAFDA3B8_7206_4013_B98A_464FD1E587E1_.wvu.Rows" localSheetId="0" hidden="1">'на 01.06.2025'!$34:$34</definedName>
    <definedName name="Z_CAE69FAB_AFBE_4188_8F32_69E048226F14_.wvu.PrintArea" localSheetId="0" hidden="1">'на 01.06.2025'!$A$1:$E$112</definedName>
    <definedName name="Z_D2DF83CF_573E_4A86_A4BE_5A992E023C65_.wvu.Rows" localSheetId="0" hidden="1">'на 01.06.2025'!#REF!,'на 01.06.2025'!#REF!,'на 01.06.2025'!#REF!</definedName>
    <definedName name="Z_E2CE03E0_A708_4616_8DFD_0910D1C70A9E_.wvu.Rows" localSheetId="0" hidden="1">'на 01.06.2025'!#REF!,'на 01.06.2025'!#REF!,'на 01.06.2025'!#REF!</definedName>
    <definedName name="Z_E6F394BB_DB4B_47AB_A066_DC195B03AE3E_.wvu.Rows" localSheetId="0" hidden="1">'на 01.06.2025'!#REF!,'на 01.06.2025'!$38:$38,'на 01.06.2025'!#REF!,'на 01.06.2025'!#REF!,'на 01.06.2025'!#REF!,'на 01.06.2025'!#REF!,'на 01.06.2025'!$92:$95,'на 01.06.2025'!$104:$104,'на 01.06.2025'!#REF!,'на 01.06.2025'!#REF!,'на 01.06.2025'!#REF!</definedName>
    <definedName name="Z_E8991B2E_0E9F_48F3_A4D6_3B340ABE8C8E_.wvu.Rows" localSheetId="0" hidden="1">'на 01.06.2025'!$38:$38,'на 01.06.2025'!#REF!</definedName>
    <definedName name="Z_F385514D_10E2_4F02_BC23_DB9B134ACC31_.wvu.PrintArea" localSheetId="0" hidden="1">'на 01.06.2025'!$B$1:$E$112</definedName>
    <definedName name="Z_F59D258D_974D_4B2B_B7CC_86B99245EC3C_.wvu.PrintArea" localSheetId="0" hidden="1">'на 01.06.2025'!$A$1:$E$112</definedName>
    <definedName name="Z_F59D258D_974D_4B2B_B7CC_86B99245EC3C_.wvu.Rows" localSheetId="0" hidden="1">'на 01.06.2025'!#REF!,'на 01.06.2025'!$31:$31,'на 01.06.2025'!$38:$38,'на 01.06.2025'!$45:$45,'на 01.06.2025'!#REF!,'на 01.06.2025'!#REF!,'на 01.06.2025'!#REF!,'на 01.06.2025'!$92:$95,'на 01.06.2025'!$106:$106,'на 01.06.2025'!#REF!,'на 01.06.2025'!#REF!</definedName>
    <definedName name="Z_F8542D9D_A523_4F6F_8CFE_9BA4BA3D5B88_.wvu.Rows" localSheetId="0" hidden="1">'на 01.06.2025'!$38:$38,'на 01.06.2025'!$92:$95,'на 01.06.2025'!$106:$106,'на 01.06.2025'!#REF!</definedName>
    <definedName name="Z_FAFBB87E_73E9_461E_A4E8_A0EB3259EED0_.wvu.PrintArea" localSheetId="0" hidden="1">'на 01.06.2025'!$A$1:$E$112</definedName>
    <definedName name="Z_FAFBB87E_73E9_461E_A4E8_A0EB3259EED0_.wvu.Rows" localSheetId="0" hidden="1">'на 01.06.2025'!#REF!,'на 01.06.2025'!$38:$38,'на 01.06.2025'!$92:$95,'на 01.06.2025'!$106:$106,'на 01.06.2025'!#REF!</definedName>
    <definedName name="_xlnm.Print_Area" localSheetId="0">'на 01.06.2025'!$A$1:$E$111</definedName>
  </definedNames>
  <calcPr calcId="145621"/>
</workbook>
</file>

<file path=xl/calcChain.xml><?xml version="1.0" encoding="utf-8"?>
<calcChain xmlns="http://schemas.openxmlformats.org/spreadsheetml/2006/main">
  <c r="D108" i="1" l="1"/>
  <c r="C108" i="1"/>
  <c r="D107" i="1"/>
  <c r="D105" i="1"/>
  <c r="D101" i="1"/>
  <c r="C101" i="1"/>
  <c r="D97" i="1"/>
  <c r="C97" i="1"/>
  <c r="D93" i="1"/>
  <c r="C93" i="1"/>
  <c r="D89" i="1"/>
  <c r="C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6" i="1"/>
  <c r="E45" i="1"/>
  <c r="E44" i="1"/>
  <c r="E43" i="1"/>
  <c r="E42" i="1"/>
  <c r="E41" i="1"/>
  <c r="D37" i="1"/>
  <c r="C37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91" i="1" l="1"/>
  <c r="C111" i="1"/>
  <c r="D111" i="1"/>
  <c r="D91" i="1"/>
  <c r="E37" i="1"/>
  <c r="E89" i="1"/>
</calcChain>
</file>

<file path=xl/sharedStrings.xml><?xml version="1.0" encoding="utf-8"?>
<sst xmlns="http://schemas.openxmlformats.org/spreadsheetml/2006/main" count="170" uniqueCount="156">
  <si>
    <t xml:space="preserve">                           Сведения об исполнении бюджета г. Красноярска на 01.06.2025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</si>
  <si>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</si>
  <si>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</si>
  <si>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</si>
  <si>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01.06.2025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</si>
  <si>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</si>
  <si>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</si>
  <si>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</si>
  <si>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</si>
  <si>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</si>
  <si>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</si>
  <si>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</si>
  <si>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</si>
  <si>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</si>
  <si>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</si>
  <si>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</si>
  <si>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</si>
  <si>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</si>
  <si>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</si>
  <si>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</si>
  <si>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</si>
  <si>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</si>
  <si>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</si>
  <si>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</si>
  <si>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</si>
  <si>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</si>
  <si>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</si>
  <si>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</si>
  <si>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</si>
  <si>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</si>
  <si>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</si>
  <si>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</si>
  <si>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</si>
  <si>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</si>
  <si>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</si>
  <si>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    такого возврата и процентов, начисленных на излишне взысканные суммы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</si>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</sst>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81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39069823.296120003</v>
      </c>
      <c r="D6" s="20">
        <v>14479016.568290001</v>
      </c>
      <c r="E6" s="21">
        <f>D6/C6</f>
        <v>0.37059334664889315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25281556.510000002</v>
      </c>
      <c r="D7" s="20">
        <v>8094757.6516400008</v>
      </c>
      <c r="E7" s="21">
        <f t="shared" ref="E7:E37" si="0">D7/C7</f>
        <v>0.32018430702390327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4642558.9000000004</v>
      </c>
      <c r="D8" s="24">
        <v>1484636.7888</v>
      </c>
      <c r="E8" s="25">
        <f t="shared" si="0"/>
        <v>0.31978846596862776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20638997.609999999</v>
      </c>
      <c r="D9" s="24">
        <v>6610120.8628400005</v>
      </c>
      <c r="E9" s="25">
        <f t="shared" si="0"/>
        <v>0.32027334794773499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1618817.57</v>
      </c>
      <c r="D10" s="20">
        <v>692202.30972999998</v>
      </c>
      <c r="E10" s="21">
        <f t="shared" si="0"/>
        <v>0.42759747766389755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8786784.9000000004</v>
      </c>
      <c r="D11" s="20">
        <v>4364179.7328399997</v>
      </c>
      <c r="E11" s="21">
        <f t="shared" si="0"/>
        <v>0.49667538041587878</v>
      </c>
      <c r="F11" s="9"/>
      <c r="G11" s="9"/>
      <c r="H11" s="9"/>
      <c r="I11" s="9"/>
      <c r="J11" s="9"/>
      <c r="K11" s="9"/>
      <c r="L11" s="9"/>
      <c r="M11" s="9"/>
    </row>
    <row r="12" spans="1:13" ht="27.75" customHeight="1" x14ac:dyDescent="0.25">
      <c r="A12" s="14"/>
      <c r="B12" s="23" t="s">
        <v>12</v>
      </c>
      <c r="C12" s="24">
        <v>7984065.29</v>
      </c>
      <c r="D12" s="24">
        <v>3819546.0016300003</v>
      </c>
      <c r="E12" s="25">
        <f t="shared" si="0"/>
        <v>0.47839613816960663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1147.3699999999999</v>
      </c>
      <c r="D13" s="24">
        <v>189.84824</v>
      </c>
      <c r="E13" s="25">
        <f t="shared" si="0"/>
        <v>0.16546383468279632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5694.33</v>
      </c>
      <c r="D14" s="28">
        <v>19662.336769999998</v>
      </c>
      <c r="E14" s="25">
        <f t="shared" si="0"/>
        <v>3.452967560713903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795877.91</v>
      </c>
      <c r="D15" s="30">
        <v>524781.54619999998</v>
      </c>
      <c r="E15" s="25">
        <f t="shared" si="0"/>
        <v>0.65937443369925919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1355880.38</v>
      </c>
      <c r="D16" s="20">
        <v>318786.13493</v>
      </c>
      <c r="E16" s="21">
        <f t="shared" si="0"/>
        <v>0.23511376050002289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519300.26</v>
      </c>
      <c r="D17" s="24">
        <v>38613.164109999998</v>
      </c>
      <c r="E17" s="25">
        <f t="shared" si="0"/>
        <v>7.4356142456004151E-2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836580.12</v>
      </c>
      <c r="D18" s="24">
        <v>280172.97081999999</v>
      </c>
      <c r="E18" s="25">
        <f t="shared" si="0"/>
        <v>0.33490273569971996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442708.3</v>
      </c>
      <c r="D19" s="20">
        <v>343598.41749999998</v>
      </c>
      <c r="E19" s="21">
        <f t="shared" si="0"/>
        <v>0.77612824855553875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1.41</v>
      </c>
      <c r="D20" s="20">
        <v>1</v>
      </c>
      <c r="E20" s="21" t="s">
        <v>21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22</v>
      </c>
      <c r="C21" s="20">
        <v>1176837.6200000001</v>
      </c>
      <c r="D21" s="20">
        <v>466826.4204</v>
      </c>
      <c r="E21" s="21">
        <f t="shared" si="0"/>
        <v>0.39667870270836514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23</v>
      </c>
      <c r="C22" s="20">
        <v>47334.58</v>
      </c>
      <c r="D22" s="20">
        <v>9757.9486099999995</v>
      </c>
      <c r="E22" s="21">
        <f t="shared" si="0"/>
        <v>0.20614841433049577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24</v>
      </c>
      <c r="C23" s="20">
        <v>25951.22</v>
      </c>
      <c r="D23" s="20">
        <v>20186.45854</v>
      </c>
      <c r="E23" s="21">
        <f t="shared" si="0"/>
        <v>0.77786163964545785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25</v>
      </c>
      <c r="C24" s="20">
        <v>160947.07</v>
      </c>
      <c r="D24" s="20">
        <v>97336.423290000006</v>
      </c>
      <c r="E24" s="21">
        <f t="shared" si="0"/>
        <v>0.60477288148209218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26</v>
      </c>
      <c r="C25" s="20">
        <v>330.56</v>
      </c>
      <c r="D25" s="20">
        <v>129.93350000000001</v>
      </c>
      <c r="E25" s="21">
        <f t="shared" si="0"/>
        <v>0.3930708494675702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27</v>
      </c>
      <c r="C26" s="20">
        <v>150581.85</v>
      </c>
      <c r="D26" s="20">
        <v>49034.666640000003</v>
      </c>
      <c r="E26" s="21">
        <f t="shared" si="0"/>
        <v>0.3256346408282273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28</v>
      </c>
      <c r="C27" s="20">
        <v>22091.326120000002</v>
      </c>
      <c r="D27" s="20">
        <v>22219.470670000002</v>
      </c>
      <c r="E27" s="21">
        <f t="shared" si="0"/>
        <v>1.0058006725944799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29</v>
      </c>
      <c r="C28" s="20">
        <v>30643916.882830001</v>
      </c>
      <c r="D28" s="20">
        <v>12107031.621790001</v>
      </c>
      <c r="E28" s="21">
        <f t="shared" si="0"/>
        <v>0.39508760149958683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30</v>
      </c>
      <c r="C29" s="20">
        <v>30696674.203529999</v>
      </c>
      <c r="D29" s="20">
        <v>12164474.48559</v>
      </c>
      <c r="E29" s="21">
        <f t="shared" si="0"/>
        <v>0.39627988377291806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31</v>
      </c>
      <c r="C30" s="24">
        <v>20279789.58523</v>
      </c>
      <c r="D30" s="24">
        <v>9522181.0146299992</v>
      </c>
      <c r="E30" s="25">
        <f t="shared" si="0"/>
        <v>0.46954042469775481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32</v>
      </c>
      <c r="C31" s="24">
        <v>847092.57739999995</v>
      </c>
      <c r="D31" s="24">
        <v>332523.16200000001</v>
      </c>
      <c r="E31" s="25">
        <f t="shared" si="0"/>
        <v>0.39254642393470229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33</v>
      </c>
      <c r="C32" s="24">
        <v>9569792.0408999994</v>
      </c>
      <c r="D32" s="24">
        <v>2309770.3089600001</v>
      </c>
      <c r="E32" s="25">
        <f t="shared" si="0"/>
        <v>0.24136055403172332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3.75" customHeight="1" x14ac:dyDescent="0.25">
      <c r="A33" s="32"/>
      <c r="B33" s="36" t="s">
        <v>34</v>
      </c>
      <c r="C33" s="20">
        <v>546.00043999999991</v>
      </c>
      <c r="D33" s="20">
        <v>822.96183999999994</v>
      </c>
      <c r="E33" s="21" t="s">
        <v>21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67.5" hidden="1" customHeight="1" x14ac:dyDescent="0.25">
      <c r="A34" s="32"/>
      <c r="B34" s="36" t="s">
        <v>35</v>
      </c>
      <c r="C34" s="20"/>
      <c r="D34" s="20"/>
      <c r="E34" s="21" t="s">
        <v>21</v>
      </c>
      <c r="F34" s="34"/>
      <c r="G34" s="34"/>
      <c r="H34" s="34"/>
      <c r="I34" s="34"/>
      <c r="J34" s="34"/>
      <c r="K34" s="34"/>
      <c r="L34" s="34"/>
      <c r="M34" s="34"/>
    </row>
    <row r="35" spans="1:13" s="35" customFormat="1" ht="34.5" customHeight="1" x14ac:dyDescent="0.25">
      <c r="A35" s="40" t="s">
        <v>36</v>
      </c>
      <c r="B35" s="36" t="s">
        <v>37</v>
      </c>
      <c r="C35" s="20">
        <v>-199490.41253</v>
      </c>
      <c r="D35" s="20">
        <v>-206795.25340000002</v>
      </c>
      <c r="E35" s="25" t="s">
        <v>21</v>
      </c>
      <c r="F35" s="34"/>
      <c r="G35" s="34"/>
      <c r="H35" s="34"/>
      <c r="I35" s="34"/>
      <c r="J35" s="34"/>
      <c r="K35" s="34"/>
      <c r="L35" s="34"/>
      <c r="M35" s="34"/>
    </row>
    <row r="36" spans="1:13" s="35" customFormat="1" ht="36" customHeight="1" x14ac:dyDescent="0.25">
      <c r="A36" s="40" t="s">
        <v>38</v>
      </c>
      <c r="B36" s="41" t="s">
        <v>39</v>
      </c>
      <c r="C36" s="20">
        <v>146187.09138999999</v>
      </c>
      <c r="D36" s="20">
        <v>148529.42775999999</v>
      </c>
      <c r="E36" s="25" t="s">
        <v>21</v>
      </c>
      <c r="F36" s="34"/>
      <c r="G36" s="34"/>
      <c r="H36" s="34"/>
      <c r="I36" s="34"/>
      <c r="J36" s="34"/>
      <c r="K36" s="34"/>
      <c r="L36" s="34"/>
      <c r="M36" s="34"/>
    </row>
    <row r="37" spans="1:13" s="48" customFormat="1" ht="24" customHeight="1" x14ac:dyDescent="0.3">
      <c r="A37" s="42"/>
      <c r="B37" s="43" t="s">
        <v>40</v>
      </c>
      <c r="C37" s="44">
        <f>C6+C28</f>
        <v>69713740.178950012</v>
      </c>
      <c r="D37" s="44">
        <f>D6+D28</f>
        <v>26586048.190080002</v>
      </c>
      <c r="E37" s="45">
        <f t="shared" si="0"/>
        <v>0.38136023288716953</v>
      </c>
      <c r="F37" s="46"/>
      <c r="G37" s="46"/>
      <c r="H37" s="47"/>
      <c r="I37" s="47"/>
      <c r="J37" s="47"/>
      <c r="K37" s="47"/>
      <c r="L37" s="47"/>
      <c r="M37" s="47"/>
    </row>
    <row r="38" spans="1:13" ht="16.5" customHeight="1" x14ac:dyDescent="0.25">
      <c r="A38" s="14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19.5" customHeight="1" x14ac:dyDescent="0.25">
      <c r="A39" s="14"/>
      <c r="B39" s="51" t="s">
        <v>41</v>
      </c>
      <c r="C39" s="49"/>
      <c r="D39" s="49"/>
      <c r="E39" s="50"/>
      <c r="F39" s="9"/>
      <c r="G39" s="9"/>
      <c r="H39" s="9"/>
      <c r="I39" s="9"/>
      <c r="J39" s="9"/>
      <c r="K39" s="9"/>
      <c r="L39" s="9"/>
      <c r="M39" s="9"/>
    </row>
    <row r="40" spans="1:13" ht="9" customHeight="1" x14ac:dyDescent="0.25">
      <c r="A40" s="52"/>
      <c r="B40" s="23"/>
      <c r="C40" s="49"/>
      <c r="D40" s="49"/>
      <c r="E40" s="50"/>
      <c r="F40" s="9"/>
      <c r="G40" s="9"/>
      <c r="H40" s="9"/>
      <c r="I40" s="9"/>
      <c r="J40" s="9"/>
      <c r="K40" s="9"/>
      <c r="L40" s="9"/>
      <c r="M40" s="9"/>
    </row>
    <row r="41" spans="1:13" ht="22.7" customHeight="1" x14ac:dyDescent="0.25">
      <c r="A41" s="53" t="s">
        <v>42</v>
      </c>
      <c r="B41" s="54" t="s">
        <v>43</v>
      </c>
      <c r="C41" s="55">
        <v>4849524.3429499995</v>
      </c>
      <c r="D41" s="56">
        <v>1451407.4105799999</v>
      </c>
      <c r="E41" s="57">
        <f t="shared" ref="E41:E46" si="1">D41/C41</f>
        <v>0.29928861223059633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44</v>
      </c>
      <c r="B42" s="29" t="s">
        <v>45</v>
      </c>
      <c r="C42" s="30">
        <v>7480.7430000000004</v>
      </c>
      <c r="D42" s="30">
        <v>3004.6747599999999</v>
      </c>
      <c r="E42" s="59">
        <f t="shared" si="1"/>
        <v>0.40165458965773848</v>
      </c>
      <c r="F42" s="9"/>
      <c r="G42" s="9"/>
      <c r="H42" s="9"/>
      <c r="I42" s="9"/>
      <c r="J42" s="9"/>
      <c r="K42" s="9"/>
      <c r="L42" s="9"/>
      <c r="M42" s="9"/>
    </row>
    <row r="43" spans="1:13" ht="46.5" customHeight="1" x14ac:dyDescent="0.25">
      <c r="A43" s="58" t="s">
        <v>46</v>
      </c>
      <c r="B43" s="29" t="s">
        <v>47</v>
      </c>
      <c r="C43" s="30">
        <v>142269.85999999999</v>
      </c>
      <c r="D43" s="30">
        <v>47541.293399999995</v>
      </c>
      <c r="E43" s="59">
        <f t="shared" si="1"/>
        <v>0.33416279034786428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48</v>
      </c>
      <c r="B44" s="29" t="s">
        <v>49</v>
      </c>
      <c r="C44" s="30">
        <v>1663978.41897</v>
      </c>
      <c r="D44" s="30">
        <v>592861.96495000005</v>
      </c>
      <c r="E44" s="59">
        <f t="shared" si="1"/>
        <v>0.35629185943227598</v>
      </c>
      <c r="F44" s="9"/>
      <c r="G44" s="9"/>
      <c r="H44" s="9"/>
      <c r="I44" s="9"/>
      <c r="J44" s="9"/>
      <c r="K44" s="9"/>
      <c r="L44" s="9"/>
      <c r="M44" s="9"/>
    </row>
    <row r="45" spans="1:13" ht="21" customHeight="1" x14ac:dyDescent="0.25">
      <c r="A45" s="58" t="s">
        <v>50</v>
      </c>
      <c r="B45" s="29" t="s">
        <v>51</v>
      </c>
      <c r="C45" s="30">
        <v>95.3</v>
      </c>
      <c r="D45" s="28">
        <v>9.922229999999999</v>
      </c>
      <c r="E45" s="59">
        <f t="shared" si="1"/>
        <v>0.10411573976915005</v>
      </c>
      <c r="F45" s="9"/>
      <c r="G45" s="9"/>
      <c r="H45" s="9"/>
      <c r="I45" s="9"/>
      <c r="J45" s="9"/>
      <c r="K45" s="9"/>
      <c r="L45" s="9"/>
      <c r="M45" s="9"/>
    </row>
    <row r="46" spans="1:13" ht="31.5" x14ac:dyDescent="0.25">
      <c r="A46" s="58" t="s">
        <v>52</v>
      </c>
      <c r="B46" s="29" t="s">
        <v>53</v>
      </c>
      <c r="C46" s="30">
        <v>365170.34</v>
      </c>
      <c r="D46" s="28">
        <v>126577.75795999999</v>
      </c>
      <c r="E46" s="59">
        <f t="shared" si="1"/>
        <v>0.34662661255566368</v>
      </c>
      <c r="F46" s="8"/>
      <c r="G46" s="9"/>
      <c r="H46" s="9"/>
      <c r="I46" s="9"/>
      <c r="J46" s="9"/>
      <c r="K46" s="9"/>
      <c r="L46" s="9"/>
      <c r="M46" s="9"/>
    </row>
    <row r="47" spans="1:13" ht="15.75" x14ac:dyDescent="0.25">
      <c r="A47" s="58" t="s">
        <v>54</v>
      </c>
      <c r="B47" s="29" t="s">
        <v>55</v>
      </c>
      <c r="C47" s="30">
        <v>12619.8</v>
      </c>
      <c r="D47" s="28" t="s">
        <v>21</v>
      </c>
      <c r="E47" s="59" t="s">
        <v>21</v>
      </c>
      <c r="F47" s="8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8" t="s">
        <v>56</v>
      </c>
      <c r="B48" s="29" t="s">
        <v>57</v>
      </c>
      <c r="C48" s="30">
        <v>49722.543899999997</v>
      </c>
      <c r="D48" s="30" t="s">
        <v>21</v>
      </c>
      <c r="E48" s="59" t="s">
        <v>21</v>
      </c>
      <c r="F48" s="9"/>
      <c r="G48" s="9"/>
      <c r="H48" s="9"/>
      <c r="I48" s="9"/>
      <c r="J48" s="9"/>
      <c r="K48" s="9"/>
      <c r="L48" s="9"/>
      <c r="M48" s="9"/>
    </row>
    <row r="49" spans="1:13" ht="22.7" customHeight="1" x14ac:dyDescent="0.25">
      <c r="A49" s="58" t="s">
        <v>58</v>
      </c>
      <c r="B49" s="29" t="s">
        <v>59</v>
      </c>
      <c r="C49" s="30">
        <v>2143.15</v>
      </c>
      <c r="D49" s="30" t="s">
        <v>21</v>
      </c>
      <c r="E49" s="59" t="s">
        <v>21</v>
      </c>
      <c r="F49" s="9"/>
      <c r="G49" s="9"/>
      <c r="H49" s="9"/>
      <c r="I49" s="9"/>
      <c r="J49" s="9"/>
      <c r="K49" s="9"/>
      <c r="L49" s="9"/>
      <c r="M49" s="9"/>
    </row>
    <row r="50" spans="1:13" ht="22.7" customHeight="1" x14ac:dyDescent="0.25">
      <c r="A50" s="58" t="s">
        <v>60</v>
      </c>
      <c r="B50" s="29" t="s">
        <v>61</v>
      </c>
      <c r="C50" s="60">
        <v>2606044.1870800001</v>
      </c>
      <c r="D50" s="30">
        <v>681411.79727999994</v>
      </c>
      <c r="E50" s="59">
        <f t="shared" ref="E50:E89" si="2">D50/C50</f>
        <v>0.26147361608764697</v>
      </c>
      <c r="F50" s="9"/>
      <c r="G50" s="9"/>
      <c r="H50" s="9"/>
      <c r="I50" s="9"/>
      <c r="J50" s="9"/>
      <c r="K50" s="9"/>
      <c r="L50" s="9"/>
      <c r="M50" s="9"/>
    </row>
    <row r="51" spans="1:13" ht="35.25" customHeight="1" x14ac:dyDescent="0.25">
      <c r="A51" s="53" t="s">
        <v>62</v>
      </c>
      <c r="B51" s="61" t="s">
        <v>63</v>
      </c>
      <c r="C51" s="55">
        <v>352704.02554</v>
      </c>
      <c r="D51" s="56">
        <v>105025.17574999999</v>
      </c>
      <c r="E51" s="57">
        <f t="shared" si="2"/>
        <v>0.29777141213288799</v>
      </c>
      <c r="F51" s="9"/>
      <c r="G51" s="9"/>
      <c r="H51" s="9"/>
      <c r="I51" s="9"/>
      <c r="J51" s="9"/>
      <c r="K51" s="9"/>
      <c r="L51" s="9"/>
      <c r="M51" s="9"/>
    </row>
    <row r="52" spans="1:13" ht="30" customHeight="1" x14ac:dyDescent="0.25">
      <c r="A52" s="58" t="s">
        <v>64</v>
      </c>
      <c r="B52" s="29" t="s">
        <v>65</v>
      </c>
      <c r="C52" s="30">
        <v>179817.04199999999</v>
      </c>
      <c r="D52" s="60">
        <v>41519.840520000005</v>
      </c>
      <c r="E52" s="59">
        <f t="shared" si="2"/>
        <v>0.23090047560675594</v>
      </c>
      <c r="F52" s="9"/>
      <c r="G52" s="9"/>
      <c r="H52" s="9"/>
      <c r="I52" s="9"/>
      <c r="J52" s="9"/>
      <c r="K52" s="9"/>
      <c r="L52" s="9"/>
      <c r="M52" s="9"/>
    </row>
    <row r="53" spans="1:13" ht="37.5" customHeight="1" x14ac:dyDescent="0.25">
      <c r="A53" s="58" t="s">
        <v>66</v>
      </c>
      <c r="B53" s="29" t="s">
        <v>67</v>
      </c>
      <c r="C53" s="30">
        <v>172886.98353999999</v>
      </c>
      <c r="D53" s="30">
        <v>63505.335229999997</v>
      </c>
      <c r="E53" s="59">
        <f t="shared" si="2"/>
        <v>0.36732282517559856</v>
      </c>
      <c r="F53" s="9"/>
      <c r="G53" s="9"/>
      <c r="H53" s="9"/>
      <c r="I53" s="9"/>
      <c r="J53" s="9"/>
      <c r="K53" s="9"/>
      <c r="L53" s="9"/>
      <c r="M53" s="9"/>
    </row>
    <row r="54" spans="1:13" ht="29.25" customHeight="1" x14ac:dyDescent="0.25">
      <c r="A54" s="53" t="s">
        <v>68</v>
      </c>
      <c r="B54" s="54" t="s">
        <v>69</v>
      </c>
      <c r="C54" s="56">
        <v>12404014.447139999</v>
      </c>
      <c r="D54" s="55">
        <v>2158562.0940700001</v>
      </c>
      <c r="E54" s="57">
        <f t="shared" si="2"/>
        <v>0.17402124959373141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58" t="s">
        <v>70</v>
      </c>
      <c r="B55" s="29" t="s">
        <v>71</v>
      </c>
      <c r="C55" s="30">
        <v>3355440.9763200004</v>
      </c>
      <c r="D55" s="60">
        <v>582348.13796000008</v>
      </c>
      <c r="E55" s="59">
        <f t="shared" si="2"/>
        <v>0.17355338450884522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8" t="s">
        <v>72</v>
      </c>
      <c r="B56" s="29" t="s">
        <v>73</v>
      </c>
      <c r="C56" s="30">
        <v>8728221.1710800007</v>
      </c>
      <c r="D56" s="30">
        <v>1513462.1986</v>
      </c>
      <c r="E56" s="59">
        <f t="shared" si="2"/>
        <v>0.17339869933803811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62" t="s">
        <v>74</v>
      </c>
      <c r="B57" s="29" t="s">
        <v>75</v>
      </c>
      <c r="C57" s="63">
        <v>320352.29973999999</v>
      </c>
      <c r="D57" s="64">
        <v>62751.757509999996</v>
      </c>
      <c r="E57" s="59">
        <f t="shared" si="2"/>
        <v>0.19588358679157206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65" t="s">
        <v>76</v>
      </c>
      <c r="B58" s="54" t="s">
        <v>77</v>
      </c>
      <c r="C58" s="56">
        <v>6502748.6571599999</v>
      </c>
      <c r="D58" s="56">
        <v>1918379.49227</v>
      </c>
      <c r="E58" s="57">
        <f t="shared" si="2"/>
        <v>0.29501055529152653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78</v>
      </c>
      <c r="B59" s="29" t="s">
        <v>79</v>
      </c>
      <c r="C59" s="30">
        <v>769347.56094000011</v>
      </c>
      <c r="D59" s="30">
        <v>342080.31298000005</v>
      </c>
      <c r="E59" s="59">
        <f t="shared" si="2"/>
        <v>0.44463689799970418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8" t="s">
        <v>80</v>
      </c>
      <c r="B60" s="29" t="s">
        <v>81</v>
      </c>
      <c r="C60" s="60">
        <v>1583030.2546099999</v>
      </c>
      <c r="D60" s="60">
        <v>863635.55585</v>
      </c>
      <c r="E60" s="59">
        <f t="shared" si="2"/>
        <v>0.54555846506090167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82</v>
      </c>
      <c r="B61" s="29" t="s">
        <v>83</v>
      </c>
      <c r="C61" s="30">
        <v>3085533.34032</v>
      </c>
      <c r="D61" s="60">
        <v>400339.71951999998</v>
      </c>
      <c r="E61" s="59">
        <f t="shared" si="2"/>
        <v>0.12974733226459995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84</v>
      </c>
      <c r="B62" s="29" t="s">
        <v>85</v>
      </c>
      <c r="C62" s="30">
        <v>1064837.50129</v>
      </c>
      <c r="D62" s="30">
        <v>312323.90392000001</v>
      </c>
      <c r="E62" s="59">
        <f t="shared" si="2"/>
        <v>0.29330663461949308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6" t="s">
        <v>86</v>
      </c>
      <c r="B63" s="54" t="s">
        <v>87</v>
      </c>
      <c r="C63" s="55">
        <v>15566.31228</v>
      </c>
      <c r="D63" s="55">
        <v>85.810450000000003</v>
      </c>
      <c r="E63" s="57">
        <f t="shared" si="2"/>
        <v>5.5125741059590255E-3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88</v>
      </c>
      <c r="B64" s="67" t="s">
        <v>89</v>
      </c>
      <c r="C64" s="30">
        <v>5750.68</v>
      </c>
      <c r="D64" s="30">
        <v>85.810450000000003</v>
      </c>
      <c r="E64" s="59">
        <f t="shared" si="2"/>
        <v>1.4921791857658573E-2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90</v>
      </c>
      <c r="B65" s="67" t="s">
        <v>91</v>
      </c>
      <c r="C65" s="30">
        <v>9815.6322799999998</v>
      </c>
      <c r="D65" s="30" t="s">
        <v>21</v>
      </c>
      <c r="E65" s="59" t="s">
        <v>21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66" t="s">
        <v>92</v>
      </c>
      <c r="B66" s="54" t="s">
        <v>93</v>
      </c>
      <c r="C66" s="56">
        <v>37757483.233819999</v>
      </c>
      <c r="D66" s="55">
        <v>13357480.32652</v>
      </c>
      <c r="E66" s="57">
        <f t="shared" si="2"/>
        <v>0.35377041006153409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94</v>
      </c>
      <c r="B67" s="29" t="s">
        <v>95</v>
      </c>
      <c r="C67" s="60">
        <v>13357967.359309999</v>
      </c>
      <c r="D67" s="30">
        <v>4828581.9597100001</v>
      </c>
      <c r="E67" s="59">
        <f t="shared" si="2"/>
        <v>0.36147580165665405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96</v>
      </c>
      <c r="B68" s="29" t="s">
        <v>97</v>
      </c>
      <c r="C68" s="30">
        <v>18540279.62066</v>
      </c>
      <c r="D68" s="30">
        <v>6716643.8369700005</v>
      </c>
      <c r="E68" s="59">
        <f t="shared" si="2"/>
        <v>0.36227306029869361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8" t="s">
        <v>98</v>
      </c>
      <c r="B69" s="29" t="s">
        <v>99</v>
      </c>
      <c r="C69" s="30">
        <v>2894229.9709000001</v>
      </c>
      <c r="D69" s="30">
        <v>1053997.87393</v>
      </c>
      <c r="E69" s="59">
        <f t="shared" si="2"/>
        <v>0.36417212333760923</v>
      </c>
      <c r="F69" s="9"/>
      <c r="G69" s="9"/>
      <c r="H69" s="9"/>
      <c r="I69" s="9"/>
      <c r="J69" s="9"/>
      <c r="K69" s="9"/>
      <c r="L69" s="9"/>
      <c r="M69" s="9"/>
    </row>
    <row r="70" spans="1:13" ht="22.7" customHeight="1" x14ac:dyDescent="0.25">
      <c r="A70" s="58" t="s">
        <v>100</v>
      </c>
      <c r="B70" s="29" t="s">
        <v>101</v>
      </c>
      <c r="C70" s="30">
        <v>601111.19999999995</v>
      </c>
      <c r="D70" s="30">
        <v>204486.99950999999</v>
      </c>
      <c r="E70" s="59">
        <f t="shared" si="2"/>
        <v>0.34018164943524593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8" t="s">
        <v>102</v>
      </c>
      <c r="B71" s="29" t="s">
        <v>103</v>
      </c>
      <c r="C71" s="30">
        <v>2363895.0829499997</v>
      </c>
      <c r="D71" s="30">
        <v>553769.65639999998</v>
      </c>
      <c r="E71" s="59">
        <f t="shared" si="2"/>
        <v>0.23426152048547288</v>
      </c>
      <c r="F71" s="9"/>
      <c r="G71" s="9"/>
      <c r="H71" s="9"/>
      <c r="I71" s="9"/>
      <c r="J71" s="9"/>
      <c r="K71" s="9"/>
      <c r="L71" s="9"/>
      <c r="M71" s="9"/>
    </row>
    <row r="72" spans="1:13" s="73" customFormat="1" ht="22.7" customHeight="1" x14ac:dyDescent="0.25">
      <c r="A72" s="68" t="s">
        <v>104</v>
      </c>
      <c r="B72" s="69" t="s">
        <v>105</v>
      </c>
      <c r="C72" s="70">
        <v>2601786.96918</v>
      </c>
      <c r="D72" s="70">
        <v>999877.27512000001</v>
      </c>
      <c r="E72" s="71">
        <f t="shared" si="2"/>
        <v>0.38430405216270619</v>
      </c>
      <c r="F72" s="72"/>
      <c r="G72" s="72"/>
      <c r="H72" s="72"/>
      <c r="I72" s="72"/>
      <c r="J72" s="72"/>
      <c r="K72" s="72"/>
      <c r="L72" s="72"/>
      <c r="M72" s="72"/>
    </row>
    <row r="73" spans="1:13" ht="22.7" customHeight="1" x14ac:dyDescent="0.25">
      <c r="A73" s="58" t="s">
        <v>106</v>
      </c>
      <c r="B73" s="29" t="s">
        <v>107</v>
      </c>
      <c r="C73" s="30">
        <v>2408371.1971799997</v>
      </c>
      <c r="D73" s="60">
        <v>933630.13632000005</v>
      </c>
      <c r="E73" s="59">
        <f t="shared" si="2"/>
        <v>0.38766039778801642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8" t="s">
        <v>108</v>
      </c>
      <c r="B74" s="29" t="s">
        <v>109</v>
      </c>
      <c r="C74" s="30">
        <v>62745.11</v>
      </c>
      <c r="D74" s="30">
        <v>19925.8</v>
      </c>
      <c r="E74" s="59">
        <f t="shared" si="2"/>
        <v>0.31756737696371873</v>
      </c>
      <c r="F74" s="9"/>
      <c r="G74" s="9"/>
      <c r="H74" s="9"/>
      <c r="I74" s="9"/>
      <c r="J74" s="9"/>
      <c r="K74" s="9"/>
      <c r="L74" s="9"/>
      <c r="M74" s="9"/>
    </row>
    <row r="75" spans="1:13" ht="27" customHeight="1" x14ac:dyDescent="0.25">
      <c r="A75" s="58" t="s">
        <v>110</v>
      </c>
      <c r="B75" s="29" t="s">
        <v>111</v>
      </c>
      <c r="C75" s="30">
        <v>130670.662</v>
      </c>
      <c r="D75" s="30">
        <v>46321.338799999998</v>
      </c>
      <c r="E75" s="59">
        <f t="shared" si="2"/>
        <v>0.35448920278677398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66" t="s">
        <v>112</v>
      </c>
      <c r="B76" s="54" t="s">
        <v>113</v>
      </c>
      <c r="C76" s="55">
        <v>4048083.6885900004</v>
      </c>
      <c r="D76" s="56">
        <v>1982360.2564999999</v>
      </c>
      <c r="E76" s="57">
        <f t="shared" si="2"/>
        <v>0.48970337794337487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114</v>
      </c>
      <c r="B77" s="29" t="s">
        <v>115</v>
      </c>
      <c r="C77" s="30">
        <v>125470</v>
      </c>
      <c r="D77" s="30">
        <v>38183.490819999999</v>
      </c>
      <c r="E77" s="59">
        <f t="shared" si="2"/>
        <v>0.30432366956244522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8" t="s">
        <v>116</v>
      </c>
      <c r="B78" s="29" t="s">
        <v>117</v>
      </c>
      <c r="C78" s="30">
        <v>2509693.0880399998</v>
      </c>
      <c r="D78" s="30">
        <v>1062901.4468700001</v>
      </c>
      <c r="E78" s="59">
        <f t="shared" si="2"/>
        <v>0.42351849791326335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118</v>
      </c>
      <c r="B79" s="29" t="s">
        <v>119</v>
      </c>
      <c r="C79" s="30">
        <v>1311222.80055</v>
      </c>
      <c r="D79" s="60">
        <v>845162.37078999996</v>
      </c>
      <c r="E79" s="59">
        <f t="shared" si="2"/>
        <v>0.64456045946996321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120</v>
      </c>
      <c r="B80" s="29" t="s">
        <v>121</v>
      </c>
      <c r="C80" s="30">
        <v>101697.8</v>
      </c>
      <c r="D80" s="30">
        <v>36112.948020000003</v>
      </c>
      <c r="E80" s="59">
        <f t="shared" si="2"/>
        <v>0.35510058251014281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66" t="s">
        <v>122</v>
      </c>
      <c r="B81" s="54" t="s">
        <v>123</v>
      </c>
      <c r="C81" s="55">
        <v>3383250.9197</v>
      </c>
      <c r="D81" s="55">
        <v>1072394.25297</v>
      </c>
      <c r="E81" s="57">
        <f t="shared" si="2"/>
        <v>0.31697153962943175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8" t="s">
        <v>124</v>
      </c>
      <c r="B82" s="29" t="s">
        <v>125</v>
      </c>
      <c r="C82" s="60">
        <v>705735.93777999992</v>
      </c>
      <c r="D82" s="30">
        <v>190014.08757</v>
      </c>
      <c r="E82" s="59">
        <f t="shared" si="2"/>
        <v>0.26924247072880875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126</v>
      </c>
      <c r="B83" s="29" t="s">
        <v>127</v>
      </c>
      <c r="C83" s="30">
        <v>2375619.8703899998</v>
      </c>
      <c r="D83" s="30">
        <v>730375.74544000009</v>
      </c>
      <c r="E83" s="59">
        <f t="shared" si="2"/>
        <v>0.30744638674877561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58" t="s">
        <v>128</v>
      </c>
      <c r="B84" s="29" t="s">
        <v>129</v>
      </c>
      <c r="C84" s="28">
        <v>301895.11152999999</v>
      </c>
      <c r="D84" s="30">
        <v>152004.41996</v>
      </c>
      <c r="E84" s="59">
        <f t="shared" si="2"/>
        <v>0.50350076617552308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74" t="s">
        <v>130</v>
      </c>
      <c r="B85" s="75" t="s">
        <v>131</v>
      </c>
      <c r="C85" s="55">
        <v>68020</v>
      </c>
      <c r="D85" s="55">
        <v>22026.478709999999</v>
      </c>
      <c r="E85" s="57">
        <f t="shared" si="2"/>
        <v>0.32382356233460746</v>
      </c>
      <c r="F85" s="9"/>
      <c r="G85" s="9"/>
      <c r="H85" s="9"/>
      <c r="I85" s="9"/>
      <c r="J85" s="9"/>
      <c r="K85" s="9"/>
      <c r="L85" s="9"/>
      <c r="M85" s="9"/>
    </row>
    <row r="86" spans="1:13" ht="22.7" customHeight="1" x14ac:dyDescent="0.25">
      <c r="A86" s="58" t="s">
        <v>132</v>
      </c>
      <c r="B86" s="29" t="s">
        <v>133</v>
      </c>
      <c r="C86" s="30">
        <v>68020</v>
      </c>
      <c r="D86" s="60">
        <v>22026.478709999999</v>
      </c>
      <c r="E86" s="59">
        <f t="shared" si="2"/>
        <v>0.32382356233460746</v>
      </c>
      <c r="F86" s="9"/>
      <c r="G86" s="9"/>
      <c r="H86" s="9"/>
      <c r="I86" s="9"/>
      <c r="J86" s="9"/>
      <c r="K86" s="9"/>
      <c r="L86" s="9"/>
      <c r="M86" s="9"/>
    </row>
    <row r="87" spans="1:13" ht="31.5" customHeight="1" x14ac:dyDescent="0.25">
      <c r="A87" s="66" t="s">
        <v>134</v>
      </c>
      <c r="B87" s="61" t="s">
        <v>135</v>
      </c>
      <c r="C87" s="55">
        <v>1324352.71</v>
      </c>
      <c r="D87" s="55">
        <v>128810.66418000001</v>
      </c>
      <c r="E87" s="57">
        <f t="shared" si="2"/>
        <v>9.7263110655770854E-2</v>
      </c>
      <c r="F87" s="9"/>
      <c r="G87" s="9"/>
      <c r="H87" s="9"/>
      <c r="I87" s="9"/>
      <c r="J87" s="9"/>
      <c r="K87" s="9"/>
      <c r="L87" s="9"/>
      <c r="M87" s="9"/>
    </row>
    <row r="88" spans="1:13" ht="22.7" customHeight="1" x14ac:dyDescent="0.25">
      <c r="A88" s="58" t="s">
        <v>136</v>
      </c>
      <c r="B88" s="29" t="s">
        <v>137</v>
      </c>
      <c r="C88" s="30">
        <v>1324352.71</v>
      </c>
      <c r="D88" s="30">
        <v>128810.66418000001</v>
      </c>
      <c r="E88" s="59">
        <f t="shared" si="2"/>
        <v>9.7263110655770854E-2</v>
      </c>
      <c r="F88" s="9"/>
      <c r="G88" s="9"/>
      <c r="H88" s="9"/>
      <c r="I88" s="9"/>
      <c r="J88" s="9"/>
      <c r="K88" s="9"/>
      <c r="L88" s="9"/>
      <c r="M88" s="9"/>
    </row>
    <row r="89" spans="1:13" s="48" customFormat="1" ht="20.25" customHeight="1" x14ac:dyDescent="0.3">
      <c r="A89" s="76"/>
      <c r="B89" s="43" t="s">
        <v>138</v>
      </c>
      <c r="C89" s="77">
        <f>C41+C51+C54+C58+C63+C66+C72+C76+C81+C85+C87</f>
        <v>73307535.306359991</v>
      </c>
      <c r="D89" s="77">
        <f>D41+D51+D54+D58+D63+D66+D72+D76+D81+D85+D87</f>
        <v>23196409.237119995</v>
      </c>
      <c r="E89" s="78">
        <f t="shared" si="2"/>
        <v>0.31642598731739829</v>
      </c>
      <c r="F89" s="46"/>
      <c r="G89" s="47"/>
      <c r="H89" s="47"/>
      <c r="I89" s="47"/>
      <c r="J89" s="47"/>
      <c r="K89" s="47"/>
      <c r="L89" s="47"/>
      <c r="M89" s="47"/>
    </row>
    <row r="90" spans="1:13" ht="24.75" customHeight="1" x14ac:dyDescent="0.25">
      <c r="A90" s="14"/>
      <c r="B90" s="23"/>
      <c r="C90" s="24"/>
      <c r="D90" s="24"/>
      <c r="E90" s="79"/>
      <c r="F90" s="9"/>
      <c r="G90" s="9"/>
      <c r="H90" s="9"/>
      <c r="I90" s="9"/>
      <c r="J90" s="9"/>
      <c r="K90" s="9"/>
      <c r="L90" s="9"/>
      <c r="M90" s="9"/>
    </row>
    <row r="91" spans="1:13" s="35" customFormat="1" ht="31.5" x14ac:dyDescent="0.25">
      <c r="A91" s="32"/>
      <c r="B91" s="36" t="s">
        <v>139</v>
      </c>
      <c r="C91" s="20">
        <f>C37-C89</f>
        <v>-3593795.1274099797</v>
      </c>
      <c r="D91" s="20">
        <f>D37-D89</f>
        <v>3389638.9529600069</v>
      </c>
      <c r="E91" s="21"/>
      <c r="F91" s="34"/>
      <c r="G91" s="80"/>
      <c r="H91" s="80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/>
      <c r="C92" s="24"/>
      <c r="D92" s="24"/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5.75" x14ac:dyDescent="0.25">
      <c r="A93" s="32"/>
      <c r="B93" s="36" t="s">
        <v>140</v>
      </c>
      <c r="C93" s="20">
        <f>C94+C95</f>
        <v>-784267.25</v>
      </c>
      <c r="D93" s="20">
        <f>D94+D95</f>
        <v>-20623</v>
      </c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15.75" x14ac:dyDescent="0.25">
      <c r="A94" s="32"/>
      <c r="B94" s="81" t="s">
        <v>141</v>
      </c>
      <c r="C94" s="24"/>
      <c r="D94" s="24"/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15.75" x14ac:dyDescent="0.25">
      <c r="A95" s="32"/>
      <c r="B95" s="81" t="s">
        <v>142</v>
      </c>
      <c r="C95" s="24">
        <v>-784267.25</v>
      </c>
      <c r="D95" s="24">
        <v>-20623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13.7" customHeight="1" x14ac:dyDescent="0.25">
      <c r="A96" s="32"/>
      <c r="B96" s="81"/>
      <c r="C96" s="24"/>
      <c r="D96" s="24"/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31.5" x14ac:dyDescent="0.25">
      <c r="A97" s="32"/>
      <c r="B97" s="36" t="s">
        <v>143</v>
      </c>
      <c r="C97" s="20">
        <f>C98+C99</f>
        <v>2000000</v>
      </c>
      <c r="D97" s="20">
        <f>D98+D99</f>
        <v>3884267</v>
      </c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22.7" customHeight="1" x14ac:dyDescent="0.25">
      <c r="A98" s="32"/>
      <c r="B98" s="82" t="s">
        <v>144</v>
      </c>
      <c r="C98" s="24">
        <v>7620746</v>
      </c>
      <c r="D98" s="24">
        <v>3884267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31.5" x14ac:dyDescent="0.25">
      <c r="A99" s="32"/>
      <c r="B99" s="82" t="s">
        <v>145</v>
      </c>
      <c r="C99" s="24">
        <v>-5620746</v>
      </c>
      <c r="D99" s="24">
        <v>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14.25" customHeight="1" x14ac:dyDescent="0.25">
      <c r="A100" s="32"/>
      <c r="B100" s="81"/>
      <c r="C100" s="24"/>
      <c r="D100" s="24"/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2.7" customHeight="1" x14ac:dyDescent="0.25">
      <c r="A101" s="32"/>
      <c r="B101" s="36" t="s">
        <v>146</v>
      </c>
      <c r="C101" s="20">
        <f>C102+C103</f>
        <v>784267.25</v>
      </c>
      <c r="D101" s="20">
        <f>D102+D103</f>
        <v>-3850000</v>
      </c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22.7" customHeight="1" x14ac:dyDescent="0.25">
      <c r="A102" s="32"/>
      <c r="B102" s="81" t="s">
        <v>147</v>
      </c>
      <c r="C102" s="24">
        <v>8518534.25</v>
      </c>
      <c r="D102" s="24">
        <v>0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22.7" customHeight="1" x14ac:dyDescent="0.25">
      <c r="A103" s="32"/>
      <c r="B103" s="82" t="s">
        <v>148</v>
      </c>
      <c r="C103" s="24">
        <v>-7734267</v>
      </c>
      <c r="D103" s="24">
        <v>-3850000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15.75" customHeight="1" x14ac:dyDescent="0.25">
      <c r="A104" s="32"/>
      <c r="B104" s="82"/>
      <c r="C104" s="24"/>
      <c r="D104" s="24"/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1.5" x14ac:dyDescent="0.25">
      <c r="A105" s="32"/>
      <c r="B105" s="36" t="s">
        <v>149</v>
      </c>
      <c r="C105" s="20">
        <v>0</v>
      </c>
      <c r="D105" s="20">
        <f>D106</f>
        <v>838693.04823000007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s="35" customFormat="1" ht="31.5" x14ac:dyDescent="0.25">
      <c r="A106" s="32"/>
      <c r="B106" s="83" t="s">
        <v>150</v>
      </c>
      <c r="C106" s="84" t="s">
        <v>21</v>
      </c>
      <c r="D106" s="84">
        <v>838693.04823000007</v>
      </c>
      <c r="E106" s="21"/>
      <c r="F106" s="34"/>
      <c r="G106" s="34"/>
      <c r="H106" s="34"/>
      <c r="I106" s="34"/>
      <c r="J106" s="34"/>
      <c r="K106" s="34"/>
      <c r="L106" s="34"/>
      <c r="M106" s="34"/>
    </row>
    <row r="107" spans="1:13" s="35" customFormat="1" ht="63" x14ac:dyDescent="0.25">
      <c r="A107" s="32"/>
      <c r="B107" s="85" t="s">
        <v>151</v>
      </c>
      <c r="C107" s="24" t="s">
        <v>21</v>
      </c>
      <c r="D107" s="24">
        <f>D106</f>
        <v>838693.04823000007</v>
      </c>
      <c r="E107" s="21"/>
      <c r="F107" s="34"/>
      <c r="G107" s="34"/>
      <c r="H107" s="34"/>
      <c r="I107" s="34"/>
      <c r="J107" s="34"/>
      <c r="K107" s="34"/>
      <c r="L107" s="34"/>
      <c r="M107" s="34"/>
    </row>
    <row r="108" spans="1:13" s="35" customFormat="1" ht="32.25" customHeight="1" x14ac:dyDescent="0.25">
      <c r="A108" s="32"/>
      <c r="B108" s="36" t="s">
        <v>152</v>
      </c>
      <c r="C108" s="20">
        <f>C109+C110</f>
        <v>1593795.1274100095</v>
      </c>
      <c r="D108" s="20">
        <f>D109+D110</f>
        <v>-4241976.0011899993</v>
      </c>
      <c r="E108" s="21"/>
      <c r="F108" s="34"/>
      <c r="G108" s="34"/>
      <c r="H108" s="34"/>
      <c r="I108" s="34"/>
      <c r="J108" s="34"/>
      <c r="K108" s="34"/>
      <c r="L108" s="34"/>
      <c r="M108" s="34"/>
    </row>
    <row r="109" spans="1:13" ht="22.7" customHeight="1" x14ac:dyDescent="0.25">
      <c r="A109" s="14"/>
      <c r="B109" s="23" t="s">
        <v>153</v>
      </c>
      <c r="C109" s="24">
        <v>-85853020.428949997</v>
      </c>
      <c r="D109" s="30">
        <v>-38691514.042089999</v>
      </c>
      <c r="E109" s="21"/>
      <c r="F109" s="9"/>
      <c r="G109" s="9"/>
      <c r="H109" s="9"/>
      <c r="I109" s="9"/>
      <c r="J109" s="9"/>
      <c r="K109" s="9"/>
      <c r="L109" s="9"/>
      <c r="M109" s="9"/>
    </row>
    <row r="110" spans="1:13" ht="22.7" customHeight="1" x14ac:dyDescent="0.25">
      <c r="A110" s="14"/>
      <c r="B110" s="23" t="s">
        <v>154</v>
      </c>
      <c r="C110" s="24">
        <v>87446815.556360006</v>
      </c>
      <c r="D110" s="24">
        <v>34449538.040899999</v>
      </c>
      <c r="E110" s="21"/>
      <c r="F110" s="9"/>
      <c r="G110" s="9"/>
      <c r="H110" s="9"/>
      <c r="I110" s="9"/>
      <c r="J110" s="9"/>
      <c r="K110" s="9"/>
      <c r="L110" s="9"/>
      <c r="M110" s="9"/>
    </row>
    <row r="111" spans="1:13" ht="30" customHeight="1" x14ac:dyDescent="0.25">
      <c r="A111" s="14"/>
      <c r="B111" s="31" t="s">
        <v>155</v>
      </c>
      <c r="C111" s="20">
        <f>C97+C101+C105+C108+C93</f>
        <v>3593795.1274100095</v>
      </c>
      <c r="D111" s="20">
        <f>D97+D101+D105+D108+D93</f>
        <v>-3389638.9529599994</v>
      </c>
      <c r="E111" s="21"/>
      <c r="F111" s="9"/>
      <c r="G111" s="9"/>
      <c r="H111" s="9"/>
      <c r="I111" s="9"/>
      <c r="J111" s="9"/>
      <c r="K111" s="9"/>
      <c r="L111" s="9"/>
      <c r="M111" s="9"/>
    </row>
    <row r="112" spans="1:13" ht="63" customHeight="1" x14ac:dyDescent="0.25">
      <c r="B112" s="86"/>
      <c r="C112" s="87"/>
      <c r="D112" s="87"/>
      <c r="E112" s="88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8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208" spans="2:13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  <c r="L208" s="9"/>
      <c r="M208" s="9"/>
    </row>
    <row r="209" spans="2:13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  <c r="L209" s="9"/>
      <c r="M209" s="9"/>
    </row>
    <row r="210" spans="2:13" ht="15.75" x14ac:dyDescent="0.25">
      <c r="B210" s="10"/>
      <c r="C210" s="9"/>
      <c r="D210" s="11"/>
      <c r="E210" s="12"/>
      <c r="F210" s="9"/>
      <c r="G210" s="9"/>
      <c r="H210" s="9"/>
      <c r="I210" s="9"/>
      <c r="J210" s="9"/>
      <c r="K210" s="9"/>
      <c r="L210" s="9"/>
      <c r="M210" s="9"/>
    </row>
    <row r="477" spans="4:4" ht="18.75" x14ac:dyDescent="0.3">
      <c r="D477" s="89"/>
    </row>
    <row r="478" spans="4:4" ht="18.75" x14ac:dyDescent="0.3">
      <c r="D478" s="89"/>
    </row>
    <row r="481" spans="4:4" x14ac:dyDescent="0.2">
      <c r="D481" s="90"/>
    </row>
  </sheetData>
  <pageMargins left="0.15748031496062992" right="0.15748031496062992" top="0.41" bottom="0.2" header="0.15748031496062992" footer="0.19685039370078741"/>
  <pageSetup paperSize="9" scale="72" fitToHeight="2" orientation="portrait" r:id="rId1"/>
  <rowBreaks count="3" manualBreakCount="3">
    <brk id="43" max="4" man="1"/>
    <brk id="88" max="4" man="1"/>
    <brk id="12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D57536-B975-49B4-85F9-1128C4EA7ABC}"/>
</file>

<file path=customXml/itemProps2.xml><?xml version="1.0" encoding="utf-8"?>
<ds:datastoreItem xmlns:ds="http://schemas.openxmlformats.org/officeDocument/2006/customXml" ds:itemID="{06A4D590-B4F2-4149-ADD0-E827C18D35F3}"/>
</file>

<file path=customXml/itemProps3.xml><?xml version="1.0" encoding="utf-8"?>
<ds:datastoreItem xmlns:ds="http://schemas.openxmlformats.org/officeDocument/2006/customXml" ds:itemID="{E5D88020-758C-4A67-BF5D-67E6BAC73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01.06.2025</vt:lpstr>
      <vt:lpstr>'на 01.06.2025'!Область_печати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2025-06-17T09:01:11Z</dcterms:created>
  <dcterms:modified xsi:type="dcterms:W3CDTF">2025-06-19T05:53:04Z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