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на 01.05.2025" sheetId="1" r:id="rId1"/>
  </sheets>
  <definedNames>
    <definedName name="Z_3A62FDFE_B33F_4285_AF26_B946B57D89E5_.wvu.Rows" localSheetId="0" hidden="1">'на 01.05.2025'!#REF!,'на 01.05.2025'!$38:$38,'на 01.05.2025'!#REF!,'на 01.05.2025'!$91:$94,'на 01.05.2025'!$105:$105,'на 01.05.2025'!#REF!,'на 01.05.2025'!#REF!</definedName>
    <definedName name="Z_5F4BDBB1_E645_4516_8FC8_7D1E2AFE448F_.wvu.Rows" localSheetId="0" hidden="1">'на 01.05.2025'!#REF!,'на 01.05.2025'!$38:$38,'на 01.05.2025'!#REF!,'на 01.05.2025'!#REF!,'на 01.05.2025'!$91:$94,'на 01.05.2025'!$105:$105,'на 01.05.2025'!#REF!</definedName>
    <definedName name="Z_791A6B44_A126_477F_8F66_87C81269CCAF_.wvu.Rows" localSheetId="0" hidden="1">'на 01.05.2025'!#REF!,'на 01.05.2025'!#REF!,'на 01.05.2025'!#REF!</definedName>
    <definedName name="Z_929FDB8F_E881_4391_AFBA_8453BF0DB0C3_.wvu.PrintArea" localSheetId="0" hidden="1">'на 01.05.2025'!$B$1:$E$111</definedName>
    <definedName name="Z_929FDB8F_E881_4391_AFBA_8453BF0DB0C3_.wvu.Rows" localSheetId="0" hidden="1">'на 01.05.2025'!#REF!,'на 01.05.2025'!#REF!</definedName>
    <definedName name="Z_941B9BCB_D95B_4828_B060_DECC595C9511_.wvu.Rows" localSheetId="0" hidden="1">'на 01.05.2025'!#REF!,'на 01.05.2025'!$31:$31,'на 01.05.2025'!$38:$38,'на 01.05.2025'!$45:$45,'на 01.05.2025'!#REF!,'на 01.05.2025'!#REF!,'на 01.05.2025'!#REF!,'на 01.05.2025'!$91:$94,'на 01.05.2025'!$104:$105,'на 01.05.2025'!#REF!</definedName>
    <definedName name="Z_AD8B40E3_4B89_443C_9ACF_B6D22B3A77E7_.wvu.Rows" localSheetId="0" hidden="1">'на 01.05.2025'!#REF!,'на 01.05.2025'!$31:$31,'на 01.05.2025'!$38:$38,'на 01.05.2025'!$45:$45,'на 01.05.2025'!#REF!,'на 01.05.2025'!#REF!,'на 01.05.2025'!#REF!,'на 01.05.2025'!$91:$94,'на 01.05.2025'!$104:$105,'на 01.05.2025'!#REF!</definedName>
    <definedName name="Z_AFEF4DE1_67D6_48C6_A8C8_B9E9198BBD0E_.wvu.PrintArea" localSheetId="0" hidden="1">'на 01.05.2025'!$B$1:$E$112</definedName>
    <definedName name="Z_BAFDA3B8_7206_4013_B98A_464FD1E587E1_.wvu.PrintArea" localSheetId="0" hidden="1">'на 01.05.2025'!$A$1:$E$112</definedName>
    <definedName name="Z_CAE69FAB_AFBE_4188_8F32_69E048226F14_.wvu.PrintArea" localSheetId="0" hidden="1">'на 01.05.2025'!$A$1:$E$112</definedName>
    <definedName name="Z_D2DF83CF_573E_4A86_A4BE_5A992E023C65_.wvu.Rows" localSheetId="0" hidden="1">'на 01.05.2025'!#REF!,'на 01.05.2025'!#REF!,'на 01.05.2025'!#REF!</definedName>
    <definedName name="Z_E2CE03E0_A708_4616_8DFD_0910D1C70A9E_.wvu.Rows" localSheetId="0" hidden="1">'на 01.05.2025'!#REF!,'на 01.05.2025'!#REF!,'на 01.05.2025'!#REF!</definedName>
    <definedName name="Z_E6F394BB_DB4B_47AB_A066_DC195B03AE3E_.wvu.Rows" localSheetId="0" hidden="1">'на 01.05.2025'!#REF!,'на 01.05.2025'!$38:$38,'на 01.05.2025'!#REF!,'на 01.05.2025'!#REF!,'на 01.05.2025'!#REF!,'на 01.05.2025'!#REF!,'на 01.05.2025'!$91:$94,'на 01.05.2025'!$103:$103,'на 01.05.2025'!#REF!,'на 01.05.2025'!#REF!,'на 01.05.2025'!#REF!</definedName>
    <definedName name="Z_E8991B2E_0E9F_48F3_A4D6_3B340ABE8C8E_.wvu.Rows" localSheetId="0" hidden="1">'на 01.05.2025'!$38:$38,'на 01.05.2025'!#REF!</definedName>
    <definedName name="Z_F385514D_10E2_4F02_BC23_DB9B134ACC31_.wvu.PrintArea" localSheetId="0" hidden="1">'на 01.05.2025'!$B$1:$E$111</definedName>
    <definedName name="Z_F59D258D_974D_4B2B_B7CC_86B99245EC3C_.wvu.PrintArea" localSheetId="0" hidden="1">'на 01.05.2025'!$A$1:$E$112</definedName>
    <definedName name="Z_F59D258D_974D_4B2B_B7CC_86B99245EC3C_.wvu.Rows" localSheetId="0" hidden="1">'на 01.05.2025'!#REF!,'на 01.05.2025'!$31:$31,'на 01.05.2025'!$38:$38,'на 01.05.2025'!$45:$45,'на 01.05.2025'!#REF!,'на 01.05.2025'!#REF!,'на 01.05.2025'!#REF!,'на 01.05.2025'!$91:$94,'на 01.05.2025'!$105:$105,'на 01.05.2025'!#REF!,'на 01.05.2025'!#REF!</definedName>
    <definedName name="Z_F8542D9D_A523_4F6F_8CFE_9BA4BA3D5B88_.wvu.Rows" localSheetId="0" hidden="1">'на 01.05.2025'!$38:$38,'на 01.05.2025'!$91:$94,'на 01.05.2025'!$105:$105,'на 01.05.2025'!#REF!</definedName>
    <definedName name="Z_FAFBB87E_73E9_461E_A4E8_A0EB3259EED0_.wvu.PrintArea" localSheetId="0" hidden="1">'на 01.05.2025'!$A$1:$E$112</definedName>
    <definedName name="Z_FAFBB87E_73E9_461E_A4E8_A0EB3259EED0_.wvu.Rows" localSheetId="0" hidden="1">'на 01.05.2025'!#REF!,'на 01.05.2025'!$38:$38,'на 01.05.2025'!$91:$94,'на 01.05.2025'!$105:$105,'на 01.05.2025'!#REF!</definedName>
    <definedName name="_xlnm.Print_Area" localSheetId="0">'на 01.05.2025'!$A$1:$E$110</definedName>
  </definedNames>
  <calcPr calcId="145621" refMode="R1C1"/>
</workbook>
</file>

<file path=xl/calcChain.xml><?xml version="1.0" encoding="utf-8"?>
<calcChain xmlns="http://schemas.openxmlformats.org/spreadsheetml/2006/main">
  <c r="D107" i="1" l="1"/>
  <c r="C107" i="1"/>
  <c r="D106" i="1"/>
  <c r="D104" i="1"/>
  <c r="D100" i="1"/>
  <c r="C100" i="1"/>
  <c r="D96" i="1"/>
  <c r="C96" i="1"/>
  <c r="D92" i="1"/>
  <c r="C92" i="1"/>
  <c r="D88" i="1"/>
  <c r="C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6" i="1"/>
  <c r="E45" i="1"/>
  <c r="E44" i="1"/>
  <c r="E43" i="1"/>
  <c r="E42" i="1"/>
  <c r="E41" i="1"/>
  <c r="D37" i="1"/>
  <c r="C37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88" i="1" l="1"/>
  <c r="C90" i="1"/>
  <c r="D90" i="1"/>
  <c r="C110" i="1"/>
  <c r="D110" i="1"/>
  <c r="E37" i="1"/>
</calcChain>
</file>

<file path=xl/sharedStrings.xml><?xml version="1.0" encoding="utf-8"?>
<sst xmlns="http://schemas.openxmlformats.org/spreadsheetml/2006/main" count="166" uniqueCount="154">
  <si>
    <t xml:space="preserve">                           Сведения об исполнении бюджета г. Красноярска на 01.05.2025</t>
  </si>
  <si>
    <t>тыс. руб.</t>
  </si>
  <si>
    <t>Наименование показателей</t>
  </si>
  <si>
    <t>Бюджет города на 2025 год с учетом изменений</t>
  </si>
  <si>
    <t>Исполнено на 01.05.2025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</si>
  <si>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</si>
  <si>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</si>
  <si>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</si>
  <si>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</si>
  <si>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</si>
  <si>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</si>
  <si>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</si>
  <si>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</si>
  <si>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</si>
  <si>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</si>
  <si>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</si>
  <si>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</si>
  <si>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</si>
  <si>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</si>
  <si>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</si>
  <si>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</si>
  <si>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</si>
  <si>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</si>
  <si>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</si>
  <si>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</si>
  <si>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</si>
  <si>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</si>
  <si>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</si>
  <si>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</si>
  <si>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</si>
  <si>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</si>
  <si>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</si>
  <si>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</si>
  <si>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</si>
  <si>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ГОСУДАРСТВЕННЫХ (МУНИЦИПАЛЬНЫХ)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</si>
  <si>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    такого возврата и процентов, начисленных на излишне взысканные суммы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</si>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</sst>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3" fontId="12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81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4"/>
      <c r="B6" s="19" t="s">
        <v>6</v>
      </c>
      <c r="C6" s="20">
        <v>39069823.296120003</v>
      </c>
      <c r="D6" s="20">
        <v>11871978.92735</v>
      </c>
      <c r="E6" s="21">
        <f>D6/C6</f>
        <v>0.30386569289984472</v>
      </c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14"/>
      <c r="B7" s="22" t="s">
        <v>7</v>
      </c>
      <c r="C7" s="20">
        <v>25281556.510000002</v>
      </c>
      <c r="D7" s="20">
        <v>6147646.40967</v>
      </c>
      <c r="E7" s="21">
        <f t="shared" ref="E7:E37" si="0">D7/C7</f>
        <v>0.24316724356897595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14"/>
      <c r="B8" s="23" t="s">
        <v>8</v>
      </c>
      <c r="C8" s="24">
        <v>4642558.9000000004</v>
      </c>
      <c r="D8" s="24">
        <v>1125939.7362000002</v>
      </c>
      <c r="E8" s="25">
        <f t="shared" si="0"/>
        <v>0.24252567613089412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14"/>
      <c r="B9" s="23" t="s">
        <v>9</v>
      </c>
      <c r="C9" s="24">
        <v>20638997.609999999</v>
      </c>
      <c r="D9" s="24">
        <v>5021706.6734699998</v>
      </c>
      <c r="E9" s="25">
        <f t="shared" si="0"/>
        <v>0.24331155845654462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14"/>
      <c r="B10" s="26" t="s">
        <v>10</v>
      </c>
      <c r="C10" s="20">
        <v>1618817.57</v>
      </c>
      <c r="D10" s="20">
        <v>558209.95554</v>
      </c>
      <c r="E10" s="21">
        <f t="shared" si="0"/>
        <v>0.34482573322947069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14"/>
      <c r="B11" s="22" t="s">
        <v>11</v>
      </c>
      <c r="C11" s="20">
        <v>8786784.9000000004</v>
      </c>
      <c r="D11" s="20">
        <v>3998288.0467900001</v>
      </c>
      <c r="E11" s="21">
        <f t="shared" si="0"/>
        <v>0.45503424657521774</v>
      </c>
      <c r="F11" s="9"/>
      <c r="G11" s="9"/>
      <c r="H11" s="9"/>
      <c r="I11" s="9"/>
      <c r="J11" s="9"/>
      <c r="K11" s="9"/>
      <c r="L11" s="9"/>
      <c r="M11" s="9"/>
    </row>
    <row r="12" spans="1:13" ht="27.75" customHeight="1" x14ac:dyDescent="0.25">
      <c r="A12" s="14"/>
      <c r="B12" s="23" t="s">
        <v>12</v>
      </c>
      <c r="C12" s="24">
        <v>7984065.29</v>
      </c>
      <c r="D12" s="24">
        <v>3468451.2991399998</v>
      </c>
      <c r="E12" s="25">
        <f t="shared" si="0"/>
        <v>0.43442171038909427</v>
      </c>
      <c r="F12" s="9"/>
      <c r="G12" s="8"/>
      <c r="H12" s="9"/>
      <c r="I12" s="9"/>
      <c r="J12" s="9"/>
      <c r="K12" s="9"/>
      <c r="L12" s="9"/>
      <c r="M12" s="9"/>
    </row>
    <row r="13" spans="1:13" ht="24" customHeight="1" x14ac:dyDescent="0.25">
      <c r="A13" s="14"/>
      <c r="B13" s="27" t="s">
        <v>13</v>
      </c>
      <c r="C13" s="24">
        <v>1147.3699999999999</v>
      </c>
      <c r="D13" s="24">
        <v>155.57569000000001</v>
      </c>
      <c r="E13" s="25">
        <f t="shared" si="0"/>
        <v>0.13559330468811284</v>
      </c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14"/>
      <c r="B14" s="23" t="s">
        <v>14</v>
      </c>
      <c r="C14" s="24">
        <v>5694.33</v>
      </c>
      <c r="D14" s="28">
        <v>19637.29334</v>
      </c>
      <c r="E14" s="25">
        <f t="shared" si="0"/>
        <v>3.4485696016915073</v>
      </c>
      <c r="F14" s="9"/>
      <c r="G14" s="9"/>
      <c r="H14" s="9"/>
      <c r="I14" s="9"/>
      <c r="J14" s="9"/>
      <c r="K14" s="9"/>
      <c r="L14" s="9"/>
      <c r="M14" s="9"/>
    </row>
    <row r="15" spans="1:13" ht="36.950000000000003" customHeight="1" x14ac:dyDescent="0.25">
      <c r="A15" s="14"/>
      <c r="B15" s="29" t="s">
        <v>15</v>
      </c>
      <c r="C15" s="30">
        <v>795877.91</v>
      </c>
      <c r="D15" s="30">
        <v>510043.87862000003</v>
      </c>
      <c r="E15" s="25">
        <f t="shared" si="0"/>
        <v>0.64085693573276836</v>
      </c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14"/>
      <c r="B16" s="22" t="s">
        <v>16</v>
      </c>
      <c r="C16" s="20">
        <v>1355880.38</v>
      </c>
      <c r="D16" s="20">
        <v>355266.40469</v>
      </c>
      <c r="E16" s="21">
        <f t="shared" si="0"/>
        <v>0.26201898775908244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14"/>
      <c r="B17" s="23" t="s">
        <v>17</v>
      </c>
      <c r="C17" s="24">
        <v>519300.26</v>
      </c>
      <c r="D17" s="24">
        <v>35668.240840000006</v>
      </c>
      <c r="E17" s="25">
        <f t="shared" si="0"/>
        <v>6.8685197346136526E-2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14"/>
      <c r="B18" s="23" t="s">
        <v>18</v>
      </c>
      <c r="C18" s="24">
        <v>836580.12</v>
      </c>
      <c r="D18" s="24">
        <v>319598.16385000001</v>
      </c>
      <c r="E18" s="25">
        <f t="shared" si="0"/>
        <v>0.38202935523975878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14"/>
      <c r="B19" s="22" t="s">
        <v>19</v>
      </c>
      <c r="C19" s="20">
        <v>442708.3</v>
      </c>
      <c r="D19" s="20">
        <v>276961.47529000003</v>
      </c>
      <c r="E19" s="21">
        <f t="shared" si="0"/>
        <v>0.62560714423018504</v>
      </c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14"/>
      <c r="B20" s="31" t="s">
        <v>20</v>
      </c>
      <c r="C20" s="20">
        <v>1.41</v>
      </c>
      <c r="D20" s="20">
        <v>0</v>
      </c>
      <c r="E20" s="21" t="s">
        <v>21</v>
      </c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14"/>
      <c r="B21" s="31" t="s">
        <v>22</v>
      </c>
      <c r="C21" s="20">
        <v>1176837.6200000001</v>
      </c>
      <c r="D21" s="20">
        <v>388358.49949999998</v>
      </c>
      <c r="E21" s="21">
        <f t="shared" si="0"/>
        <v>0.33000177161229766</v>
      </c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14"/>
      <c r="B22" s="31" t="s">
        <v>23</v>
      </c>
      <c r="C22" s="20">
        <v>47334.58</v>
      </c>
      <c r="D22" s="20">
        <v>10061.935310000001</v>
      </c>
      <c r="E22" s="21">
        <f t="shared" si="0"/>
        <v>0.21257049941079018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14"/>
      <c r="B23" s="31" t="s">
        <v>24</v>
      </c>
      <c r="C23" s="20">
        <v>25951.22</v>
      </c>
      <c r="D23" s="20">
        <v>16523.299930000001</v>
      </c>
      <c r="E23" s="21">
        <f t="shared" si="0"/>
        <v>0.6367060943570283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14"/>
      <c r="B24" s="31" t="s">
        <v>25</v>
      </c>
      <c r="C24" s="20">
        <v>160947.07</v>
      </c>
      <c r="D24" s="20">
        <v>80431.073819999991</v>
      </c>
      <c r="E24" s="21">
        <f t="shared" si="0"/>
        <v>0.49973617922960628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14"/>
      <c r="B25" s="22" t="s">
        <v>26</v>
      </c>
      <c r="C25" s="20">
        <v>330.56</v>
      </c>
      <c r="D25" s="20">
        <v>82.154899999999998</v>
      </c>
      <c r="E25" s="21">
        <f t="shared" si="0"/>
        <v>0.24853249031945787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14"/>
      <c r="B26" s="22" t="s">
        <v>27</v>
      </c>
      <c r="C26" s="20">
        <v>150581.85</v>
      </c>
      <c r="D26" s="20">
        <v>37889.153119999995</v>
      </c>
      <c r="E26" s="21">
        <f t="shared" si="0"/>
        <v>0.25161832664428013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14"/>
      <c r="B27" s="31" t="s">
        <v>28</v>
      </c>
      <c r="C27" s="20">
        <v>22091.326120000002</v>
      </c>
      <c r="D27" s="20">
        <v>2260.5187900000001</v>
      </c>
      <c r="E27" s="21">
        <f t="shared" si="0"/>
        <v>0.10232607937254967</v>
      </c>
      <c r="F27" s="9"/>
      <c r="G27" s="9"/>
      <c r="H27" s="9"/>
      <c r="I27" s="9"/>
      <c r="J27" s="9"/>
      <c r="K27" s="9"/>
      <c r="L27" s="9"/>
      <c r="M27" s="9"/>
    </row>
    <row r="28" spans="1:13" s="35" customFormat="1" ht="24" customHeight="1" x14ac:dyDescent="0.25">
      <c r="A28" s="32"/>
      <c r="B28" s="33" t="s">
        <v>29</v>
      </c>
      <c r="C28" s="20">
        <v>30228846.907360002</v>
      </c>
      <c r="D28" s="20">
        <v>9077812.0690899994</v>
      </c>
      <c r="E28" s="21">
        <f t="shared" si="0"/>
        <v>0.30030295554805858</v>
      </c>
      <c r="F28" s="34"/>
      <c r="G28" s="34"/>
      <c r="H28" s="34"/>
      <c r="I28" s="34"/>
      <c r="J28" s="34"/>
      <c r="K28" s="34"/>
      <c r="L28" s="34"/>
      <c r="M28" s="34"/>
    </row>
    <row r="29" spans="1:13" s="35" customFormat="1" ht="31.9" customHeight="1" x14ac:dyDescent="0.25">
      <c r="A29" s="32"/>
      <c r="B29" s="36" t="s">
        <v>30</v>
      </c>
      <c r="C29" s="20">
        <v>30228846.907360002</v>
      </c>
      <c r="D29" s="20">
        <v>9134984.8617700003</v>
      </c>
      <c r="E29" s="21">
        <f t="shared" si="0"/>
        <v>0.30219428778627511</v>
      </c>
      <c r="F29" s="34"/>
      <c r="G29" s="34"/>
      <c r="H29" s="34"/>
      <c r="I29" s="34"/>
      <c r="J29" s="34"/>
      <c r="K29" s="34"/>
      <c r="L29" s="34"/>
      <c r="M29" s="34"/>
    </row>
    <row r="30" spans="1:13" s="35" customFormat="1" ht="24" customHeight="1" x14ac:dyDescent="0.25">
      <c r="A30" s="32"/>
      <c r="B30" s="37" t="s">
        <v>31</v>
      </c>
      <c r="C30" s="24">
        <v>20265898.64116</v>
      </c>
      <c r="D30" s="24">
        <v>7046937.4254799997</v>
      </c>
      <c r="E30" s="25">
        <f t="shared" si="0"/>
        <v>0.34772390557444532</v>
      </c>
      <c r="F30" s="34"/>
      <c r="G30" s="34"/>
      <c r="H30" s="34"/>
      <c r="I30" s="34"/>
      <c r="J30" s="34"/>
      <c r="K30" s="34"/>
      <c r="L30" s="34"/>
      <c r="M30" s="34"/>
    </row>
    <row r="31" spans="1:13" ht="24" customHeight="1" x14ac:dyDescent="0.25">
      <c r="A31" s="38"/>
      <c r="B31" s="39" t="s">
        <v>32</v>
      </c>
      <c r="C31" s="24">
        <v>754712.8774</v>
      </c>
      <c r="D31" s="24">
        <v>230747.986</v>
      </c>
      <c r="E31" s="25">
        <f t="shared" si="0"/>
        <v>0.30574274390935419</v>
      </c>
      <c r="F31" s="9"/>
      <c r="G31" s="9"/>
      <c r="H31" s="9"/>
      <c r="I31" s="9"/>
      <c r="J31" s="9"/>
      <c r="K31" s="9"/>
      <c r="L31" s="9"/>
      <c r="M31" s="9"/>
    </row>
    <row r="32" spans="1:13" s="35" customFormat="1" ht="33" customHeight="1" x14ac:dyDescent="0.25">
      <c r="A32" s="32"/>
      <c r="B32" s="37" t="s">
        <v>33</v>
      </c>
      <c r="C32" s="24">
        <v>9208235.3887999989</v>
      </c>
      <c r="D32" s="24">
        <v>1857299.4502900001</v>
      </c>
      <c r="E32" s="25">
        <f t="shared" si="0"/>
        <v>0.20169982324181659</v>
      </c>
      <c r="F32" s="34"/>
      <c r="G32" s="34"/>
      <c r="H32" s="34"/>
      <c r="I32" s="34"/>
      <c r="J32" s="34"/>
      <c r="K32" s="34"/>
      <c r="L32" s="34"/>
      <c r="M32" s="34"/>
    </row>
    <row r="33" spans="1:13" s="35" customFormat="1" ht="33.75" customHeight="1" x14ac:dyDescent="0.25">
      <c r="A33" s="32"/>
      <c r="B33" s="36" t="s">
        <v>34</v>
      </c>
      <c r="C33" s="20">
        <v>0</v>
      </c>
      <c r="D33" s="20">
        <v>822.96183999999994</v>
      </c>
      <c r="E33" s="21" t="s">
        <v>21</v>
      </c>
      <c r="F33" s="34"/>
      <c r="G33" s="34"/>
      <c r="H33" s="34"/>
      <c r="I33" s="34"/>
      <c r="J33" s="34"/>
      <c r="K33" s="34"/>
      <c r="L33" s="34"/>
      <c r="M33" s="34"/>
    </row>
    <row r="34" spans="1:13" s="35" customFormat="1" ht="67.5" customHeight="1" x14ac:dyDescent="0.25">
      <c r="A34" s="32"/>
      <c r="B34" s="36" t="s">
        <v>35</v>
      </c>
      <c r="C34" s="20">
        <v>0</v>
      </c>
      <c r="D34" s="20">
        <v>-61.68139</v>
      </c>
      <c r="E34" s="21" t="s">
        <v>21</v>
      </c>
      <c r="F34" s="34"/>
      <c r="G34" s="34"/>
      <c r="H34" s="34"/>
      <c r="I34" s="34"/>
      <c r="J34" s="34"/>
      <c r="K34" s="34"/>
      <c r="L34" s="34"/>
      <c r="M34" s="34"/>
    </row>
    <row r="35" spans="1:13" s="35" customFormat="1" ht="34.5" customHeight="1" x14ac:dyDescent="0.25">
      <c r="A35" s="40" t="s">
        <v>36</v>
      </c>
      <c r="B35" s="36" t="s">
        <v>37</v>
      </c>
      <c r="C35" s="20">
        <v>0</v>
      </c>
      <c r="D35" s="20">
        <v>-206359.20173</v>
      </c>
      <c r="E35" s="25" t="s">
        <v>21</v>
      </c>
      <c r="F35" s="34"/>
      <c r="G35" s="34"/>
      <c r="H35" s="34"/>
      <c r="I35" s="34"/>
      <c r="J35" s="34"/>
      <c r="K35" s="34"/>
      <c r="L35" s="34"/>
      <c r="M35" s="34"/>
    </row>
    <row r="36" spans="1:13" s="35" customFormat="1" ht="36" customHeight="1" x14ac:dyDescent="0.25">
      <c r="A36" s="40" t="s">
        <v>38</v>
      </c>
      <c r="B36" s="41" t="s">
        <v>39</v>
      </c>
      <c r="C36" s="20">
        <v>0</v>
      </c>
      <c r="D36" s="20">
        <v>148425.1286</v>
      </c>
      <c r="E36" s="25" t="s">
        <v>21</v>
      </c>
      <c r="F36" s="34"/>
      <c r="G36" s="34"/>
      <c r="H36" s="34"/>
      <c r="I36" s="34"/>
      <c r="J36" s="34"/>
      <c r="K36" s="34"/>
      <c r="L36" s="34"/>
      <c r="M36" s="34"/>
    </row>
    <row r="37" spans="1:13" s="48" customFormat="1" ht="24" customHeight="1" x14ac:dyDescent="0.3">
      <c r="A37" s="42"/>
      <c r="B37" s="43" t="s">
        <v>40</v>
      </c>
      <c r="C37" s="44">
        <f>C6+C28</f>
        <v>69298670.203480005</v>
      </c>
      <c r="D37" s="44">
        <f>D6+D28</f>
        <v>20949790.996440001</v>
      </c>
      <c r="E37" s="45">
        <f t="shared" si="0"/>
        <v>0.30231158743631931</v>
      </c>
      <c r="F37" s="46"/>
      <c r="G37" s="46"/>
      <c r="H37" s="47"/>
      <c r="I37" s="47"/>
      <c r="J37" s="47"/>
      <c r="K37" s="47"/>
      <c r="L37" s="47"/>
      <c r="M37" s="47"/>
    </row>
    <row r="38" spans="1:13" ht="16.5" customHeight="1" x14ac:dyDescent="0.25">
      <c r="A38" s="14"/>
      <c r="B38" s="23"/>
      <c r="C38" s="49"/>
      <c r="D38" s="49"/>
      <c r="E38" s="50"/>
      <c r="F38" s="9"/>
      <c r="G38" s="9"/>
      <c r="H38" s="9"/>
      <c r="I38" s="9"/>
      <c r="J38" s="9"/>
      <c r="K38" s="9"/>
      <c r="L38" s="9"/>
      <c r="M38" s="9"/>
    </row>
    <row r="39" spans="1:13" ht="19.5" customHeight="1" x14ac:dyDescent="0.25">
      <c r="A39" s="14"/>
      <c r="B39" s="51" t="s">
        <v>41</v>
      </c>
      <c r="C39" s="49"/>
      <c r="D39" s="49"/>
      <c r="E39" s="50"/>
      <c r="F39" s="9"/>
      <c r="G39" s="9"/>
      <c r="H39" s="9"/>
      <c r="I39" s="9"/>
      <c r="J39" s="9"/>
      <c r="K39" s="9"/>
      <c r="L39" s="9"/>
      <c r="M39" s="9"/>
    </row>
    <row r="40" spans="1:13" ht="9" customHeight="1" x14ac:dyDescent="0.25">
      <c r="A40" s="52"/>
      <c r="B40" s="23"/>
      <c r="C40" s="49"/>
      <c r="D40" s="49"/>
      <c r="E40" s="50"/>
      <c r="F40" s="9"/>
      <c r="G40" s="9"/>
      <c r="H40" s="9"/>
      <c r="I40" s="9"/>
      <c r="J40" s="9"/>
      <c r="K40" s="9"/>
      <c r="L40" s="9"/>
      <c r="M40" s="9"/>
    </row>
    <row r="41" spans="1:13" ht="22.7" customHeight="1" x14ac:dyDescent="0.25">
      <c r="A41" s="53" t="s">
        <v>42</v>
      </c>
      <c r="B41" s="54" t="s">
        <v>43</v>
      </c>
      <c r="C41" s="55">
        <v>4919197.8416599995</v>
      </c>
      <c r="D41" s="56">
        <v>1202819.7441800002</v>
      </c>
      <c r="E41" s="57">
        <f t="shared" ref="E41:E46" si="1">D41/C41</f>
        <v>0.24451542363136683</v>
      </c>
      <c r="F41" s="9"/>
      <c r="G41" s="9"/>
      <c r="H41" s="9"/>
      <c r="I41" s="9"/>
      <c r="J41" s="9"/>
      <c r="K41" s="9"/>
      <c r="L41" s="9"/>
      <c r="M41" s="9"/>
    </row>
    <row r="42" spans="1:13" ht="31.5" x14ac:dyDescent="0.25">
      <c r="A42" s="58" t="s">
        <v>44</v>
      </c>
      <c r="B42" s="29" t="s">
        <v>45</v>
      </c>
      <c r="C42" s="30">
        <v>6840</v>
      </c>
      <c r="D42" s="30">
        <v>2664.0720499999998</v>
      </c>
      <c r="E42" s="59">
        <f t="shared" si="1"/>
        <v>0.38948421783625725</v>
      </c>
      <c r="F42" s="9"/>
      <c r="G42" s="9"/>
      <c r="H42" s="9"/>
      <c r="I42" s="9"/>
      <c r="J42" s="9"/>
      <c r="K42" s="9"/>
      <c r="L42" s="9"/>
      <c r="M42" s="9"/>
    </row>
    <row r="43" spans="1:13" ht="39.75" customHeight="1" x14ac:dyDescent="0.25">
      <c r="A43" s="58" t="s">
        <v>46</v>
      </c>
      <c r="B43" s="29" t="s">
        <v>47</v>
      </c>
      <c r="C43" s="30">
        <v>131866</v>
      </c>
      <c r="D43" s="30">
        <v>39261.119590000002</v>
      </c>
      <c r="E43" s="59">
        <f t="shared" si="1"/>
        <v>0.29773497027285278</v>
      </c>
      <c r="F43" s="9"/>
      <c r="G43" s="9"/>
      <c r="H43" s="9"/>
      <c r="I43" s="9"/>
      <c r="J43" s="9"/>
      <c r="K43" s="9"/>
      <c r="L43" s="9"/>
      <c r="M43" s="9"/>
    </row>
    <row r="44" spans="1:13" ht="31.5" x14ac:dyDescent="0.25">
      <c r="A44" s="58" t="s">
        <v>48</v>
      </c>
      <c r="B44" s="29" t="s">
        <v>49</v>
      </c>
      <c r="C44" s="30">
        <v>1507906.53525</v>
      </c>
      <c r="D44" s="30">
        <v>496821.38124000002</v>
      </c>
      <c r="E44" s="59">
        <f t="shared" si="1"/>
        <v>0.32947757014504259</v>
      </c>
      <c r="F44" s="9"/>
      <c r="G44" s="9"/>
      <c r="H44" s="9"/>
      <c r="I44" s="9"/>
      <c r="J44" s="9"/>
      <c r="K44" s="9"/>
      <c r="L44" s="9"/>
      <c r="M44" s="9"/>
    </row>
    <row r="45" spans="1:13" ht="21" customHeight="1" x14ac:dyDescent="0.25">
      <c r="A45" s="58" t="s">
        <v>50</v>
      </c>
      <c r="B45" s="29" t="s">
        <v>51</v>
      </c>
      <c r="C45" s="30">
        <v>95.3</v>
      </c>
      <c r="D45" s="28">
        <v>8.922229999999999</v>
      </c>
      <c r="E45" s="59">
        <f t="shared" si="1"/>
        <v>9.3622560335781729E-2</v>
      </c>
      <c r="F45" s="9"/>
      <c r="G45" s="9"/>
      <c r="H45" s="9"/>
      <c r="I45" s="9"/>
      <c r="J45" s="9"/>
      <c r="K45" s="9"/>
      <c r="L45" s="9"/>
      <c r="M45" s="9"/>
    </row>
    <row r="46" spans="1:13" ht="31.5" x14ac:dyDescent="0.25">
      <c r="A46" s="58" t="s">
        <v>52</v>
      </c>
      <c r="B46" s="29" t="s">
        <v>53</v>
      </c>
      <c r="C46" s="30">
        <v>328082.5</v>
      </c>
      <c r="D46" s="28">
        <v>100241.23697</v>
      </c>
      <c r="E46" s="59">
        <f t="shared" si="1"/>
        <v>0.30553667742107549</v>
      </c>
      <c r="F46" s="8"/>
      <c r="G46" s="9"/>
      <c r="H46" s="9"/>
      <c r="I46" s="9"/>
      <c r="J46" s="9"/>
      <c r="K46" s="9"/>
      <c r="L46" s="9"/>
      <c r="M46" s="9"/>
    </row>
    <row r="47" spans="1:13" ht="22.7" customHeight="1" x14ac:dyDescent="0.25">
      <c r="A47" s="58" t="s">
        <v>54</v>
      </c>
      <c r="B47" s="29" t="s">
        <v>55</v>
      </c>
      <c r="C47" s="30">
        <v>78491.56915000001</v>
      </c>
      <c r="D47" s="30" t="s">
        <v>21</v>
      </c>
      <c r="E47" s="59" t="s">
        <v>21</v>
      </c>
      <c r="F47" s="9"/>
      <c r="G47" s="9"/>
      <c r="H47" s="9"/>
      <c r="I47" s="9"/>
      <c r="J47" s="9"/>
      <c r="K47" s="9"/>
      <c r="L47" s="9"/>
      <c r="M47" s="9"/>
    </row>
    <row r="48" spans="1:13" ht="22.7" customHeight="1" x14ac:dyDescent="0.25">
      <c r="A48" s="58" t="s">
        <v>56</v>
      </c>
      <c r="B48" s="29" t="s">
        <v>57</v>
      </c>
      <c r="C48" s="30">
        <v>2143.15</v>
      </c>
      <c r="D48" s="30" t="s">
        <v>21</v>
      </c>
      <c r="E48" s="59" t="s">
        <v>21</v>
      </c>
      <c r="F48" s="9"/>
      <c r="G48" s="9"/>
      <c r="H48" s="9"/>
      <c r="I48" s="9"/>
      <c r="J48" s="9"/>
      <c r="K48" s="9"/>
      <c r="L48" s="9"/>
      <c r="M48" s="9"/>
    </row>
    <row r="49" spans="1:13" ht="22.7" customHeight="1" x14ac:dyDescent="0.25">
      <c r="A49" s="58" t="s">
        <v>58</v>
      </c>
      <c r="B49" s="29" t="s">
        <v>59</v>
      </c>
      <c r="C49" s="60">
        <v>2863772.7872600001</v>
      </c>
      <c r="D49" s="30">
        <v>563823.01210000005</v>
      </c>
      <c r="E49" s="59">
        <f t="shared" ref="E49:E88" si="2">D49/C49</f>
        <v>0.19688119623465467</v>
      </c>
      <c r="F49" s="9"/>
      <c r="G49" s="9"/>
      <c r="H49" s="9"/>
      <c r="I49" s="9"/>
      <c r="J49" s="9"/>
      <c r="K49" s="9"/>
      <c r="L49" s="9"/>
      <c r="M49" s="9"/>
    </row>
    <row r="50" spans="1:13" ht="35.25" customHeight="1" x14ac:dyDescent="0.25">
      <c r="A50" s="53" t="s">
        <v>60</v>
      </c>
      <c r="B50" s="61" t="s">
        <v>61</v>
      </c>
      <c r="C50" s="55">
        <v>363088.18354</v>
      </c>
      <c r="D50" s="56">
        <v>60371.732689999997</v>
      </c>
      <c r="E50" s="57">
        <f t="shared" si="2"/>
        <v>0.16627292053790863</v>
      </c>
      <c r="F50" s="9"/>
      <c r="G50" s="9"/>
      <c r="H50" s="9"/>
      <c r="I50" s="9"/>
      <c r="J50" s="9"/>
      <c r="K50" s="9"/>
      <c r="L50" s="9"/>
      <c r="M50" s="9"/>
    </row>
    <row r="51" spans="1:13" ht="30" customHeight="1" x14ac:dyDescent="0.25">
      <c r="A51" s="58" t="s">
        <v>62</v>
      </c>
      <c r="B51" s="29" t="s">
        <v>63</v>
      </c>
      <c r="C51" s="30">
        <v>194959.8</v>
      </c>
      <c r="D51" s="60">
        <v>3783.02495</v>
      </c>
      <c r="E51" s="59">
        <f t="shared" si="2"/>
        <v>1.9404128184374422E-2</v>
      </c>
      <c r="F51" s="9"/>
      <c r="G51" s="9"/>
      <c r="H51" s="9"/>
      <c r="I51" s="9"/>
      <c r="J51" s="9"/>
      <c r="K51" s="9"/>
      <c r="L51" s="9"/>
      <c r="M51" s="9"/>
    </row>
    <row r="52" spans="1:13" ht="37.5" customHeight="1" x14ac:dyDescent="0.25">
      <c r="A52" s="58" t="s">
        <v>64</v>
      </c>
      <c r="B52" s="29" t="s">
        <v>65</v>
      </c>
      <c r="C52" s="30">
        <v>168128.38353999998</v>
      </c>
      <c r="D52" s="30">
        <v>56588.707740000005</v>
      </c>
      <c r="E52" s="59">
        <f t="shared" si="2"/>
        <v>0.33658033550615085</v>
      </c>
      <c r="F52" s="9"/>
      <c r="G52" s="9"/>
      <c r="H52" s="9"/>
      <c r="I52" s="9"/>
      <c r="J52" s="9"/>
      <c r="K52" s="9"/>
      <c r="L52" s="9"/>
      <c r="M52" s="9"/>
    </row>
    <row r="53" spans="1:13" ht="29.25" customHeight="1" x14ac:dyDescent="0.25">
      <c r="A53" s="53" t="s">
        <v>66</v>
      </c>
      <c r="B53" s="54" t="s">
        <v>67</v>
      </c>
      <c r="C53" s="56">
        <v>12151924.77018</v>
      </c>
      <c r="D53" s="55">
        <v>1777826.7533399998</v>
      </c>
      <c r="E53" s="57">
        <f t="shared" si="2"/>
        <v>0.14630001312242041</v>
      </c>
      <c r="F53" s="9"/>
      <c r="G53" s="9"/>
      <c r="H53" s="9"/>
      <c r="I53" s="9"/>
      <c r="J53" s="9"/>
      <c r="K53" s="9"/>
      <c r="L53" s="9"/>
      <c r="M53" s="9"/>
    </row>
    <row r="54" spans="1:13" ht="22.7" customHeight="1" x14ac:dyDescent="0.25">
      <c r="A54" s="58" t="s">
        <v>68</v>
      </c>
      <c r="B54" s="29" t="s">
        <v>69</v>
      </c>
      <c r="C54" s="30">
        <v>3291330.6924099997</v>
      </c>
      <c r="D54" s="60">
        <v>455958.02850000001</v>
      </c>
      <c r="E54" s="59">
        <f t="shared" si="2"/>
        <v>0.13853303454176324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58" t="s">
        <v>70</v>
      </c>
      <c r="B55" s="29" t="s">
        <v>71</v>
      </c>
      <c r="C55" s="30">
        <v>8580911.43193</v>
      </c>
      <c r="D55" s="30">
        <v>1270524.6825999999</v>
      </c>
      <c r="E55" s="59">
        <f t="shared" si="2"/>
        <v>0.14806407136103447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62" t="s">
        <v>72</v>
      </c>
      <c r="B56" s="29" t="s">
        <v>73</v>
      </c>
      <c r="C56" s="63">
        <v>279682.64583999995</v>
      </c>
      <c r="D56" s="64">
        <v>51344.042240000002</v>
      </c>
      <c r="E56" s="59">
        <f t="shared" si="2"/>
        <v>0.18357965002009011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65" t="s">
        <v>74</v>
      </c>
      <c r="B57" s="54" t="s">
        <v>75</v>
      </c>
      <c r="C57" s="56">
        <v>6175308.6196699999</v>
      </c>
      <c r="D57" s="56">
        <v>1713963.98863</v>
      </c>
      <c r="E57" s="57">
        <f t="shared" si="2"/>
        <v>0.27755114670229908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58" t="s">
        <v>76</v>
      </c>
      <c r="B58" s="29" t="s">
        <v>77</v>
      </c>
      <c r="C58" s="30">
        <v>689852.61391999992</v>
      </c>
      <c r="D58" s="30">
        <v>294346.60574999999</v>
      </c>
      <c r="E58" s="59">
        <f t="shared" si="2"/>
        <v>0.42668042392042665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8" t="s">
        <v>78</v>
      </c>
      <c r="B59" s="29" t="s">
        <v>79</v>
      </c>
      <c r="C59" s="60">
        <v>1703819.5872200001</v>
      </c>
      <c r="D59" s="60">
        <v>861723.06085000001</v>
      </c>
      <c r="E59" s="59">
        <f t="shared" si="2"/>
        <v>0.50575956944831912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58" t="s">
        <v>80</v>
      </c>
      <c r="B60" s="29" t="s">
        <v>81</v>
      </c>
      <c r="C60" s="30">
        <v>3000993.96857</v>
      </c>
      <c r="D60" s="60">
        <v>293684.06214999995</v>
      </c>
      <c r="E60" s="59">
        <f t="shared" si="2"/>
        <v>9.7862263378670836E-2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58" t="s">
        <v>82</v>
      </c>
      <c r="B61" s="29" t="s">
        <v>83</v>
      </c>
      <c r="C61" s="30">
        <v>432069.74737</v>
      </c>
      <c r="D61" s="30">
        <v>134467.86322999999</v>
      </c>
      <c r="E61" s="59">
        <f t="shared" si="2"/>
        <v>0.31121795508364847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66" t="s">
        <v>84</v>
      </c>
      <c r="B62" s="54" t="s">
        <v>85</v>
      </c>
      <c r="C62" s="55">
        <v>15016.31228</v>
      </c>
      <c r="D62" s="55">
        <v>36.080539999999999</v>
      </c>
      <c r="E62" s="57">
        <f t="shared" si="2"/>
        <v>2.4027563710202755E-3</v>
      </c>
      <c r="F62" s="9"/>
      <c r="G62" s="9"/>
      <c r="H62" s="9"/>
      <c r="I62" s="9"/>
      <c r="J62" s="9"/>
      <c r="K62" s="9"/>
      <c r="L62" s="9"/>
      <c r="M62" s="9"/>
    </row>
    <row r="63" spans="1:13" ht="22.7" customHeight="1" x14ac:dyDescent="0.25">
      <c r="A63" s="58" t="s">
        <v>86</v>
      </c>
      <c r="B63" s="67" t="s">
        <v>87</v>
      </c>
      <c r="C63" s="30">
        <v>5750.68</v>
      </c>
      <c r="D63" s="30">
        <v>36.080539999999999</v>
      </c>
      <c r="E63" s="59">
        <f t="shared" si="2"/>
        <v>6.2741345371329993E-3</v>
      </c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58" t="s">
        <v>88</v>
      </c>
      <c r="B64" s="67" t="s">
        <v>89</v>
      </c>
      <c r="C64" s="30">
        <v>9265.6322799999998</v>
      </c>
      <c r="D64" s="30" t="s">
        <v>21</v>
      </c>
      <c r="E64" s="59" t="s">
        <v>21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66" t="s">
        <v>90</v>
      </c>
      <c r="B65" s="54" t="s">
        <v>91</v>
      </c>
      <c r="C65" s="56">
        <v>37220664.14192</v>
      </c>
      <c r="D65" s="55">
        <v>10264840.90182</v>
      </c>
      <c r="E65" s="57">
        <f t="shared" si="2"/>
        <v>0.27578338910560063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58" t="s">
        <v>92</v>
      </c>
      <c r="B66" s="29" t="s">
        <v>93</v>
      </c>
      <c r="C66" s="60">
        <v>13320650.501290001</v>
      </c>
      <c r="D66" s="30">
        <v>3868203.0782399997</v>
      </c>
      <c r="E66" s="59">
        <f t="shared" si="2"/>
        <v>0.2903914548216241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8" t="s">
        <v>94</v>
      </c>
      <c r="B67" s="29" t="s">
        <v>95</v>
      </c>
      <c r="C67" s="30">
        <v>18299970.475580003</v>
      </c>
      <c r="D67" s="30">
        <v>4982886.7802100005</v>
      </c>
      <c r="E67" s="59">
        <f t="shared" si="2"/>
        <v>0.27228933439315134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8" t="s">
        <v>96</v>
      </c>
      <c r="B68" s="29" t="s">
        <v>97</v>
      </c>
      <c r="C68" s="30">
        <v>2821780.0696300003</v>
      </c>
      <c r="D68" s="30">
        <v>813270.12185</v>
      </c>
      <c r="E68" s="59">
        <f t="shared" si="2"/>
        <v>0.28821173223348984</v>
      </c>
      <c r="F68" s="9"/>
      <c r="G68" s="9"/>
      <c r="H68" s="9"/>
      <c r="I68" s="9"/>
      <c r="J68" s="9"/>
      <c r="K68" s="9"/>
      <c r="L68" s="9"/>
      <c r="M68" s="9"/>
    </row>
    <row r="69" spans="1:13" ht="22.7" customHeight="1" x14ac:dyDescent="0.25">
      <c r="A69" s="58" t="s">
        <v>98</v>
      </c>
      <c r="B69" s="29" t="s">
        <v>99</v>
      </c>
      <c r="C69" s="30">
        <v>579655.30000000005</v>
      </c>
      <c r="D69" s="30">
        <v>151978.84527000002</v>
      </c>
      <c r="E69" s="59">
        <f t="shared" si="2"/>
        <v>0.26218831307157892</v>
      </c>
      <c r="F69" s="9"/>
      <c r="G69" s="9"/>
      <c r="H69" s="9"/>
      <c r="I69" s="9"/>
      <c r="J69" s="9"/>
      <c r="K69" s="9"/>
      <c r="L69" s="9"/>
      <c r="M69" s="9"/>
    </row>
    <row r="70" spans="1:13" ht="22.7" customHeight="1" x14ac:dyDescent="0.25">
      <c r="A70" s="58" t="s">
        <v>100</v>
      </c>
      <c r="B70" s="29" t="s">
        <v>101</v>
      </c>
      <c r="C70" s="30">
        <v>2198607.7954199999</v>
      </c>
      <c r="D70" s="30">
        <v>448502.07624999998</v>
      </c>
      <c r="E70" s="59">
        <f t="shared" si="2"/>
        <v>0.20399367144257882</v>
      </c>
      <c r="F70" s="9"/>
      <c r="G70" s="9"/>
      <c r="H70" s="9"/>
      <c r="I70" s="9"/>
      <c r="J70" s="9"/>
      <c r="K70" s="9"/>
      <c r="L70" s="9"/>
      <c r="M70" s="9"/>
    </row>
    <row r="71" spans="1:13" s="73" customFormat="1" ht="22.7" customHeight="1" x14ac:dyDescent="0.25">
      <c r="A71" s="68" t="s">
        <v>102</v>
      </c>
      <c r="B71" s="69" t="s">
        <v>103</v>
      </c>
      <c r="C71" s="70">
        <v>2686509.7680000002</v>
      </c>
      <c r="D71" s="70">
        <v>787391.00338999997</v>
      </c>
      <c r="E71" s="71">
        <f t="shared" si="2"/>
        <v>0.29309069066820526</v>
      </c>
      <c r="F71" s="72"/>
      <c r="G71" s="72"/>
      <c r="H71" s="72"/>
      <c r="I71" s="72"/>
      <c r="J71" s="72"/>
      <c r="K71" s="72"/>
      <c r="L71" s="72"/>
      <c r="M71" s="72"/>
    </row>
    <row r="72" spans="1:13" ht="22.7" customHeight="1" x14ac:dyDescent="0.25">
      <c r="A72" s="58" t="s">
        <v>104</v>
      </c>
      <c r="B72" s="29" t="s">
        <v>105</v>
      </c>
      <c r="C72" s="30">
        <v>2500184.3080000002</v>
      </c>
      <c r="D72" s="60">
        <v>732721.82644000009</v>
      </c>
      <c r="E72" s="59">
        <f t="shared" si="2"/>
        <v>0.29306712472975016</v>
      </c>
      <c r="F72" s="9"/>
      <c r="G72" s="9"/>
      <c r="H72" s="9"/>
      <c r="I72" s="9"/>
      <c r="J72" s="9"/>
      <c r="K72" s="9"/>
      <c r="L72" s="9"/>
      <c r="M72" s="9"/>
    </row>
    <row r="73" spans="1:13" ht="22.7" customHeight="1" x14ac:dyDescent="0.25">
      <c r="A73" s="58" t="s">
        <v>106</v>
      </c>
      <c r="B73" s="29" t="s">
        <v>107</v>
      </c>
      <c r="C73" s="30">
        <v>62745.11</v>
      </c>
      <c r="D73" s="30">
        <v>15576.241</v>
      </c>
      <c r="E73" s="59">
        <f t="shared" si="2"/>
        <v>0.24824629361555028</v>
      </c>
      <c r="F73" s="9"/>
      <c r="G73" s="9"/>
      <c r="H73" s="9"/>
      <c r="I73" s="9"/>
      <c r="J73" s="9"/>
      <c r="K73" s="9"/>
      <c r="L73" s="9"/>
      <c r="M73" s="9"/>
    </row>
    <row r="74" spans="1:13" ht="27" customHeight="1" x14ac:dyDescent="0.25">
      <c r="A74" s="58" t="s">
        <v>108</v>
      </c>
      <c r="B74" s="29" t="s">
        <v>109</v>
      </c>
      <c r="C74" s="30">
        <v>123580.35</v>
      </c>
      <c r="D74" s="30">
        <v>39092.935950000006</v>
      </c>
      <c r="E74" s="59">
        <f t="shared" si="2"/>
        <v>0.31633618087341558</v>
      </c>
      <c r="F74" s="9"/>
      <c r="G74" s="9"/>
      <c r="H74" s="9"/>
      <c r="I74" s="9"/>
      <c r="J74" s="9"/>
      <c r="K74" s="9"/>
      <c r="L74" s="9"/>
      <c r="M74" s="9"/>
    </row>
    <row r="75" spans="1:13" ht="22.7" customHeight="1" x14ac:dyDescent="0.25">
      <c r="A75" s="66" t="s">
        <v>110</v>
      </c>
      <c r="B75" s="54" t="s">
        <v>111</v>
      </c>
      <c r="C75" s="55">
        <v>3720433.9455100005</v>
      </c>
      <c r="D75" s="56">
        <v>1767144.1625699999</v>
      </c>
      <c r="E75" s="57">
        <f t="shared" si="2"/>
        <v>0.47498334561286187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58" t="s">
        <v>112</v>
      </c>
      <c r="B76" s="29" t="s">
        <v>113</v>
      </c>
      <c r="C76" s="30">
        <v>125470</v>
      </c>
      <c r="D76" s="30">
        <v>28652.380219999999</v>
      </c>
      <c r="E76" s="59">
        <f t="shared" si="2"/>
        <v>0.22836040663106719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8" t="s">
        <v>114</v>
      </c>
      <c r="B77" s="29" t="s">
        <v>115</v>
      </c>
      <c r="C77" s="30">
        <v>2182043.3449599999</v>
      </c>
      <c r="D77" s="30">
        <v>881661.58898999996</v>
      </c>
      <c r="E77" s="59">
        <f t="shared" si="2"/>
        <v>0.40405319675543022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58" t="s">
        <v>116</v>
      </c>
      <c r="B78" s="29" t="s">
        <v>117</v>
      </c>
      <c r="C78" s="30">
        <v>1311222.80055</v>
      </c>
      <c r="D78" s="60">
        <v>825762.53632000007</v>
      </c>
      <c r="E78" s="59">
        <f t="shared" si="2"/>
        <v>0.62976523591080724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58" t="s">
        <v>118</v>
      </c>
      <c r="B79" s="29" t="s">
        <v>119</v>
      </c>
      <c r="C79" s="30">
        <v>101697.8</v>
      </c>
      <c r="D79" s="30">
        <v>31067.657039999998</v>
      </c>
      <c r="E79" s="59">
        <f t="shared" si="2"/>
        <v>0.3054899618280828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66" t="s">
        <v>120</v>
      </c>
      <c r="B80" s="54" t="s">
        <v>121</v>
      </c>
      <c r="C80" s="55">
        <v>3285577.2909400002</v>
      </c>
      <c r="D80" s="55">
        <v>863062.35812999995</v>
      </c>
      <c r="E80" s="57">
        <f t="shared" si="2"/>
        <v>0.26268210475824133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58" t="s">
        <v>122</v>
      </c>
      <c r="B81" s="29" t="s">
        <v>123</v>
      </c>
      <c r="C81" s="60">
        <v>701673.60777999996</v>
      </c>
      <c r="D81" s="30">
        <v>142369.65646</v>
      </c>
      <c r="E81" s="59">
        <f t="shared" si="2"/>
        <v>0.20290011606740954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58" t="s">
        <v>124</v>
      </c>
      <c r="B82" s="29" t="s">
        <v>125</v>
      </c>
      <c r="C82" s="30">
        <v>2287661.8216300001</v>
      </c>
      <c r="D82" s="30">
        <v>575779.21319000004</v>
      </c>
      <c r="E82" s="59">
        <f t="shared" si="2"/>
        <v>0.25168895496089844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58" t="s">
        <v>126</v>
      </c>
      <c r="B83" s="29" t="s">
        <v>127</v>
      </c>
      <c r="C83" s="28">
        <v>296241.86152999999</v>
      </c>
      <c r="D83" s="30">
        <v>144913.48848</v>
      </c>
      <c r="E83" s="59">
        <f t="shared" si="2"/>
        <v>0.48917289316089724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74" t="s">
        <v>128</v>
      </c>
      <c r="B84" s="75" t="s">
        <v>129</v>
      </c>
      <c r="C84" s="55">
        <v>68020</v>
      </c>
      <c r="D84" s="55">
        <v>19655.140739999999</v>
      </c>
      <c r="E84" s="57">
        <f t="shared" si="2"/>
        <v>0.28896119876506909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58" t="s">
        <v>130</v>
      </c>
      <c r="B85" s="29" t="s">
        <v>131</v>
      </c>
      <c r="C85" s="30">
        <v>68020</v>
      </c>
      <c r="D85" s="60">
        <v>19655.140739999999</v>
      </c>
      <c r="E85" s="59">
        <f t="shared" si="2"/>
        <v>0.28896119876506909</v>
      </c>
      <c r="F85" s="9"/>
      <c r="G85" s="9"/>
      <c r="H85" s="9"/>
      <c r="I85" s="9"/>
      <c r="J85" s="9"/>
      <c r="K85" s="9"/>
      <c r="L85" s="9"/>
      <c r="M85" s="9"/>
    </row>
    <row r="86" spans="1:13" ht="31.5" customHeight="1" x14ac:dyDescent="0.25">
      <c r="A86" s="66" t="s">
        <v>132</v>
      </c>
      <c r="B86" s="61" t="s">
        <v>133</v>
      </c>
      <c r="C86" s="55">
        <v>1324352.71</v>
      </c>
      <c r="D86" s="55">
        <v>128783.17792</v>
      </c>
      <c r="E86" s="57">
        <f t="shared" si="2"/>
        <v>9.7242356169603791E-2</v>
      </c>
      <c r="F86" s="9"/>
      <c r="G86" s="9"/>
      <c r="H86" s="9"/>
      <c r="I86" s="9"/>
      <c r="J86" s="9"/>
      <c r="K86" s="9"/>
      <c r="L86" s="9"/>
      <c r="M86" s="9"/>
    </row>
    <row r="87" spans="1:13" ht="22.7" customHeight="1" x14ac:dyDescent="0.25">
      <c r="A87" s="58" t="s">
        <v>134</v>
      </c>
      <c r="B87" s="29" t="s">
        <v>135</v>
      </c>
      <c r="C87" s="30">
        <v>1324352.71</v>
      </c>
      <c r="D87" s="30">
        <v>128783.17792</v>
      </c>
      <c r="E87" s="59">
        <f t="shared" si="2"/>
        <v>9.7242356169603791E-2</v>
      </c>
      <c r="F87" s="9"/>
      <c r="G87" s="9"/>
      <c r="H87" s="9"/>
      <c r="I87" s="9"/>
      <c r="J87" s="9"/>
      <c r="K87" s="9"/>
      <c r="L87" s="9"/>
      <c r="M87" s="9"/>
    </row>
    <row r="88" spans="1:13" s="48" customFormat="1" ht="20.25" customHeight="1" x14ac:dyDescent="0.3">
      <c r="A88" s="76"/>
      <c r="B88" s="43" t="s">
        <v>136</v>
      </c>
      <c r="C88" s="77">
        <f>C41+C50+C53+C57+C62+C65+C71+C75+C80+C84+C86</f>
        <v>71930093.583700001</v>
      </c>
      <c r="D88" s="77">
        <f>D41+D50+D53+D57+D62+D65+D71+D75+D80+D84+D86</f>
        <v>18585895.043949999</v>
      </c>
      <c r="E88" s="78">
        <f t="shared" si="2"/>
        <v>0.25838830617289404</v>
      </c>
      <c r="F88" s="46"/>
      <c r="G88" s="47"/>
      <c r="H88" s="47"/>
      <c r="I88" s="47"/>
      <c r="J88" s="47"/>
      <c r="K88" s="47"/>
      <c r="L88" s="47"/>
      <c r="M88" s="47"/>
    </row>
    <row r="89" spans="1:13" ht="24.75" customHeight="1" x14ac:dyDescent="0.25">
      <c r="A89" s="14"/>
      <c r="B89" s="23"/>
      <c r="C89" s="24"/>
      <c r="D89" s="24"/>
      <c r="E89" s="79"/>
      <c r="F89" s="9"/>
      <c r="G89" s="9"/>
      <c r="H89" s="9"/>
      <c r="I89" s="9"/>
      <c r="J89" s="9"/>
      <c r="K89" s="9"/>
      <c r="L89" s="9"/>
      <c r="M89" s="9"/>
    </row>
    <row r="90" spans="1:13" s="35" customFormat="1" ht="31.5" x14ac:dyDescent="0.25">
      <c r="A90" s="32"/>
      <c r="B90" s="36" t="s">
        <v>137</v>
      </c>
      <c r="C90" s="20">
        <f>C37-C88</f>
        <v>-2631423.380219996</v>
      </c>
      <c r="D90" s="20">
        <f>D37-D88</f>
        <v>2363895.9524900019</v>
      </c>
      <c r="E90" s="21"/>
      <c r="F90" s="34"/>
      <c r="G90" s="80"/>
      <c r="H90" s="80"/>
      <c r="I90" s="34"/>
      <c r="J90" s="34"/>
      <c r="K90" s="34"/>
      <c r="L90" s="34"/>
      <c r="M90" s="34"/>
    </row>
    <row r="91" spans="1:13" s="35" customFormat="1" ht="15.75" x14ac:dyDescent="0.25">
      <c r="A91" s="32"/>
      <c r="B91" s="81"/>
      <c r="C91" s="24"/>
      <c r="D91" s="24"/>
      <c r="E91" s="21"/>
      <c r="F91" s="34"/>
      <c r="G91" s="34"/>
      <c r="H91" s="34"/>
      <c r="I91" s="34"/>
      <c r="J91" s="34"/>
      <c r="K91" s="34"/>
      <c r="L91" s="34"/>
      <c r="M91" s="34"/>
    </row>
    <row r="92" spans="1:13" s="35" customFormat="1" ht="15.75" x14ac:dyDescent="0.25">
      <c r="A92" s="32"/>
      <c r="B92" s="36" t="s">
        <v>138</v>
      </c>
      <c r="C92" s="20">
        <f>C93+C94</f>
        <v>-850000.25</v>
      </c>
      <c r="D92" s="20">
        <f>D93+D94</f>
        <v>-19545</v>
      </c>
      <c r="E92" s="21"/>
      <c r="F92" s="34"/>
      <c r="G92" s="34"/>
      <c r="H92" s="34"/>
      <c r="I92" s="34"/>
      <c r="J92" s="34"/>
      <c r="K92" s="34"/>
      <c r="L92" s="34"/>
      <c r="M92" s="34"/>
    </row>
    <row r="93" spans="1:13" s="35" customFormat="1" ht="15.75" x14ac:dyDescent="0.25">
      <c r="A93" s="32"/>
      <c r="B93" s="81" t="s">
        <v>139</v>
      </c>
      <c r="C93" s="24"/>
      <c r="D93" s="24"/>
      <c r="E93" s="21"/>
      <c r="F93" s="34"/>
      <c r="G93" s="34"/>
      <c r="H93" s="34"/>
      <c r="I93" s="34"/>
      <c r="J93" s="34"/>
      <c r="K93" s="34"/>
      <c r="L93" s="34"/>
      <c r="M93" s="34"/>
    </row>
    <row r="94" spans="1:13" s="35" customFormat="1" ht="15.75" x14ac:dyDescent="0.25">
      <c r="A94" s="32"/>
      <c r="B94" s="81" t="s">
        <v>140</v>
      </c>
      <c r="C94" s="24">
        <v>-850000.25</v>
      </c>
      <c r="D94" s="24">
        <v>-19545</v>
      </c>
      <c r="E94" s="21"/>
      <c r="F94" s="34"/>
      <c r="G94" s="34"/>
      <c r="H94" s="34"/>
      <c r="I94" s="34"/>
      <c r="J94" s="34"/>
      <c r="K94" s="34"/>
      <c r="L94" s="34"/>
      <c r="M94" s="34"/>
    </row>
    <row r="95" spans="1:13" s="35" customFormat="1" ht="13.7" customHeight="1" x14ac:dyDescent="0.25">
      <c r="A95" s="32"/>
      <c r="B95" s="81"/>
      <c r="C95" s="24"/>
      <c r="D95" s="24"/>
      <c r="E95" s="21"/>
      <c r="F95" s="34"/>
      <c r="G95" s="34"/>
      <c r="H95" s="34"/>
      <c r="I95" s="34"/>
      <c r="J95" s="34"/>
      <c r="K95" s="34"/>
      <c r="L95" s="34"/>
      <c r="M95" s="34"/>
    </row>
    <row r="96" spans="1:13" s="35" customFormat="1" ht="31.5" x14ac:dyDescent="0.25">
      <c r="A96" s="32"/>
      <c r="B96" s="36" t="s">
        <v>141</v>
      </c>
      <c r="C96" s="20">
        <f>C97+C98</f>
        <v>2000000</v>
      </c>
      <c r="D96" s="20">
        <f>D97+D98</f>
        <v>3884267</v>
      </c>
      <c r="E96" s="21"/>
      <c r="F96" s="34"/>
      <c r="G96" s="34"/>
      <c r="H96" s="34"/>
      <c r="I96" s="34"/>
      <c r="J96" s="34"/>
      <c r="K96" s="34"/>
      <c r="L96" s="34"/>
      <c r="M96" s="34"/>
    </row>
    <row r="97" spans="1:13" s="35" customFormat="1" ht="22.7" customHeight="1" x14ac:dyDescent="0.25">
      <c r="A97" s="32"/>
      <c r="B97" s="82" t="s">
        <v>142</v>
      </c>
      <c r="C97" s="24">
        <v>7620746</v>
      </c>
      <c r="D97" s="24">
        <v>3884267</v>
      </c>
      <c r="E97" s="21"/>
      <c r="F97" s="34"/>
      <c r="G97" s="34"/>
      <c r="H97" s="34"/>
      <c r="I97" s="34"/>
      <c r="J97" s="34"/>
      <c r="K97" s="34"/>
      <c r="L97" s="34"/>
      <c r="M97" s="34"/>
    </row>
    <row r="98" spans="1:13" s="35" customFormat="1" ht="31.5" x14ac:dyDescent="0.25">
      <c r="A98" s="32"/>
      <c r="B98" s="82" t="s">
        <v>143</v>
      </c>
      <c r="C98" s="24">
        <v>-5620746</v>
      </c>
      <c r="D98" s="24">
        <v>0</v>
      </c>
      <c r="E98" s="21"/>
      <c r="F98" s="34"/>
      <c r="G98" s="34"/>
      <c r="H98" s="34"/>
      <c r="I98" s="34"/>
      <c r="J98" s="34"/>
      <c r="K98" s="34"/>
      <c r="L98" s="34"/>
      <c r="M98" s="34"/>
    </row>
    <row r="99" spans="1:13" s="35" customFormat="1" ht="14.25" customHeight="1" x14ac:dyDescent="0.25">
      <c r="A99" s="32"/>
      <c r="B99" s="81"/>
      <c r="C99" s="24"/>
      <c r="D99" s="24"/>
      <c r="E99" s="21"/>
      <c r="F99" s="34"/>
      <c r="G99" s="34"/>
      <c r="H99" s="34"/>
      <c r="I99" s="34"/>
      <c r="J99" s="34"/>
      <c r="K99" s="34"/>
      <c r="L99" s="34"/>
      <c r="M99" s="34"/>
    </row>
    <row r="100" spans="1:13" s="35" customFormat="1" ht="22.7" customHeight="1" x14ac:dyDescent="0.25">
      <c r="A100" s="32"/>
      <c r="B100" s="36" t="s">
        <v>144</v>
      </c>
      <c r="C100" s="20">
        <f>C101+C102</f>
        <v>850000.25</v>
      </c>
      <c r="D100" s="20">
        <f>D101+D102</f>
        <v>-3850000</v>
      </c>
      <c r="E100" s="21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22.7" customHeight="1" x14ac:dyDescent="0.25">
      <c r="A101" s="32"/>
      <c r="B101" s="81" t="s">
        <v>145</v>
      </c>
      <c r="C101" s="24">
        <v>6200000.25</v>
      </c>
      <c r="D101" s="24">
        <v>0</v>
      </c>
      <c r="E101" s="21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22.7" customHeight="1" x14ac:dyDescent="0.25">
      <c r="A102" s="32"/>
      <c r="B102" s="82" t="s">
        <v>146</v>
      </c>
      <c r="C102" s="24">
        <v>-5350000</v>
      </c>
      <c r="D102" s="24">
        <v>-3850000</v>
      </c>
      <c r="E102" s="21"/>
      <c r="F102" s="34"/>
      <c r="G102" s="34"/>
      <c r="H102" s="34"/>
      <c r="I102" s="34"/>
      <c r="J102" s="34"/>
      <c r="K102" s="34"/>
      <c r="L102" s="34"/>
      <c r="M102" s="34"/>
    </row>
    <row r="103" spans="1:13" s="35" customFormat="1" ht="15.75" customHeight="1" x14ac:dyDescent="0.25">
      <c r="A103" s="32"/>
      <c r="B103" s="82"/>
      <c r="C103" s="24"/>
      <c r="D103" s="24"/>
      <c r="E103" s="21"/>
      <c r="F103" s="34"/>
      <c r="G103" s="34"/>
      <c r="H103" s="34"/>
      <c r="I103" s="34"/>
      <c r="J103" s="34"/>
      <c r="K103" s="34"/>
      <c r="L103" s="34"/>
      <c r="M103" s="34"/>
    </row>
    <row r="104" spans="1:13" s="35" customFormat="1" ht="31.5" x14ac:dyDescent="0.25">
      <c r="A104" s="32"/>
      <c r="B104" s="36" t="s">
        <v>147</v>
      </c>
      <c r="C104" s="20">
        <v>0</v>
      </c>
      <c r="D104" s="20">
        <f>D105</f>
        <v>864022.67526000005</v>
      </c>
      <c r="E104" s="21"/>
      <c r="F104" s="34"/>
      <c r="G104" s="34"/>
      <c r="H104" s="34"/>
      <c r="I104" s="34"/>
      <c r="J104" s="34"/>
      <c r="K104" s="34"/>
      <c r="L104" s="34"/>
      <c r="M104" s="34"/>
    </row>
    <row r="105" spans="1:13" s="35" customFormat="1" ht="31.5" x14ac:dyDescent="0.25">
      <c r="A105" s="32"/>
      <c r="B105" s="83" t="s">
        <v>148</v>
      </c>
      <c r="C105" s="84" t="s">
        <v>21</v>
      </c>
      <c r="D105" s="84">
        <v>864022.67526000005</v>
      </c>
      <c r="E105" s="21"/>
      <c r="F105" s="34"/>
      <c r="G105" s="34"/>
      <c r="H105" s="34"/>
      <c r="I105" s="34"/>
      <c r="J105" s="34"/>
      <c r="K105" s="34"/>
      <c r="L105" s="34"/>
      <c r="M105" s="34"/>
    </row>
    <row r="106" spans="1:13" s="35" customFormat="1" ht="63" x14ac:dyDescent="0.25">
      <c r="A106" s="32"/>
      <c r="B106" s="85" t="s">
        <v>149</v>
      </c>
      <c r="C106" s="24" t="s">
        <v>21</v>
      </c>
      <c r="D106" s="24">
        <f>D105</f>
        <v>864022.67526000005</v>
      </c>
      <c r="E106" s="21"/>
      <c r="F106" s="34"/>
      <c r="G106" s="34"/>
      <c r="H106" s="34"/>
      <c r="I106" s="34"/>
      <c r="J106" s="34"/>
      <c r="K106" s="34"/>
      <c r="L106" s="34"/>
      <c r="M106" s="34"/>
    </row>
    <row r="107" spans="1:13" s="35" customFormat="1" ht="32.25" customHeight="1" x14ac:dyDescent="0.25">
      <c r="A107" s="32"/>
      <c r="B107" s="36" t="s">
        <v>150</v>
      </c>
      <c r="C107" s="20">
        <f>C108+C109</f>
        <v>631423.38022001088</v>
      </c>
      <c r="D107" s="20">
        <f>D108+D109</f>
        <v>-3242640.6277500018</v>
      </c>
      <c r="E107" s="21"/>
      <c r="F107" s="34"/>
      <c r="G107" s="34"/>
      <c r="H107" s="34"/>
      <c r="I107" s="34"/>
      <c r="J107" s="34"/>
      <c r="K107" s="34"/>
      <c r="L107" s="34"/>
      <c r="M107" s="34"/>
    </row>
    <row r="108" spans="1:13" ht="22.7" customHeight="1" x14ac:dyDescent="0.25">
      <c r="A108" s="14"/>
      <c r="B108" s="23" t="s">
        <v>151</v>
      </c>
      <c r="C108" s="24">
        <v>-83119416.45347999</v>
      </c>
      <c r="D108" s="30">
        <v>-31604920.282680001</v>
      </c>
      <c r="E108" s="21"/>
      <c r="F108" s="9"/>
      <c r="G108" s="9"/>
      <c r="H108" s="9"/>
      <c r="I108" s="9"/>
      <c r="J108" s="9"/>
      <c r="K108" s="9"/>
      <c r="L108" s="9"/>
      <c r="M108" s="9"/>
    </row>
    <row r="109" spans="1:13" ht="22.7" customHeight="1" x14ac:dyDescent="0.25">
      <c r="A109" s="14"/>
      <c r="B109" s="23" t="s">
        <v>152</v>
      </c>
      <c r="C109" s="24">
        <v>83750839.833700001</v>
      </c>
      <c r="D109" s="24">
        <v>28362279.654929999</v>
      </c>
      <c r="E109" s="21"/>
      <c r="F109" s="9"/>
      <c r="G109" s="9"/>
      <c r="H109" s="9"/>
      <c r="I109" s="9"/>
      <c r="J109" s="9"/>
      <c r="K109" s="9"/>
      <c r="L109" s="9"/>
      <c r="M109" s="9"/>
    </row>
    <row r="110" spans="1:13" ht="30" customHeight="1" x14ac:dyDescent="0.25">
      <c r="A110" s="14"/>
      <c r="B110" s="31" t="s">
        <v>153</v>
      </c>
      <c r="C110" s="20">
        <f>C96+C100+C104+C107+C92</f>
        <v>2631423.3802200109</v>
      </c>
      <c r="D110" s="20">
        <f>D96+D100+D104+D107+D92</f>
        <v>-2363895.9524900019</v>
      </c>
      <c r="E110" s="21"/>
      <c r="F110" s="9"/>
      <c r="G110" s="9"/>
      <c r="H110" s="9"/>
      <c r="I110" s="9"/>
      <c r="J110" s="9"/>
      <c r="K110" s="9"/>
      <c r="L110" s="9"/>
      <c r="M110" s="9"/>
    </row>
    <row r="111" spans="1:13" ht="63" customHeight="1" x14ac:dyDescent="0.25">
      <c r="B111" s="86"/>
      <c r="C111" s="87"/>
      <c r="D111" s="87"/>
      <c r="E111" s="88"/>
      <c r="F111" s="9"/>
      <c r="G111" s="9"/>
      <c r="H111" s="9"/>
      <c r="I111" s="9"/>
      <c r="J111" s="9"/>
      <c r="K111" s="9"/>
      <c r="L111" s="9"/>
      <c r="M111" s="9"/>
    </row>
    <row r="112" spans="1:13" ht="12.75" customHeight="1" x14ac:dyDescent="0.25">
      <c r="A112" s="92"/>
      <c r="B112" s="91"/>
      <c r="C112" s="89"/>
      <c r="D112" s="90"/>
      <c r="E112" s="12"/>
      <c r="F112" s="9"/>
      <c r="G112" s="9"/>
      <c r="H112" s="9"/>
      <c r="I112" s="9"/>
      <c r="J112" s="9"/>
      <c r="K112" s="9"/>
      <c r="L112" s="9"/>
      <c r="M112" s="9"/>
    </row>
    <row r="113" spans="2:13" ht="15.75" x14ac:dyDescent="0.25">
      <c r="B113" s="10"/>
      <c r="C113" s="9"/>
      <c r="D113" s="11"/>
      <c r="E113" s="12"/>
      <c r="F113" s="9"/>
      <c r="G113" s="9"/>
      <c r="H113" s="9"/>
      <c r="I113" s="9"/>
      <c r="J113" s="9"/>
      <c r="K113" s="9"/>
      <c r="L113" s="9"/>
      <c r="M113" s="9"/>
    </row>
    <row r="114" spans="2:13" ht="15.75" x14ac:dyDescent="0.25">
      <c r="B114" s="10"/>
      <c r="C114" s="8"/>
      <c r="D114" s="11"/>
      <c r="E114" s="12"/>
      <c r="F114" s="9"/>
      <c r="G114" s="9"/>
      <c r="H114" s="9"/>
      <c r="I114" s="9"/>
      <c r="J114" s="9"/>
      <c r="K114" s="9"/>
      <c r="L114" s="9"/>
      <c r="M114" s="9"/>
    </row>
    <row r="115" spans="2:13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  <c r="L115" s="9"/>
      <c r="M115" s="9"/>
    </row>
    <row r="116" spans="2:13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  <c r="L116" s="9"/>
      <c r="M116" s="9"/>
    </row>
    <row r="117" spans="2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2:13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2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2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2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2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2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2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2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2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2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2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199" spans="2:13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  <c r="L199" s="9"/>
      <c r="M199" s="9"/>
    </row>
    <row r="200" spans="2:13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  <c r="L200" s="9"/>
      <c r="M200" s="9"/>
    </row>
    <row r="201" spans="2:13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  <c r="L201" s="9"/>
      <c r="M201" s="9"/>
    </row>
    <row r="202" spans="2:13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  <c r="L202" s="9"/>
      <c r="M202" s="9"/>
    </row>
    <row r="203" spans="2:13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  <c r="L203" s="9"/>
      <c r="M203" s="9"/>
    </row>
    <row r="204" spans="2:13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  <c r="L204" s="9"/>
      <c r="M204" s="9"/>
    </row>
    <row r="205" spans="2:13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  <c r="L205" s="9"/>
      <c r="M205" s="9"/>
    </row>
    <row r="206" spans="2:13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  <c r="L206" s="9"/>
      <c r="M206" s="9"/>
    </row>
    <row r="207" spans="2:13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  <c r="L207" s="9"/>
      <c r="M207" s="9"/>
    </row>
    <row r="208" spans="2:13" ht="15.75" x14ac:dyDescent="0.25">
      <c r="B208" s="10"/>
      <c r="C208" s="9"/>
      <c r="D208" s="11"/>
      <c r="E208" s="12"/>
      <c r="F208" s="9"/>
      <c r="G208" s="9"/>
      <c r="H208" s="9"/>
      <c r="I208" s="9"/>
      <c r="J208" s="9"/>
      <c r="K208" s="9"/>
      <c r="L208" s="9"/>
      <c r="M208" s="9"/>
    </row>
    <row r="209" spans="2:13" ht="15.75" x14ac:dyDescent="0.25">
      <c r="B209" s="10"/>
      <c r="C209" s="9"/>
      <c r="D209" s="11"/>
      <c r="E209" s="12"/>
      <c r="F209" s="9"/>
      <c r="G209" s="9"/>
      <c r="H209" s="9"/>
      <c r="I209" s="9"/>
      <c r="J209" s="9"/>
      <c r="K209" s="9"/>
      <c r="L209" s="9"/>
      <c r="M209" s="9"/>
    </row>
    <row r="210" spans="2:13" ht="15.75" x14ac:dyDescent="0.25">
      <c r="B210" s="10"/>
      <c r="C210" s="9"/>
      <c r="D210" s="11"/>
      <c r="E210" s="12"/>
      <c r="F210" s="9"/>
      <c r="G210" s="9"/>
      <c r="H210" s="9"/>
      <c r="I210" s="9"/>
      <c r="J210" s="9"/>
      <c r="K210" s="9"/>
      <c r="L210" s="9"/>
      <c r="M210" s="9"/>
    </row>
    <row r="477" spans="4:4" ht="18.75" x14ac:dyDescent="0.3">
      <c r="D477" s="93"/>
    </row>
    <row r="478" spans="4:4" ht="18.75" x14ac:dyDescent="0.3">
      <c r="D478" s="93"/>
    </row>
    <row r="481" spans="4:4" x14ac:dyDescent="0.2">
      <c r="D481" s="94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3" max="4" man="1"/>
    <brk id="87" max="4" man="1"/>
    <brk id="12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D0AE04-CFF3-4AFB-8FAB-224F5986A70B}"/>
</file>

<file path=customXml/itemProps2.xml><?xml version="1.0" encoding="utf-8"?>
<ds:datastoreItem xmlns:ds="http://schemas.openxmlformats.org/officeDocument/2006/customXml" ds:itemID="{B8B8E723-B1A0-41E6-808F-4A296F33D148}"/>
</file>

<file path=customXml/itemProps3.xml><?xml version="1.0" encoding="utf-8"?>
<ds:datastoreItem xmlns:ds="http://schemas.openxmlformats.org/officeDocument/2006/customXml" ds:itemID="{23A6ED0B-0C27-4713-867E-7262E14336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01.05.2025</vt:lpstr>
      <vt:lpstr>'на 01.05.2025'!Область_печати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2025-05-16T10:22:51Z</dcterms:created>
  <dcterms:modified xsi:type="dcterms:W3CDTF">2025-05-19T09:24:49Z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