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4.2025" sheetId="1" r:id="rId1"/>
  </sheets>
  <definedNames>
    <definedName name="Z_3A62FDFE_B33F_4285_AF26_B946B57D89E5_.wvu.Rows" localSheetId="0" hidden="1">'на 01.04.2025'!#REF!,'на 01.04.2025'!$37:$37,'на 01.04.2025'!#REF!,'на 01.04.2025'!$90:$93,'на 01.04.2025'!$104:$104,'на 01.04.2025'!#REF!,'на 01.04.2025'!#REF!</definedName>
    <definedName name="Z_5F4BDBB1_E645_4516_8FC8_7D1E2AFE448F_.wvu.Rows" localSheetId="0" hidden="1">'на 01.04.2025'!#REF!,'на 01.04.2025'!$37:$37,'на 01.04.2025'!#REF!,'на 01.04.2025'!#REF!,'на 01.04.2025'!$90:$93,'на 01.04.2025'!$104:$104,'на 01.04.2025'!#REF!</definedName>
    <definedName name="Z_791A6B44_A126_477F_8F66_87C81269CCAF_.wvu.Rows" localSheetId="0" hidden="1">'на 01.04.2025'!#REF!,'на 01.04.2025'!#REF!,'на 01.04.2025'!#REF!</definedName>
    <definedName name="Z_929FDB8F_E881_4391_AFBA_8453BF0DB0C3_.wvu.PrintArea" localSheetId="0" hidden="1">'на 01.04.2025'!$B$1:$E$110</definedName>
    <definedName name="Z_929FDB8F_E881_4391_AFBA_8453BF0DB0C3_.wvu.Rows" localSheetId="0" hidden="1">'на 01.04.2025'!#REF!,'на 01.04.2025'!#REF!</definedName>
    <definedName name="Z_941B9BCB_D95B_4828_B060_DECC595C9511_.wvu.Rows" localSheetId="0" hidden="1">'на 01.04.2025'!#REF!,'на 01.04.2025'!$31:$31,'на 01.04.2025'!$37:$37,'на 01.04.2025'!$44:$44,'на 01.04.2025'!#REF!,'на 01.04.2025'!#REF!,'на 01.04.2025'!#REF!,'на 01.04.2025'!$90:$93,'на 01.04.2025'!$103:$104,'на 01.04.2025'!#REF!</definedName>
    <definedName name="Z_AD8B40E3_4B89_443C_9ACF_B6D22B3A77E7_.wvu.Rows" localSheetId="0" hidden="1">'на 01.04.2025'!#REF!,'на 01.04.2025'!$31:$31,'на 01.04.2025'!$37:$37,'на 01.04.2025'!$44:$44,'на 01.04.2025'!#REF!,'на 01.04.2025'!#REF!,'на 01.04.2025'!#REF!,'на 01.04.2025'!$90:$93,'на 01.04.2025'!$103:$104,'на 01.04.2025'!#REF!</definedName>
    <definedName name="Z_AFEF4DE1_67D6_48C6_A8C8_B9E9198BBD0E_.wvu.PrintArea" localSheetId="0" hidden="1">'на 01.04.2025'!$B$1:$E$110</definedName>
    <definedName name="Z_BAFDA3B8_7206_4013_B98A_464FD1E587E1_.wvu.PrintArea" localSheetId="0" hidden="1">'на 01.04.2025'!$A$1:$E$110</definedName>
    <definedName name="Z_BAFDA3B8_7206_4013_B98A_464FD1E587E1_.wvu.Rows" localSheetId="0" hidden="1">'на 01.04.2025'!$63:$63</definedName>
    <definedName name="Z_CAE69FAB_AFBE_4188_8F32_69E048226F14_.wvu.PrintArea" localSheetId="0" hidden="1">'на 01.04.2025'!$A$1:$E$110</definedName>
    <definedName name="Z_D2DF83CF_573E_4A86_A4BE_5A992E023C65_.wvu.Rows" localSheetId="0" hidden="1">'на 01.04.2025'!#REF!,'на 01.04.2025'!#REF!,'на 01.04.2025'!#REF!</definedName>
    <definedName name="Z_E2CE03E0_A708_4616_8DFD_0910D1C70A9E_.wvu.Rows" localSheetId="0" hidden="1">'на 01.04.2025'!#REF!,'на 01.04.2025'!#REF!,'на 01.04.2025'!#REF!</definedName>
    <definedName name="Z_E6F394BB_DB4B_47AB_A066_DC195B03AE3E_.wvu.Rows" localSheetId="0" hidden="1">'на 01.04.2025'!#REF!,'на 01.04.2025'!$37:$37,'на 01.04.2025'!#REF!,'на 01.04.2025'!#REF!,'на 01.04.2025'!#REF!,'на 01.04.2025'!#REF!,'на 01.04.2025'!$90:$93,'на 01.04.2025'!$102:$102,'на 01.04.2025'!#REF!,'на 01.04.2025'!#REF!,'на 01.04.2025'!#REF!</definedName>
    <definedName name="Z_E8991B2E_0E9F_48F3_A4D6_3B340ABE8C8E_.wvu.Rows" localSheetId="0" hidden="1">'на 01.04.2025'!$37:$37,'на 01.04.2025'!#REF!</definedName>
    <definedName name="Z_F385514D_10E2_4F02_BC23_DB9B134ACC31_.wvu.PrintArea" localSheetId="0" hidden="1">'на 01.04.2025'!$B$1:$E$110</definedName>
    <definedName name="Z_F59D258D_974D_4B2B_B7CC_86B99245EC3C_.wvu.PrintArea" localSheetId="0" hidden="1">'на 01.04.2025'!$A$1:$E$110</definedName>
    <definedName name="Z_F59D258D_974D_4B2B_B7CC_86B99245EC3C_.wvu.Rows" localSheetId="0" hidden="1">'на 01.04.2025'!#REF!,'на 01.04.2025'!$31:$31,'на 01.04.2025'!$37:$37,'на 01.04.2025'!$44:$44,'на 01.04.2025'!#REF!,'на 01.04.2025'!#REF!,'на 01.04.2025'!#REF!,'на 01.04.2025'!$90:$93,'на 01.04.2025'!$104:$104,'на 01.04.2025'!#REF!,'на 01.04.2025'!#REF!</definedName>
    <definedName name="Z_F8542D9D_A523_4F6F_8CFE_9BA4BA3D5B88_.wvu.Rows" localSheetId="0" hidden="1">'на 01.04.2025'!$37:$37,'на 01.04.2025'!$90:$93,'на 01.04.2025'!$104:$104,'на 01.04.2025'!#REF!</definedName>
    <definedName name="Z_FAFBB87E_73E9_461E_A4E8_A0EB3259EED0_.wvu.PrintArea" localSheetId="0" hidden="1">'на 01.04.2025'!$A$1:$E$110</definedName>
    <definedName name="Z_FAFBB87E_73E9_461E_A4E8_A0EB3259EED0_.wvu.Rows" localSheetId="0" hidden="1">'на 01.04.2025'!#REF!,'на 01.04.2025'!$37:$37,'на 01.04.2025'!$90:$93,'на 01.04.2025'!$104:$104,'на 01.04.2025'!#REF!</definedName>
    <definedName name="_xlnm.Print_Area" localSheetId="0">'на 01.04.2025'!$A$1:$E$109</definedName>
  </definedNames>
  <calcPr calcId="145621"/>
</workbook>
</file>

<file path=xl/calcChain.xml><?xml version="1.0" encoding="utf-8"?>
<calcChain xmlns="http://schemas.openxmlformats.org/spreadsheetml/2006/main">
  <c r="D106" i="1" l="1"/>
  <c r="C106" i="1"/>
  <c r="D105" i="1"/>
  <c r="D103" i="1"/>
  <c r="D99" i="1"/>
  <c r="C99" i="1"/>
  <c r="D95" i="1"/>
  <c r="C95" i="1"/>
  <c r="D91" i="1"/>
  <c r="C91" i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5" i="1"/>
  <c r="E44" i="1"/>
  <c r="E43" i="1"/>
  <c r="E42" i="1"/>
  <c r="E41" i="1"/>
  <c r="E40" i="1"/>
  <c r="D36" i="1"/>
  <c r="C36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87" i="1" l="1"/>
  <c r="C89" i="1"/>
  <c r="D109" i="1"/>
  <c r="D89" i="1"/>
  <c r="C109" i="1"/>
  <c r="E36" i="1"/>
</calcChain>
</file>

<file path=xl/sharedStrings.xml><?xml version="1.0" encoding="utf-8"?>
<sst xmlns="http://schemas.openxmlformats.org/spreadsheetml/2006/main" count="162" uniqueCount="153">
  <si>
    <t xml:space="preserve">                           Сведения об исполнении бюджета г. Красноярска на 01.04.2025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</si>
  <si>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</si>
  <si>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</si>
  <si>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</si>
  <si>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01.04.2025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</si>
  <si>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</si>
  <si>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</si>
  <si>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</si>
  <si>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</si>
  <si>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</si>
  <si>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</si>
  <si>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</si>
  <si>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</si>
  <si>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</si>
  <si>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</si>
  <si>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</si>
  <si>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</si>
  <si>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</si>
  <si>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</si>
  <si>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</si>
  <si>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</si>
  <si>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</si>
  <si>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</si>
  <si>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</si>
  <si>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</si>
  <si>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</si>
  <si>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</si>
  <si>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</si>
  <si>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</si>
  <si>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</si>
  <si>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</si>
  <si>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</si>
  <si>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</si>
  <si>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</si>
  <si>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ГОСУДАРСТВЕННЫХ (МУНИЦИПАЛЬНЫХ) ОРГАНИЗАЦИЙ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</si>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</sst>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8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39069823.296120003</v>
      </c>
      <c r="D6" s="20">
        <v>6924107.20725</v>
      </c>
      <c r="E6" s="21">
        <f>D6/C6</f>
        <v>0.17722391920665861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25281556.510000002</v>
      </c>
      <c r="D7" s="20">
        <v>4453134.9155200003</v>
      </c>
      <c r="E7" s="21">
        <f t="shared" ref="E7:E36" si="0">D7/C7</f>
        <v>0.1761416435637016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4642558.9000000004</v>
      </c>
      <c r="D8" s="24">
        <v>1035187.95148</v>
      </c>
      <c r="E8" s="25">
        <f t="shared" si="0"/>
        <v>0.222977882193374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20638997.609999999</v>
      </c>
      <c r="D9" s="24">
        <v>3417946.96404</v>
      </c>
      <c r="E9" s="25">
        <f t="shared" si="0"/>
        <v>0.16560624835694238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1618817.57</v>
      </c>
      <c r="D10" s="20">
        <v>411603.46747000003</v>
      </c>
      <c r="E10" s="21">
        <f t="shared" si="0"/>
        <v>0.25426179891907152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8786784.9000000004</v>
      </c>
      <c r="D11" s="20">
        <v>1338662.5450799998</v>
      </c>
      <c r="E11" s="21">
        <f t="shared" si="0"/>
        <v>0.15234952947124036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7984065.29</v>
      </c>
      <c r="D12" s="24">
        <v>1055185.70368</v>
      </c>
      <c r="E12" s="25">
        <f t="shared" si="0"/>
        <v>0.13216145727185055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1147.3699999999999</v>
      </c>
      <c r="D13" s="24">
        <v>132.88420000000002</v>
      </c>
      <c r="E13" s="25">
        <f t="shared" si="0"/>
        <v>0.11581634520686443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5694.33</v>
      </c>
      <c r="D14" s="28">
        <v>19477.965390000001</v>
      </c>
      <c r="E14" s="25">
        <f t="shared" si="0"/>
        <v>3.4205894969206212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795877.91</v>
      </c>
      <c r="D15" s="30">
        <v>263865.99180999998</v>
      </c>
      <c r="E15" s="25">
        <f t="shared" si="0"/>
        <v>0.33154079098639633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1355880.38</v>
      </c>
      <c r="D16" s="20">
        <v>200064.22131999998</v>
      </c>
      <c r="E16" s="21">
        <f t="shared" si="0"/>
        <v>0.14755300266237351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519300.26</v>
      </c>
      <c r="D17" s="24">
        <v>29621.335280000003</v>
      </c>
      <c r="E17" s="25">
        <f t="shared" si="0"/>
        <v>5.7040863565136678E-2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836580.12</v>
      </c>
      <c r="D18" s="24">
        <v>170442.88603999998</v>
      </c>
      <c r="E18" s="25">
        <f t="shared" si="0"/>
        <v>0.20373767193989739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442708.3</v>
      </c>
      <c r="D19" s="20">
        <v>194640.18765000001</v>
      </c>
      <c r="E19" s="21">
        <f t="shared" si="0"/>
        <v>0.43965786873659252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1.41</v>
      </c>
      <c r="D20" s="20">
        <v>0</v>
      </c>
      <c r="E20" s="21" t="s">
        <v>21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22</v>
      </c>
      <c r="C21" s="20">
        <v>1176837.6200000001</v>
      </c>
      <c r="D21" s="20">
        <v>225983.94250999999</v>
      </c>
      <c r="E21" s="21">
        <f t="shared" si="0"/>
        <v>0.19202644329979862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23</v>
      </c>
      <c r="C22" s="20">
        <v>47334.58</v>
      </c>
      <c r="D22" s="20">
        <v>2577.4160000000002</v>
      </c>
      <c r="E22" s="21">
        <f t="shared" si="0"/>
        <v>5.4451016571817057E-2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24</v>
      </c>
      <c r="C23" s="20">
        <v>25951.22</v>
      </c>
      <c r="D23" s="20">
        <v>14357.663289999999</v>
      </c>
      <c r="E23" s="21">
        <f t="shared" si="0"/>
        <v>0.55325581186549222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25</v>
      </c>
      <c r="C24" s="20">
        <v>160947.07</v>
      </c>
      <c r="D24" s="20">
        <v>60292.253799999999</v>
      </c>
      <c r="E24" s="21">
        <f t="shared" si="0"/>
        <v>0.37460920413151971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26</v>
      </c>
      <c r="C25" s="20">
        <v>330.56</v>
      </c>
      <c r="D25" s="20">
        <v>60.963000000000001</v>
      </c>
      <c r="E25" s="21">
        <f t="shared" si="0"/>
        <v>0.1844234027105518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27</v>
      </c>
      <c r="C26" s="20">
        <v>150581.85</v>
      </c>
      <c r="D26" s="20">
        <v>20428.27692</v>
      </c>
      <c r="E26" s="21">
        <f t="shared" si="0"/>
        <v>0.13566227882045545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28</v>
      </c>
      <c r="C27" s="20">
        <v>22091.326120000002</v>
      </c>
      <c r="D27" s="20">
        <v>2301.3546900000001</v>
      </c>
      <c r="E27" s="21">
        <f t="shared" si="0"/>
        <v>0.10417458315988139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29</v>
      </c>
      <c r="C28" s="20">
        <v>30022849.14466</v>
      </c>
      <c r="D28" s="20">
        <v>5263911.8891400006</v>
      </c>
      <c r="E28" s="21">
        <f t="shared" si="0"/>
        <v>0.17533019147439122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30</v>
      </c>
      <c r="C29" s="20">
        <v>30022849.14466</v>
      </c>
      <c r="D29" s="20">
        <v>5222882.5932799997</v>
      </c>
      <c r="E29" s="21">
        <f t="shared" si="0"/>
        <v>0.1739635891355423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31</v>
      </c>
      <c r="C30" s="24">
        <v>20278409.252459999</v>
      </c>
      <c r="D30" s="24">
        <v>4517603.9679300003</v>
      </c>
      <c r="E30" s="25">
        <f t="shared" si="0"/>
        <v>0.22277901149381152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32</v>
      </c>
      <c r="C31" s="24">
        <v>745590.8774</v>
      </c>
      <c r="D31" s="24">
        <v>164313.71799999999</v>
      </c>
      <c r="E31" s="25">
        <f t="shared" si="0"/>
        <v>0.2203805370754929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33</v>
      </c>
      <c r="C32" s="24">
        <v>8998849.0147999991</v>
      </c>
      <c r="D32" s="24">
        <v>540964.90734999999</v>
      </c>
      <c r="E32" s="25">
        <f t="shared" si="0"/>
        <v>6.0114899856670505E-2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3.75" customHeight="1" x14ac:dyDescent="0.25">
      <c r="A33" s="32"/>
      <c r="B33" s="36" t="s">
        <v>34</v>
      </c>
      <c r="C33" s="20">
        <v>0</v>
      </c>
      <c r="D33" s="20">
        <v>546.00043999999991</v>
      </c>
      <c r="E33" s="21" t="s">
        <v>21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4.5" customHeight="1" x14ac:dyDescent="0.25">
      <c r="A34" s="40" t="s">
        <v>35</v>
      </c>
      <c r="B34" s="36" t="s">
        <v>36</v>
      </c>
      <c r="C34" s="20">
        <v>0</v>
      </c>
      <c r="D34" s="20">
        <v>-105703.79449</v>
      </c>
      <c r="E34" s="25" t="s">
        <v>21</v>
      </c>
      <c r="F34" s="34"/>
      <c r="G34" s="34"/>
      <c r="H34" s="34"/>
      <c r="I34" s="34"/>
      <c r="J34" s="34"/>
      <c r="K34" s="34"/>
      <c r="L34" s="34"/>
      <c r="M34" s="34"/>
    </row>
    <row r="35" spans="1:13" s="35" customFormat="1" ht="36" customHeight="1" x14ac:dyDescent="0.25">
      <c r="A35" s="40" t="s">
        <v>37</v>
      </c>
      <c r="B35" s="41" t="s">
        <v>38</v>
      </c>
      <c r="C35" s="20">
        <v>0</v>
      </c>
      <c r="D35" s="20">
        <v>146187.08991000001</v>
      </c>
      <c r="E35" s="25" t="s">
        <v>21</v>
      </c>
      <c r="F35" s="34"/>
      <c r="G35" s="34"/>
      <c r="H35" s="34"/>
      <c r="I35" s="34"/>
      <c r="J35" s="34"/>
      <c r="K35" s="34"/>
      <c r="L35" s="34"/>
      <c r="M35" s="34"/>
    </row>
    <row r="36" spans="1:13" s="48" customFormat="1" ht="24" customHeight="1" x14ac:dyDescent="0.3">
      <c r="A36" s="42"/>
      <c r="B36" s="43" t="s">
        <v>39</v>
      </c>
      <c r="C36" s="44">
        <f>C6+C28</f>
        <v>69092672.440779999</v>
      </c>
      <c r="D36" s="44">
        <f>D6+D28</f>
        <v>12188019.096390001</v>
      </c>
      <c r="E36" s="45">
        <f t="shared" si="0"/>
        <v>0.17640103741589197</v>
      </c>
      <c r="F36" s="46"/>
      <c r="G36" s="46"/>
      <c r="H36" s="47"/>
      <c r="I36" s="47"/>
      <c r="J36" s="47"/>
      <c r="K36" s="47"/>
      <c r="L36" s="47"/>
      <c r="M36" s="47"/>
    </row>
    <row r="37" spans="1:13" ht="16.5" customHeight="1" x14ac:dyDescent="0.25">
      <c r="A37" s="14"/>
      <c r="B37" s="23"/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19.5" customHeight="1" x14ac:dyDescent="0.25">
      <c r="A38" s="14"/>
      <c r="B38" s="51" t="s">
        <v>40</v>
      </c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9" customHeight="1" x14ac:dyDescent="0.25">
      <c r="A39" s="52"/>
      <c r="B39" s="23"/>
      <c r="C39" s="49"/>
      <c r="D39" s="49"/>
      <c r="E39" s="50"/>
      <c r="F39" s="9"/>
      <c r="G39" s="9"/>
      <c r="H39" s="9"/>
      <c r="I39" s="9"/>
      <c r="J39" s="9"/>
      <c r="K39" s="9"/>
      <c r="L39" s="9"/>
      <c r="M39" s="9"/>
    </row>
    <row r="40" spans="1:13" ht="22.7" customHeight="1" x14ac:dyDescent="0.25">
      <c r="A40" s="53" t="s">
        <v>41</v>
      </c>
      <c r="B40" s="54" t="s">
        <v>42</v>
      </c>
      <c r="C40" s="55">
        <v>4922177.4994999999</v>
      </c>
      <c r="D40" s="56">
        <v>773108.37533000007</v>
      </c>
      <c r="E40" s="57">
        <f t="shared" ref="E40:E45" si="1">D40/C40</f>
        <v>0.1570663340378386</v>
      </c>
      <c r="F40" s="9"/>
      <c r="G40" s="9"/>
      <c r="H40" s="9"/>
      <c r="I40" s="9"/>
      <c r="J40" s="9"/>
      <c r="K40" s="9"/>
      <c r="L40" s="9"/>
      <c r="M40" s="9"/>
    </row>
    <row r="41" spans="1:13" ht="31.5" x14ac:dyDescent="0.25">
      <c r="A41" s="58" t="s">
        <v>43</v>
      </c>
      <c r="B41" s="29" t="s">
        <v>44</v>
      </c>
      <c r="C41" s="30">
        <v>6840</v>
      </c>
      <c r="D41" s="30">
        <v>1813.4766599999998</v>
      </c>
      <c r="E41" s="59">
        <f t="shared" si="1"/>
        <v>0.26512816666666666</v>
      </c>
      <c r="F41" s="9"/>
      <c r="G41" s="9"/>
      <c r="H41" s="9"/>
      <c r="I41" s="9"/>
      <c r="J41" s="9"/>
      <c r="K41" s="9"/>
      <c r="L41" s="9"/>
      <c r="M41" s="9"/>
    </row>
    <row r="42" spans="1:13" ht="39.75" customHeight="1" x14ac:dyDescent="0.25">
      <c r="A42" s="58" t="s">
        <v>45</v>
      </c>
      <c r="B42" s="29" t="s">
        <v>46</v>
      </c>
      <c r="C42" s="30">
        <v>131866</v>
      </c>
      <c r="D42" s="30">
        <v>24686.161690000001</v>
      </c>
      <c r="E42" s="59">
        <f t="shared" si="1"/>
        <v>0.18720641931961235</v>
      </c>
      <c r="F42" s="9"/>
      <c r="G42" s="9"/>
      <c r="H42" s="9"/>
      <c r="I42" s="9"/>
      <c r="J42" s="9"/>
      <c r="K42" s="9"/>
      <c r="L42" s="9"/>
      <c r="M42" s="9"/>
    </row>
    <row r="43" spans="1:13" ht="31.5" x14ac:dyDescent="0.25">
      <c r="A43" s="58" t="s">
        <v>47</v>
      </c>
      <c r="B43" s="29" t="s">
        <v>48</v>
      </c>
      <c r="C43" s="30">
        <v>1507872.52688</v>
      </c>
      <c r="D43" s="30">
        <v>307939.39937</v>
      </c>
      <c r="E43" s="59">
        <f t="shared" si="1"/>
        <v>0.20422110880100047</v>
      </c>
      <c r="F43" s="9"/>
      <c r="G43" s="9"/>
      <c r="H43" s="9"/>
      <c r="I43" s="9"/>
      <c r="J43" s="9"/>
      <c r="K43" s="9"/>
      <c r="L43" s="9"/>
      <c r="M43" s="9"/>
    </row>
    <row r="44" spans="1:13" ht="21" customHeight="1" x14ac:dyDescent="0.25">
      <c r="A44" s="58" t="s">
        <v>49</v>
      </c>
      <c r="B44" s="29" t="s">
        <v>50</v>
      </c>
      <c r="C44" s="30">
        <v>95.3</v>
      </c>
      <c r="D44" s="28">
        <v>2.8350300000000002</v>
      </c>
      <c r="E44" s="59">
        <f t="shared" si="1"/>
        <v>2.9748478488982166E-2</v>
      </c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58" t="s">
        <v>51</v>
      </c>
      <c r="B45" s="29" t="s">
        <v>52</v>
      </c>
      <c r="C45" s="30">
        <v>328082.5</v>
      </c>
      <c r="D45" s="28">
        <v>59829.645079999995</v>
      </c>
      <c r="E45" s="59">
        <f t="shared" si="1"/>
        <v>0.18236158612544098</v>
      </c>
      <c r="F45" s="8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53</v>
      </c>
      <c r="B46" s="29" t="s">
        <v>54</v>
      </c>
      <c r="C46" s="30">
        <v>82146.25181999999</v>
      </c>
      <c r="D46" s="30" t="s">
        <v>21</v>
      </c>
      <c r="E46" s="59" t="s">
        <v>21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55</v>
      </c>
      <c r="B47" s="29" t="s">
        <v>56</v>
      </c>
      <c r="C47" s="30">
        <v>2143.15</v>
      </c>
      <c r="D47" s="30" t="s">
        <v>21</v>
      </c>
      <c r="E47" s="59" t="s">
        <v>21</v>
      </c>
      <c r="F47" s="9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8" t="s">
        <v>57</v>
      </c>
      <c r="B48" s="29" t="s">
        <v>58</v>
      </c>
      <c r="C48" s="60">
        <v>2863131.7708000001</v>
      </c>
      <c r="D48" s="30">
        <v>378836.85749999998</v>
      </c>
      <c r="E48" s="59">
        <f t="shared" ref="E48:E87" si="2">D48/C48</f>
        <v>0.1323155508815955</v>
      </c>
      <c r="F48" s="9"/>
      <c r="G48" s="9"/>
      <c r="H48" s="9"/>
      <c r="I48" s="9"/>
      <c r="J48" s="9"/>
      <c r="K48" s="9"/>
      <c r="L48" s="9"/>
      <c r="M48" s="9"/>
    </row>
    <row r="49" spans="1:13" ht="35.25" customHeight="1" x14ac:dyDescent="0.25">
      <c r="A49" s="53" t="s">
        <v>59</v>
      </c>
      <c r="B49" s="61" t="s">
        <v>60</v>
      </c>
      <c r="C49" s="55">
        <v>362991.6</v>
      </c>
      <c r="D49" s="56">
        <v>40592.472000000002</v>
      </c>
      <c r="E49" s="57">
        <f t="shared" si="2"/>
        <v>0.11182757948117809</v>
      </c>
      <c r="F49" s="9"/>
      <c r="G49" s="9"/>
      <c r="H49" s="9"/>
      <c r="I49" s="9"/>
      <c r="J49" s="9"/>
      <c r="K49" s="9"/>
      <c r="L49" s="9"/>
      <c r="M49" s="9"/>
    </row>
    <row r="50" spans="1:13" ht="30" customHeight="1" x14ac:dyDescent="0.25">
      <c r="A50" s="58" t="s">
        <v>61</v>
      </c>
      <c r="B50" s="29" t="s">
        <v>62</v>
      </c>
      <c r="C50" s="30">
        <v>194959.8</v>
      </c>
      <c r="D50" s="60">
        <v>2589.30654</v>
      </c>
      <c r="E50" s="59">
        <f t="shared" si="2"/>
        <v>1.3281233054198866E-2</v>
      </c>
      <c r="F50" s="9"/>
      <c r="G50" s="9"/>
      <c r="H50" s="9"/>
      <c r="I50" s="9"/>
      <c r="J50" s="9"/>
      <c r="K50" s="9"/>
      <c r="L50" s="9"/>
      <c r="M50" s="9"/>
    </row>
    <row r="51" spans="1:13" ht="37.5" customHeight="1" x14ac:dyDescent="0.25">
      <c r="A51" s="58" t="s">
        <v>63</v>
      </c>
      <c r="B51" s="29" t="s">
        <v>64</v>
      </c>
      <c r="C51" s="30">
        <v>168031.8</v>
      </c>
      <c r="D51" s="30">
        <v>38003.165460000004</v>
      </c>
      <c r="E51" s="59">
        <f t="shared" si="2"/>
        <v>0.22616650812524777</v>
      </c>
      <c r="F51" s="9"/>
      <c r="G51" s="9"/>
      <c r="H51" s="9"/>
      <c r="I51" s="9"/>
      <c r="J51" s="9"/>
      <c r="K51" s="9"/>
      <c r="L51" s="9"/>
      <c r="M51" s="9"/>
    </row>
    <row r="52" spans="1:13" ht="29.25" customHeight="1" x14ac:dyDescent="0.25">
      <c r="A52" s="53" t="s">
        <v>65</v>
      </c>
      <c r="B52" s="54" t="s">
        <v>66</v>
      </c>
      <c r="C52" s="56">
        <v>12104847.860639999</v>
      </c>
      <c r="D52" s="55">
        <v>1284575.69236</v>
      </c>
      <c r="E52" s="57">
        <f t="shared" si="2"/>
        <v>0.1061207631148272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67</v>
      </c>
      <c r="B53" s="29" t="s">
        <v>68</v>
      </c>
      <c r="C53" s="30">
        <v>3325040.6924099997</v>
      </c>
      <c r="D53" s="60">
        <v>324251.59937999997</v>
      </c>
      <c r="E53" s="59">
        <f t="shared" si="2"/>
        <v>9.7518084551615342E-2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58" t="s">
        <v>69</v>
      </c>
      <c r="B54" s="29" t="s">
        <v>70</v>
      </c>
      <c r="C54" s="30">
        <v>8503321.1319300011</v>
      </c>
      <c r="D54" s="30">
        <v>925766.21811000002</v>
      </c>
      <c r="E54" s="59">
        <f t="shared" si="2"/>
        <v>0.1088711344363727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2" t="s">
        <v>71</v>
      </c>
      <c r="B55" s="29" t="s">
        <v>72</v>
      </c>
      <c r="C55" s="63">
        <v>276486.03630000004</v>
      </c>
      <c r="D55" s="64">
        <v>34557.87487</v>
      </c>
      <c r="E55" s="59">
        <f t="shared" si="2"/>
        <v>0.1249895847633445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65" t="s">
        <v>73</v>
      </c>
      <c r="B56" s="54" t="s">
        <v>74</v>
      </c>
      <c r="C56" s="56">
        <v>6172794.2173599992</v>
      </c>
      <c r="D56" s="56">
        <v>465774.62810999999</v>
      </c>
      <c r="E56" s="57">
        <f t="shared" si="2"/>
        <v>7.5456043358789304E-2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75</v>
      </c>
      <c r="B57" s="29" t="s">
        <v>76</v>
      </c>
      <c r="C57" s="30">
        <v>689269.14424000005</v>
      </c>
      <c r="D57" s="30">
        <v>100397.01661000001</v>
      </c>
      <c r="E57" s="59">
        <f t="shared" si="2"/>
        <v>0.14565720437217522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77</v>
      </c>
      <c r="B58" s="29" t="s">
        <v>78</v>
      </c>
      <c r="C58" s="60">
        <v>1702501.8608199998</v>
      </c>
      <c r="D58" s="60">
        <v>5432.8568800000003</v>
      </c>
      <c r="E58" s="59">
        <f t="shared" si="2"/>
        <v>3.1911018748509898E-3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79</v>
      </c>
      <c r="B59" s="29" t="s">
        <v>80</v>
      </c>
      <c r="C59" s="30">
        <v>3001188.05436</v>
      </c>
      <c r="D59" s="60">
        <v>186715.84633999999</v>
      </c>
      <c r="E59" s="59">
        <f t="shared" si="2"/>
        <v>6.2213977584226039E-2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8" t="s">
        <v>81</v>
      </c>
      <c r="B60" s="29" t="s">
        <v>82</v>
      </c>
      <c r="C60" s="30">
        <v>779835.15794000006</v>
      </c>
      <c r="D60" s="30">
        <v>173228.90828</v>
      </c>
      <c r="E60" s="59">
        <f t="shared" si="2"/>
        <v>0.222135289126485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66" t="s">
        <v>83</v>
      </c>
      <c r="B61" s="54" t="s">
        <v>84</v>
      </c>
      <c r="C61" s="55">
        <v>5750.68</v>
      </c>
      <c r="D61" s="55">
        <v>5.7777599999999998</v>
      </c>
      <c r="E61" s="57">
        <f t="shared" si="2"/>
        <v>1.0047090083259718E-3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85</v>
      </c>
      <c r="B62" s="67" t="s">
        <v>86</v>
      </c>
      <c r="C62" s="30">
        <v>5750.68</v>
      </c>
      <c r="D62" s="30">
        <v>5.7777599999999998</v>
      </c>
      <c r="E62" s="59">
        <f t="shared" si="2"/>
        <v>1.0047090083259718E-3</v>
      </c>
      <c r="F62" s="9"/>
      <c r="G62" s="9"/>
      <c r="H62" s="9"/>
      <c r="I62" s="9"/>
      <c r="J62" s="9"/>
      <c r="K62" s="9"/>
      <c r="L62" s="9"/>
      <c r="M62" s="9"/>
    </row>
    <row r="63" spans="1:13" ht="22.7" hidden="1" customHeight="1" x14ac:dyDescent="0.25">
      <c r="A63" s="58" t="s">
        <v>87</v>
      </c>
      <c r="B63" s="67" t="s">
        <v>88</v>
      </c>
      <c r="C63" s="30"/>
      <c r="D63" s="30"/>
      <c r="E63" s="59"/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66" t="s">
        <v>89</v>
      </c>
      <c r="B64" s="54" t="s">
        <v>90</v>
      </c>
      <c r="C64" s="56">
        <v>37082362.70476</v>
      </c>
      <c r="D64" s="55">
        <v>6334681.4913699999</v>
      </c>
      <c r="E64" s="57">
        <f t="shared" si="2"/>
        <v>0.17082734295560034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91</v>
      </c>
      <c r="B65" s="29" t="s">
        <v>92</v>
      </c>
      <c r="C65" s="60">
        <v>13376811.659</v>
      </c>
      <c r="D65" s="30">
        <v>2469520.6322900001</v>
      </c>
      <c r="E65" s="59">
        <f t="shared" si="2"/>
        <v>0.18461205070705258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93</v>
      </c>
      <c r="B66" s="29" t="s">
        <v>94</v>
      </c>
      <c r="C66" s="30">
        <v>18277900.46246</v>
      </c>
      <c r="D66" s="30">
        <v>2988127.93358</v>
      </c>
      <c r="E66" s="59">
        <f t="shared" si="2"/>
        <v>0.16348310571649932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95</v>
      </c>
      <c r="B67" s="29" t="s">
        <v>96</v>
      </c>
      <c r="C67" s="30">
        <v>2814981.8510400001</v>
      </c>
      <c r="D67" s="30">
        <v>518340.90359</v>
      </c>
      <c r="E67" s="59">
        <f t="shared" si="2"/>
        <v>0.18413649928098044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97</v>
      </c>
      <c r="B68" s="29" t="s">
        <v>98</v>
      </c>
      <c r="C68" s="30">
        <v>563186.22554000001</v>
      </c>
      <c r="D68" s="30">
        <v>110417.21012</v>
      </c>
      <c r="E68" s="59">
        <f t="shared" si="2"/>
        <v>0.19605808010330622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8" t="s">
        <v>99</v>
      </c>
      <c r="B69" s="29" t="s">
        <v>100</v>
      </c>
      <c r="C69" s="30">
        <v>2049482.5067199999</v>
      </c>
      <c r="D69" s="30">
        <v>248274.81178999998</v>
      </c>
      <c r="E69" s="59">
        <f t="shared" si="2"/>
        <v>0.12114024441581596</v>
      </c>
      <c r="F69" s="9"/>
      <c r="G69" s="9"/>
      <c r="H69" s="9"/>
      <c r="I69" s="9"/>
      <c r="J69" s="9"/>
      <c r="K69" s="9"/>
      <c r="L69" s="9"/>
      <c r="M69" s="9"/>
    </row>
    <row r="70" spans="1:13" s="73" customFormat="1" ht="22.7" customHeight="1" x14ac:dyDescent="0.25">
      <c r="A70" s="68" t="s">
        <v>101</v>
      </c>
      <c r="B70" s="69" t="s">
        <v>102</v>
      </c>
      <c r="C70" s="70">
        <v>2685759.7680000002</v>
      </c>
      <c r="D70" s="70">
        <v>481180.68833999999</v>
      </c>
      <c r="E70" s="71">
        <f t="shared" si="2"/>
        <v>0.17915998819891474</v>
      </c>
      <c r="F70" s="72"/>
      <c r="G70" s="72"/>
      <c r="H70" s="72"/>
      <c r="I70" s="72"/>
      <c r="J70" s="72"/>
      <c r="K70" s="72"/>
      <c r="L70" s="72"/>
      <c r="M70" s="72"/>
    </row>
    <row r="71" spans="1:13" ht="22.7" customHeight="1" x14ac:dyDescent="0.25">
      <c r="A71" s="58" t="s">
        <v>103</v>
      </c>
      <c r="B71" s="29" t="s">
        <v>104</v>
      </c>
      <c r="C71" s="30">
        <v>2499434.3080000002</v>
      </c>
      <c r="D71" s="60">
        <v>444965.25916000002</v>
      </c>
      <c r="E71" s="59">
        <f t="shared" si="2"/>
        <v>0.17802638690514444</v>
      </c>
      <c r="F71" s="9"/>
      <c r="G71" s="9"/>
      <c r="H71" s="9"/>
      <c r="I71" s="9"/>
      <c r="J71" s="9"/>
      <c r="K71" s="9"/>
      <c r="L71" s="9"/>
      <c r="M71" s="9"/>
    </row>
    <row r="72" spans="1:13" ht="22.7" customHeight="1" x14ac:dyDescent="0.25">
      <c r="A72" s="58" t="s">
        <v>105</v>
      </c>
      <c r="B72" s="29" t="s">
        <v>106</v>
      </c>
      <c r="C72" s="30">
        <v>62745.11</v>
      </c>
      <c r="D72" s="30">
        <v>11060.547</v>
      </c>
      <c r="E72" s="59">
        <f t="shared" si="2"/>
        <v>0.17627743420961411</v>
      </c>
      <c r="F72" s="9"/>
      <c r="G72" s="9"/>
      <c r="H72" s="9"/>
      <c r="I72" s="9"/>
      <c r="J72" s="9"/>
      <c r="K72" s="9"/>
      <c r="L72" s="9"/>
      <c r="M72" s="9"/>
    </row>
    <row r="73" spans="1:13" ht="27" customHeight="1" x14ac:dyDescent="0.25">
      <c r="A73" s="58" t="s">
        <v>107</v>
      </c>
      <c r="B73" s="29" t="s">
        <v>108</v>
      </c>
      <c r="C73" s="30">
        <v>123580.35</v>
      </c>
      <c r="D73" s="30">
        <v>25154.882180000001</v>
      </c>
      <c r="E73" s="59">
        <f t="shared" si="2"/>
        <v>0.20355082486819304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66" t="s">
        <v>109</v>
      </c>
      <c r="B74" s="54" t="s">
        <v>110</v>
      </c>
      <c r="C74" s="55">
        <v>3720108.9455100005</v>
      </c>
      <c r="D74" s="56">
        <v>1063159.30651</v>
      </c>
      <c r="E74" s="57">
        <f t="shared" si="2"/>
        <v>0.28578714281827261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111</v>
      </c>
      <c r="B75" s="29" t="s">
        <v>112</v>
      </c>
      <c r="C75" s="30">
        <v>125470</v>
      </c>
      <c r="D75" s="30">
        <v>19116.635389999999</v>
      </c>
      <c r="E75" s="59">
        <f t="shared" si="2"/>
        <v>0.15236020873515582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113</v>
      </c>
      <c r="B76" s="29" t="s">
        <v>114</v>
      </c>
      <c r="C76" s="30">
        <v>2181718.3449599999</v>
      </c>
      <c r="D76" s="30">
        <v>613229.89905999997</v>
      </c>
      <c r="E76" s="59">
        <f t="shared" si="2"/>
        <v>0.28107656539471554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115</v>
      </c>
      <c r="B77" s="29" t="s">
        <v>116</v>
      </c>
      <c r="C77" s="30">
        <v>1311222.80055</v>
      </c>
      <c r="D77" s="60">
        <v>411766.13354000001</v>
      </c>
      <c r="E77" s="59">
        <f t="shared" si="2"/>
        <v>0.31403216399782119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8" t="s">
        <v>117</v>
      </c>
      <c r="B78" s="29" t="s">
        <v>118</v>
      </c>
      <c r="C78" s="30">
        <v>101697.8</v>
      </c>
      <c r="D78" s="30">
        <v>19046.63852</v>
      </c>
      <c r="E78" s="59">
        <f t="shared" si="2"/>
        <v>0.18728663274918433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66" t="s">
        <v>119</v>
      </c>
      <c r="B79" s="54" t="s">
        <v>120</v>
      </c>
      <c r="C79" s="55">
        <v>3280445.6909400001</v>
      </c>
      <c r="D79" s="55">
        <v>598602.87890000001</v>
      </c>
      <c r="E79" s="57">
        <f t="shared" si="2"/>
        <v>0.18247608261073589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121</v>
      </c>
      <c r="B80" s="29" t="s">
        <v>122</v>
      </c>
      <c r="C80" s="60">
        <v>701342.00777999999</v>
      </c>
      <c r="D80" s="30">
        <v>99328.31240000001</v>
      </c>
      <c r="E80" s="59">
        <f t="shared" si="2"/>
        <v>0.1416260701599921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123</v>
      </c>
      <c r="B81" s="29" t="s">
        <v>124</v>
      </c>
      <c r="C81" s="30">
        <v>2282861.8216300001</v>
      </c>
      <c r="D81" s="30">
        <v>403764.01726999995</v>
      </c>
      <c r="E81" s="59">
        <f t="shared" si="2"/>
        <v>0.17686747986424597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8" t="s">
        <v>125</v>
      </c>
      <c r="B82" s="29" t="s">
        <v>126</v>
      </c>
      <c r="C82" s="28">
        <v>296241.86152999999</v>
      </c>
      <c r="D82" s="30">
        <v>95510.549230000004</v>
      </c>
      <c r="E82" s="59">
        <f t="shared" si="2"/>
        <v>0.32240733546810968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74" t="s">
        <v>127</v>
      </c>
      <c r="B83" s="75" t="s">
        <v>128</v>
      </c>
      <c r="C83" s="55">
        <v>68020</v>
      </c>
      <c r="D83" s="55">
        <v>12341.873180000001</v>
      </c>
      <c r="E83" s="57">
        <f t="shared" si="2"/>
        <v>0.18144476889150252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58" t="s">
        <v>129</v>
      </c>
      <c r="B84" s="29" t="s">
        <v>130</v>
      </c>
      <c r="C84" s="30">
        <v>68020</v>
      </c>
      <c r="D84" s="60">
        <v>12341.873180000001</v>
      </c>
      <c r="E84" s="59">
        <f t="shared" si="2"/>
        <v>0.18144476889150252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66" t="s">
        <v>131</v>
      </c>
      <c r="B85" s="61" t="s">
        <v>132</v>
      </c>
      <c r="C85" s="55">
        <v>1324352.71</v>
      </c>
      <c r="D85" s="55">
        <v>117074.92336</v>
      </c>
      <c r="E85" s="57">
        <f t="shared" si="2"/>
        <v>8.8401618750038283E-2</v>
      </c>
      <c r="F85" s="9"/>
      <c r="G85" s="9"/>
      <c r="H85" s="9"/>
      <c r="I85" s="9"/>
      <c r="J85" s="9"/>
      <c r="K85" s="9"/>
      <c r="L85" s="9"/>
      <c r="M85" s="9"/>
    </row>
    <row r="86" spans="1:13" ht="22.7" customHeight="1" x14ac:dyDescent="0.25">
      <c r="A86" s="58" t="s">
        <v>133</v>
      </c>
      <c r="B86" s="29" t="s">
        <v>134</v>
      </c>
      <c r="C86" s="30">
        <v>1324352.71</v>
      </c>
      <c r="D86" s="30">
        <v>117074.92336</v>
      </c>
      <c r="E86" s="59">
        <f t="shared" si="2"/>
        <v>8.8401618750038283E-2</v>
      </c>
      <c r="F86" s="9"/>
      <c r="G86" s="9"/>
      <c r="H86" s="9"/>
      <c r="I86" s="9"/>
      <c r="J86" s="9"/>
      <c r="K86" s="9"/>
      <c r="L86" s="9"/>
      <c r="M86" s="9"/>
    </row>
    <row r="87" spans="1:13" s="48" customFormat="1" ht="20.25" customHeight="1" x14ac:dyDescent="0.3">
      <c r="A87" s="76"/>
      <c r="B87" s="43" t="s">
        <v>135</v>
      </c>
      <c r="C87" s="77">
        <f>C40+C49+C52+C56+C61+C64+C70+C74+C79+C83+C85</f>
        <v>71729611.676709995</v>
      </c>
      <c r="D87" s="77">
        <f>D40+D49+D52+D56+D61+D64+D70+D74+D79+D83+D85</f>
        <v>11171098.107220002</v>
      </c>
      <c r="E87" s="78">
        <f t="shared" si="2"/>
        <v>0.15573900159349621</v>
      </c>
      <c r="F87" s="46"/>
      <c r="G87" s="47"/>
      <c r="H87" s="47"/>
      <c r="I87" s="47"/>
      <c r="J87" s="47"/>
      <c r="K87" s="47"/>
      <c r="L87" s="47"/>
      <c r="M87" s="47"/>
    </row>
    <row r="88" spans="1:13" ht="24.75" customHeight="1" x14ac:dyDescent="0.25">
      <c r="A88" s="14"/>
      <c r="B88" s="23"/>
      <c r="C88" s="24"/>
      <c r="D88" s="24"/>
      <c r="E88" s="79"/>
      <c r="F88" s="9"/>
      <c r="G88" s="9"/>
      <c r="H88" s="9"/>
      <c r="I88" s="9"/>
      <c r="J88" s="9"/>
      <c r="K88" s="9"/>
      <c r="L88" s="9"/>
      <c r="M88" s="9"/>
    </row>
    <row r="89" spans="1:13" s="35" customFormat="1" ht="31.5" x14ac:dyDescent="0.25">
      <c r="A89" s="32"/>
      <c r="B89" s="36" t="s">
        <v>136</v>
      </c>
      <c r="C89" s="20">
        <f>C36-C87</f>
        <v>-2636939.2359299958</v>
      </c>
      <c r="D89" s="20">
        <f>D36-D87</f>
        <v>1016920.98917</v>
      </c>
      <c r="E89" s="21"/>
      <c r="F89" s="34"/>
      <c r="G89" s="80"/>
      <c r="H89" s="80"/>
      <c r="I89" s="34"/>
      <c r="J89" s="34"/>
      <c r="K89" s="34"/>
      <c r="L89" s="34"/>
      <c r="M89" s="34"/>
    </row>
    <row r="90" spans="1:13" s="35" customFormat="1" ht="15.75" x14ac:dyDescent="0.25">
      <c r="A90" s="32"/>
      <c r="B90" s="81"/>
      <c r="C90" s="24"/>
      <c r="D90" s="24"/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36" t="s">
        <v>137</v>
      </c>
      <c r="C91" s="20">
        <f>C92+C93</f>
        <v>-850000.25</v>
      </c>
      <c r="D91" s="20">
        <f>D92+D93</f>
        <v>-18772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/>
      <c r="D92" s="24"/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5.75" x14ac:dyDescent="0.25">
      <c r="A93" s="32"/>
      <c r="B93" s="81" t="s">
        <v>139</v>
      </c>
      <c r="C93" s="24">
        <v>-850000.25</v>
      </c>
      <c r="D93" s="24">
        <v>-18772</v>
      </c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13.7" customHeight="1" x14ac:dyDescent="0.25">
      <c r="A94" s="32"/>
      <c r="B94" s="81"/>
      <c r="C94" s="24"/>
      <c r="D94" s="24"/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31.5" x14ac:dyDescent="0.25">
      <c r="A95" s="32"/>
      <c r="B95" s="36" t="s">
        <v>140</v>
      </c>
      <c r="C95" s="20">
        <f>C96+C97</f>
        <v>2000000</v>
      </c>
      <c r="D95" s="20">
        <f>D96+D97</f>
        <v>3884267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22.7" customHeight="1" x14ac:dyDescent="0.25">
      <c r="A96" s="32"/>
      <c r="B96" s="82" t="s">
        <v>141</v>
      </c>
      <c r="C96" s="24">
        <v>7620746</v>
      </c>
      <c r="D96" s="24">
        <v>3884267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31.5" x14ac:dyDescent="0.25">
      <c r="A97" s="32"/>
      <c r="B97" s="82" t="s">
        <v>142</v>
      </c>
      <c r="C97" s="24">
        <v>-5620746</v>
      </c>
      <c r="D97" s="24">
        <v>0</v>
      </c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14.25" customHeight="1" x14ac:dyDescent="0.25">
      <c r="A98" s="32"/>
      <c r="B98" s="81"/>
      <c r="C98" s="24"/>
      <c r="D98" s="24"/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36" t="s">
        <v>143</v>
      </c>
      <c r="C99" s="20">
        <f>C100+C101</f>
        <v>850000.25</v>
      </c>
      <c r="D99" s="20">
        <f>D100+D101</f>
        <v>-3850000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1" t="s">
        <v>144</v>
      </c>
      <c r="C100" s="24">
        <v>6200000.25</v>
      </c>
      <c r="D100" s="24">
        <v>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2.7" customHeight="1" x14ac:dyDescent="0.25">
      <c r="A101" s="32"/>
      <c r="B101" s="82" t="s">
        <v>145</v>
      </c>
      <c r="C101" s="24">
        <v>-5350000</v>
      </c>
      <c r="D101" s="24">
        <v>-3850000</v>
      </c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15.75" customHeight="1" x14ac:dyDescent="0.25">
      <c r="A102" s="32"/>
      <c r="B102" s="82"/>
      <c r="C102" s="24"/>
      <c r="D102" s="24"/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36" t="s">
        <v>146</v>
      </c>
      <c r="C103" s="20">
        <v>0</v>
      </c>
      <c r="D103" s="20">
        <f>D104</f>
        <v>297166.44672000001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31.5" x14ac:dyDescent="0.25">
      <c r="A104" s="32"/>
      <c r="B104" s="83" t="s">
        <v>147</v>
      </c>
      <c r="C104" s="84" t="s">
        <v>21</v>
      </c>
      <c r="D104" s="84">
        <v>297166.44672000001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63" x14ac:dyDescent="0.25">
      <c r="A105" s="32"/>
      <c r="B105" s="85" t="s">
        <v>148</v>
      </c>
      <c r="C105" s="24" t="s">
        <v>21</v>
      </c>
      <c r="D105" s="24">
        <f>D104</f>
        <v>297166.44672000001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s="35" customFormat="1" ht="32.25" customHeight="1" x14ac:dyDescent="0.25">
      <c r="A106" s="32"/>
      <c r="B106" s="36" t="s">
        <v>149</v>
      </c>
      <c r="C106" s="20">
        <f>C107+C108</f>
        <v>636939.23593001068</v>
      </c>
      <c r="D106" s="20">
        <f>D107+D108</f>
        <v>-1329582.4358900003</v>
      </c>
      <c r="E106" s="21"/>
      <c r="F106" s="34"/>
      <c r="G106" s="34"/>
      <c r="H106" s="34"/>
      <c r="I106" s="34"/>
      <c r="J106" s="34"/>
      <c r="K106" s="34"/>
      <c r="L106" s="34"/>
      <c r="M106" s="34"/>
    </row>
    <row r="107" spans="1:13" ht="22.7" customHeight="1" x14ac:dyDescent="0.25">
      <c r="A107" s="14"/>
      <c r="B107" s="23" t="s">
        <v>150</v>
      </c>
      <c r="C107" s="24">
        <v>-82913418.690779999</v>
      </c>
      <c r="D107" s="30">
        <v>-20184519.35379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22.7" customHeight="1" x14ac:dyDescent="0.25">
      <c r="A108" s="14"/>
      <c r="B108" s="23" t="s">
        <v>151</v>
      </c>
      <c r="C108" s="24">
        <v>83550357.92671001</v>
      </c>
      <c r="D108" s="24">
        <v>18854936.9179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30" customHeight="1" x14ac:dyDescent="0.25">
      <c r="A109" s="14"/>
      <c r="B109" s="31" t="s">
        <v>152</v>
      </c>
      <c r="C109" s="20">
        <f>C95+C99+C103+C106+C91</f>
        <v>2636939.2359300107</v>
      </c>
      <c r="D109" s="20">
        <f>D95+D99+D103+D106+D91</f>
        <v>-1016920.9891700003</v>
      </c>
      <c r="E109" s="21"/>
      <c r="F109" s="9"/>
      <c r="G109" s="9"/>
      <c r="H109" s="9"/>
      <c r="I109" s="9"/>
      <c r="J109" s="9"/>
      <c r="K109" s="9"/>
      <c r="L109" s="9"/>
      <c r="M109" s="9"/>
    </row>
    <row r="110" spans="1:13" ht="63" customHeight="1" x14ac:dyDescent="0.25">
      <c r="B110" s="86"/>
      <c r="C110" s="87"/>
      <c r="D110" s="87"/>
      <c r="E110" s="88"/>
      <c r="F110" s="9"/>
      <c r="G110" s="9"/>
      <c r="H110" s="9"/>
      <c r="I110" s="9"/>
      <c r="J110" s="9"/>
      <c r="K110" s="9"/>
      <c r="L110" s="9"/>
      <c r="M110" s="9"/>
    </row>
    <row r="111" spans="1:13" ht="15.75" x14ac:dyDescent="0.25">
      <c r="B111" s="10"/>
      <c r="C111" s="8"/>
      <c r="D111" s="11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474" spans="4:4" ht="18.75" x14ac:dyDescent="0.3">
      <c r="D474" s="89"/>
    </row>
    <row r="475" spans="4:4" ht="18.75" x14ac:dyDescent="0.3">
      <c r="D475" s="89"/>
    </row>
    <row r="478" spans="4:4" x14ac:dyDescent="0.2">
      <c r="D478" s="90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26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5F9CEA-B934-478B-B683-16757CA836AA}"/>
</file>

<file path=customXml/itemProps2.xml><?xml version="1.0" encoding="utf-8"?>
<ds:datastoreItem xmlns:ds="http://schemas.openxmlformats.org/officeDocument/2006/customXml" ds:itemID="{0566458F-9ADE-4915-899E-45067FD39F72}"/>
</file>

<file path=customXml/itemProps3.xml><?xml version="1.0" encoding="utf-8"?>
<ds:datastoreItem xmlns:ds="http://schemas.openxmlformats.org/officeDocument/2006/customXml" ds:itemID="{44DA44CC-2C8A-4353-B5FE-D86E4ACFC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01.04.2025</vt:lpstr>
      <vt:lpstr>'на 01.04.2025'!Область_печати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2025-04-16T08:34:35Z</dcterms:created>
  <dcterms:modified xsi:type="dcterms:W3CDTF">2025-04-21T02:40:53Z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