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10.2024" sheetId="1" r:id="rId1"/>
  </sheets>
  <externalReferences>
    <externalReference r:id="rId2"/>
  </externalReferences>
  <definedNames>
    <definedName name="Z_3A62FDFE_B33F_4285_AF26_B946B57D89E5_.wvu.Rows" localSheetId="0" hidden="1">'на 01.10.2024'!#REF!,'на 01.10.2024'!$36:$36,'на 01.10.2024'!#REF!,'на 01.10.2024'!$89:$92,'на 01.10.2024'!$103:$103,'на 01.10.2024'!#REF!,'на 01.10.2024'!$111:$111</definedName>
    <definedName name="Z_5F4BDBB1_E645_4516_8FC8_7D1E2AFE448F_.wvu.Rows" localSheetId="0" hidden="1">'на 01.10.2024'!#REF!,'на 01.10.2024'!$36:$36,'на 01.10.2024'!#REF!,'на 01.10.2024'!#REF!,'на 01.10.2024'!$89:$92,'на 01.10.2024'!$103:$103,'на 01.10.2024'!#REF!</definedName>
    <definedName name="Z_791A6B44_A126_477F_8F66_87C81269CCAF_.wvu.Rows" localSheetId="0" hidden="1">'на 01.10.2024'!#REF!,'на 01.10.2024'!#REF!,'на 01.10.2024'!#REF!</definedName>
    <definedName name="Z_929FDB8F_E881_4391_AFBA_8453BF0DB0C3_.wvu.PrintArea" localSheetId="0" hidden="1">'на 01.10.2024'!$B$1:$E$115</definedName>
    <definedName name="Z_929FDB8F_E881_4391_AFBA_8453BF0DB0C3_.wvu.Rows" localSheetId="0" hidden="1">'на 01.10.2024'!#REF!,'на 01.10.2024'!$111:$111</definedName>
    <definedName name="Z_941B9BCB_D95B_4828_B060_DECC595C9511_.wvu.Rows" localSheetId="0" hidden="1">'на 01.10.2024'!#REF!,'на 01.10.2024'!$31:$31,'на 01.10.2024'!$36:$36,'на 01.10.2024'!$43:$43,'на 01.10.2024'!#REF!,'на 01.10.2024'!#REF!,'на 01.10.2024'!#REF!,'на 01.10.2024'!$89:$92,'на 01.10.2024'!$102:$103,'на 01.10.2024'!$111:$111</definedName>
    <definedName name="Z_AD8B40E3_4B89_443C_9ACF_B6D22B3A77E7_.wvu.Rows" localSheetId="0" hidden="1">'на 01.10.2024'!#REF!,'на 01.10.2024'!$31:$31,'на 01.10.2024'!$36:$36,'на 01.10.2024'!$43:$43,'на 01.10.2024'!#REF!,'на 01.10.2024'!#REF!,'на 01.10.2024'!#REF!,'на 01.10.2024'!$89:$92,'на 01.10.2024'!$102:$103,'на 01.10.2024'!$111:$111</definedName>
    <definedName name="Z_AFEF4DE1_67D6_48C6_A8C8_B9E9198BBD0E_.wvu.PrintArea" localSheetId="0" hidden="1">'на 01.10.2024'!$B$1:$E$116</definedName>
    <definedName name="Z_BAFDA3B8_7206_4013_B98A_464FD1E587E1_.wvu.PrintArea" localSheetId="0" hidden="1">'на 01.10.2024'!$A$1:$E$116</definedName>
    <definedName name="Z_CAE69FAB_AFBE_4188_8F32_69E048226F14_.wvu.PrintArea" localSheetId="0" hidden="1">'на 01.10.2024'!$A$1:$E$116</definedName>
    <definedName name="Z_D2DF83CF_573E_4A86_A4BE_5A992E023C65_.wvu.Rows" localSheetId="0" hidden="1">'на 01.10.2024'!#REF!,'на 01.10.2024'!#REF!,'на 01.10.2024'!#REF!</definedName>
    <definedName name="Z_E2CE03E0_A708_4616_8DFD_0910D1C70A9E_.wvu.Rows" localSheetId="0" hidden="1">'на 01.10.2024'!#REF!,'на 01.10.2024'!#REF!,'на 01.10.2024'!#REF!</definedName>
    <definedName name="Z_E6F394BB_DB4B_47AB_A066_DC195B03AE3E_.wvu.Rows" localSheetId="0" hidden="1">'на 01.10.2024'!#REF!,'на 01.10.2024'!$36:$36,'на 01.10.2024'!#REF!,'на 01.10.2024'!#REF!,'на 01.10.2024'!#REF!,'на 01.10.2024'!#REF!,'на 01.10.2024'!$89:$92,'на 01.10.2024'!$101:$101,'на 01.10.2024'!#REF!,'на 01.10.2024'!#REF!,'на 01.10.2024'!$111:$111</definedName>
    <definedName name="Z_E8991B2E_0E9F_48F3_A4D6_3B340ABE8C8E_.wvu.Rows" localSheetId="0" hidden="1">'на 01.10.2024'!$36:$36,'на 01.10.2024'!#REF!</definedName>
    <definedName name="Z_F385514D_10E2_4F02_BC23_DB9B134ACC31_.wvu.PrintArea" localSheetId="0" hidden="1">'на 01.10.2024'!$B$1:$E$115</definedName>
    <definedName name="Z_F59D258D_974D_4B2B_B7CC_86B99245EC3C_.wvu.PrintArea" localSheetId="0" hidden="1">'на 01.10.2024'!$A$1:$E$116</definedName>
    <definedName name="Z_F59D258D_974D_4B2B_B7CC_86B99245EC3C_.wvu.Rows" localSheetId="0" hidden="1">'на 01.10.2024'!#REF!,'на 01.10.2024'!$31:$31,'на 01.10.2024'!$36:$36,'на 01.10.2024'!$43:$43,'на 01.10.2024'!#REF!,'на 01.10.2024'!#REF!,'на 01.10.2024'!#REF!,'на 01.10.2024'!$89:$92,'на 01.10.2024'!$103:$103,'на 01.10.2024'!#REF!,'на 01.10.2024'!$111:$111</definedName>
    <definedName name="Z_F8542D9D_A523_4F6F_8CFE_9BA4BA3D5B88_.wvu.Rows" localSheetId="0" hidden="1">'на 01.10.2024'!$36:$36,'на 01.10.2024'!$89:$92,'на 01.10.2024'!$103:$103,'на 01.10.2024'!#REF!</definedName>
    <definedName name="Z_FAFBB87E_73E9_461E_A4E8_A0EB3259EED0_.wvu.PrintArea" localSheetId="0" hidden="1">'на 01.10.2024'!$A$1:$E$116</definedName>
    <definedName name="Z_FAFBB87E_73E9_461E_A4E8_A0EB3259EED0_.wvu.Rows" localSheetId="0" hidden="1">'на 01.10.2024'!#REF!,'на 01.10.2024'!$36:$36,'на 01.10.2024'!$89:$92,'на 01.10.2024'!$103:$103,'на 01.10.2024'!#REF!</definedName>
    <definedName name="_xlnm.Print_Area" localSheetId="0">'на 01.10.2024'!$A$1:$E$108</definedName>
  </definedNames>
  <calcPr calcId="145621"/>
</workbook>
</file>

<file path=xl/calcChain.xml><?xml version="1.0" encoding="utf-8"?>
<calcChain xmlns="http://schemas.openxmlformats.org/spreadsheetml/2006/main">
  <c r="D105" i="1" l="1"/>
  <c r="C105" i="1"/>
  <c r="D104" i="1"/>
  <c r="C103" i="1"/>
  <c r="C102" i="1" s="1"/>
  <c r="D102" i="1"/>
  <c r="D99" i="1"/>
  <c r="D98" i="1" s="1"/>
  <c r="C99" i="1"/>
  <c r="C98" i="1" s="1"/>
  <c r="D94" i="1"/>
  <c r="C94" i="1"/>
  <c r="D90" i="1"/>
  <c r="C90" i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C35" i="1"/>
  <c r="C88" i="1" s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35" i="1" l="1"/>
  <c r="C108" i="1"/>
  <c r="D108" i="1"/>
  <c r="D88" i="1"/>
  <c r="E86" i="1"/>
</calcChain>
</file>

<file path=xl/sharedStrings.xml><?xml version="1.0" encoding="utf-8"?>
<sst xmlns="http://schemas.openxmlformats.org/spreadsheetml/2006/main" count="155" uniqueCount="153">
  <si>
    <t xml:space="preserve">                           Сведения об исполнении бюджета г. Красноярска на 01.10.2024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</si>
  <si>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</si>
  <si>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</si>
  <si>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</si>
  <si>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01.10.2024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</si>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</sst>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9" fillId="0" borderId="0"/>
    <xf numFmtId="0" fontId="19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49" fontId="18" fillId="2" borderId="0" xfId="0" applyNumberFormat="1" applyFont="1" applyFill="1" applyBorder="1" applyAlignment="1">
      <alignment horizontal="left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3" fontId="12" fillId="2" borderId="0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4/&#1085;&#1072;%2001.10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03.24"/>
      <sheetName val="экономика"/>
      <sheetName val="Денисовой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1490">
          <cell r="E1490">
            <v>5800000</v>
          </cell>
          <cell r="F1490">
            <v>0</v>
          </cell>
        </row>
        <row r="1497">
          <cell r="E149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85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33367687.798500001</v>
      </c>
      <c r="D6" s="20">
        <v>25081970.157049999</v>
      </c>
      <c r="E6" s="21">
        <f>D6/C6</f>
        <v>0.75168439325237046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21701595.960000001</v>
      </c>
      <c r="D7" s="20">
        <v>15442746.707549999</v>
      </c>
      <c r="E7" s="21">
        <f t="shared" ref="E7:E35" si="0">D7/C7</f>
        <v>0.71159497836075269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4442111.8</v>
      </c>
      <c r="D8" s="24">
        <v>3164969.8212600001</v>
      </c>
      <c r="E8" s="25">
        <f t="shared" si="0"/>
        <v>0.71249215773002383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17259484.16</v>
      </c>
      <c r="D9" s="24">
        <v>12277776.886290001</v>
      </c>
      <c r="E9" s="25">
        <f t="shared" si="0"/>
        <v>0.71136406931237051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1532272.27</v>
      </c>
      <c r="D10" s="20">
        <v>1095648.6316300002</v>
      </c>
      <c r="E10" s="21">
        <f t="shared" si="0"/>
        <v>0.71504826725735904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7103077.2800000003</v>
      </c>
      <c r="D11" s="20">
        <v>5713190.1909799995</v>
      </c>
      <c r="E11" s="21">
        <f t="shared" si="0"/>
        <v>0.80432606400982298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6602682</v>
      </c>
      <c r="D12" s="24">
        <v>5192372.4210600005</v>
      </c>
      <c r="E12" s="25">
        <f t="shared" si="0"/>
        <v>0.78640352830258986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1945.81</v>
      </c>
      <c r="D13" s="24">
        <v>1102.9528</v>
      </c>
      <c r="E13" s="25">
        <f t="shared" si="0"/>
        <v>0.56683478859703673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4542.2700000000004</v>
      </c>
      <c r="D14" s="28">
        <v>5391.9154100000005</v>
      </c>
      <c r="E14" s="25">
        <f t="shared" si="0"/>
        <v>1.1870530395595154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493907.20000000001</v>
      </c>
      <c r="D15" s="30">
        <v>514322.90171000001</v>
      </c>
      <c r="E15" s="25">
        <f t="shared" si="0"/>
        <v>1.0413350963703303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1225953.19</v>
      </c>
      <c r="D16" s="20">
        <v>730486.44672999997</v>
      </c>
      <c r="E16" s="21">
        <f t="shared" si="0"/>
        <v>0.59585182590046526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476255.29</v>
      </c>
      <c r="D17" s="24">
        <v>197220.77169999998</v>
      </c>
      <c r="E17" s="25">
        <f t="shared" si="0"/>
        <v>0.41410725684537802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749697.9</v>
      </c>
      <c r="D18" s="24">
        <v>533265.67502999993</v>
      </c>
      <c r="E18" s="25">
        <f t="shared" si="0"/>
        <v>0.71130741466662761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254661.55</v>
      </c>
      <c r="D19" s="20">
        <v>259132.62511000002</v>
      </c>
      <c r="E19" s="21">
        <f t="shared" si="0"/>
        <v>1.0175569304042955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1.9</v>
      </c>
      <c r="D20" s="20">
        <v>0.22771</v>
      </c>
      <c r="E20" s="21">
        <f>D20/C20</f>
        <v>0.11984736842105263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1051734.7</v>
      </c>
      <c r="D21" s="20">
        <v>995635.66544000001</v>
      </c>
      <c r="E21" s="21">
        <f t="shared" si="0"/>
        <v>0.94666047002157494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56117.14</v>
      </c>
      <c r="D22" s="20">
        <v>32141.109710000001</v>
      </c>
      <c r="E22" s="21">
        <f t="shared" si="0"/>
        <v>0.57275031674814503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96865.5</v>
      </c>
      <c r="D23" s="20">
        <v>213849.61825999999</v>
      </c>
      <c r="E23" s="21">
        <f t="shared" si="0"/>
        <v>2.2076964271076904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172844.11</v>
      </c>
      <c r="D24" s="20">
        <v>197353.53241999997</v>
      </c>
      <c r="E24" s="21">
        <f t="shared" si="0"/>
        <v>1.141800738364761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100.65</v>
      </c>
      <c r="D25" s="20">
        <v>192.9144</v>
      </c>
      <c r="E25" s="21">
        <f t="shared" si="0"/>
        <v>1.9166855439642323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139976.41</v>
      </c>
      <c r="D26" s="20">
        <v>117213.15881000001</v>
      </c>
      <c r="E26" s="21">
        <f t="shared" si="0"/>
        <v>0.83737794682689748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32487.138500000001</v>
      </c>
      <c r="D27" s="20">
        <v>284379.32829999999</v>
      </c>
      <c r="E27" s="21">
        <f t="shared" si="0"/>
        <v>8.753597313595348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32096939.350959998</v>
      </c>
      <c r="D28" s="20">
        <v>20078919.02053</v>
      </c>
      <c r="E28" s="21">
        <f t="shared" si="0"/>
        <v>0.62557114249989865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32255395.902560003</v>
      </c>
      <c r="D29" s="20">
        <v>20245833.78822</v>
      </c>
      <c r="E29" s="21">
        <f t="shared" si="0"/>
        <v>0.62767277293326151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19076744.323339999</v>
      </c>
      <c r="D30" s="24">
        <v>14006852.59736</v>
      </c>
      <c r="E30" s="25">
        <f t="shared" si="0"/>
        <v>0.73423705638403447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770185.47372000001</v>
      </c>
      <c r="D31" s="24">
        <v>512119.7365</v>
      </c>
      <c r="E31" s="25">
        <f t="shared" si="0"/>
        <v>0.66493040179849006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12408466.1055</v>
      </c>
      <c r="D32" s="24">
        <v>5726861.4543599999</v>
      </c>
      <c r="E32" s="25">
        <f t="shared" si="0"/>
        <v>0.46152855684729582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4.5" customHeight="1" x14ac:dyDescent="0.25">
      <c r="A33" s="40" t="s">
        <v>33</v>
      </c>
      <c r="B33" s="36" t="s">
        <v>34</v>
      </c>
      <c r="C33" s="20">
        <v>-162644.22435</v>
      </c>
      <c r="D33" s="20">
        <v>-171815.04686</v>
      </c>
      <c r="E33" s="25" t="s">
        <v>35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6" customHeight="1" x14ac:dyDescent="0.25">
      <c r="A34" s="40" t="s">
        <v>36</v>
      </c>
      <c r="B34" s="41" t="s">
        <v>37</v>
      </c>
      <c r="C34" s="20">
        <v>4187.6727499999997</v>
      </c>
      <c r="D34" s="20">
        <v>4900.2791699999998</v>
      </c>
      <c r="E34" s="25">
        <f t="shared" si="0"/>
        <v>1.1701676474122769</v>
      </c>
      <c r="F34" s="34"/>
      <c r="G34" s="34"/>
      <c r="H34" s="34"/>
      <c r="I34" s="34"/>
      <c r="J34" s="34"/>
      <c r="K34" s="34"/>
      <c r="L34" s="34"/>
      <c r="M34" s="34"/>
    </row>
    <row r="35" spans="1:13" s="48" customFormat="1" ht="24" customHeight="1" x14ac:dyDescent="0.3">
      <c r="A35" s="42"/>
      <c r="B35" s="43" t="s">
        <v>38</v>
      </c>
      <c r="C35" s="44">
        <f>C6+C28</f>
        <v>65464627.149460003</v>
      </c>
      <c r="D35" s="44">
        <f>D6+D28</f>
        <v>45160889.177579999</v>
      </c>
      <c r="E35" s="45">
        <f t="shared" si="0"/>
        <v>0.68985177406532461</v>
      </c>
      <c r="F35" s="46"/>
      <c r="G35" s="46"/>
      <c r="H35" s="47"/>
      <c r="I35" s="47"/>
      <c r="J35" s="47"/>
      <c r="K35" s="47"/>
      <c r="L35" s="47"/>
      <c r="M35" s="47"/>
    </row>
    <row r="36" spans="1:13" ht="16.5" customHeight="1" x14ac:dyDescent="0.25">
      <c r="A36" s="14"/>
      <c r="B36" s="23"/>
      <c r="C36" s="49"/>
      <c r="D36" s="49"/>
      <c r="E36" s="50"/>
      <c r="F36" s="9"/>
      <c r="G36" s="9"/>
      <c r="H36" s="9"/>
      <c r="I36" s="9"/>
      <c r="J36" s="9"/>
      <c r="K36" s="9"/>
      <c r="L36" s="9"/>
      <c r="M36" s="9"/>
    </row>
    <row r="37" spans="1:13" ht="19.5" customHeight="1" x14ac:dyDescent="0.25">
      <c r="A37" s="14"/>
      <c r="B37" s="51" t="s">
        <v>39</v>
      </c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9" customHeight="1" x14ac:dyDescent="0.25">
      <c r="A38" s="52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22.7" customHeight="1" x14ac:dyDescent="0.25">
      <c r="A39" s="53" t="s">
        <v>40</v>
      </c>
      <c r="B39" s="54" t="s">
        <v>41</v>
      </c>
      <c r="C39" s="55">
        <v>4119759.202</v>
      </c>
      <c r="D39" s="56">
        <v>2654878.1329699997</v>
      </c>
      <c r="E39" s="57">
        <f t="shared" ref="E39:E86" si="1">D39/C39</f>
        <v>0.64442556052333066</v>
      </c>
      <c r="F39" s="9"/>
      <c r="G39" s="9"/>
      <c r="H39" s="9"/>
      <c r="I39" s="9"/>
      <c r="J39" s="9"/>
      <c r="K39" s="9"/>
      <c r="L39" s="9"/>
      <c r="M39" s="9"/>
    </row>
    <row r="40" spans="1:13" ht="31.5" x14ac:dyDescent="0.25">
      <c r="A40" s="58" t="s">
        <v>42</v>
      </c>
      <c r="B40" s="29" t="s">
        <v>43</v>
      </c>
      <c r="C40" s="30">
        <v>6804.5</v>
      </c>
      <c r="D40" s="30">
        <v>4340.1650300000001</v>
      </c>
      <c r="E40" s="59">
        <f t="shared" si="1"/>
        <v>0.63783746491292526</v>
      </c>
      <c r="F40" s="9"/>
      <c r="G40" s="9"/>
      <c r="H40" s="9"/>
      <c r="I40" s="9"/>
      <c r="J40" s="9"/>
      <c r="K40" s="9"/>
      <c r="L40" s="9"/>
      <c r="M40" s="9"/>
    </row>
    <row r="41" spans="1:13" ht="39.75" customHeight="1" x14ac:dyDescent="0.25">
      <c r="A41" s="58" t="s">
        <v>44</v>
      </c>
      <c r="B41" s="29" t="s">
        <v>45</v>
      </c>
      <c r="C41" s="30">
        <v>124597.99</v>
      </c>
      <c r="D41" s="30">
        <v>82613.440459999998</v>
      </c>
      <c r="E41" s="59">
        <f t="shared" si="1"/>
        <v>0.66303991308367005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46</v>
      </c>
      <c r="B42" s="29" t="s">
        <v>47</v>
      </c>
      <c r="C42" s="30">
        <v>1519366.9217900001</v>
      </c>
      <c r="D42" s="30">
        <v>1021904.11885</v>
      </c>
      <c r="E42" s="59">
        <f t="shared" si="1"/>
        <v>0.67258547240588329</v>
      </c>
      <c r="F42" s="9"/>
      <c r="G42" s="9"/>
      <c r="H42" s="9"/>
      <c r="I42" s="9"/>
      <c r="J42" s="9"/>
      <c r="K42" s="9"/>
      <c r="L42" s="9"/>
      <c r="M42" s="9"/>
    </row>
    <row r="43" spans="1:13" ht="21" customHeight="1" x14ac:dyDescent="0.25">
      <c r="A43" s="58" t="s">
        <v>48</v>
      </c>
      <c r="B43" s="29" t="s">
        <v>49</v>
      </c>
      <c r="C43" s="30">
        <v>438.39</v>
      </c>
      <c r="D43" s="28">
        <v>416.06290999999999</v>
      </c>
      <c r="E43" s="59">
        <f t="shared" si="1"/>
        <v>0.94907025707703185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50</v>
      </c>
      <c r="B44" s="29" t="s">
        <v>51</v>
      </c>
      <c r="C44" s="30">
        <v>307095.09000000003</v>
      </c>
      <c r="D44" s="28">
        <v>212610.94477999999</v>
      </c>
      <c r="E44" s="59">
        <f t="shared" si="1"/>
        <v>0.69232935238397975</v>
      </c>
      <c r="F44" s="8"/>
      <c r="G44" s="9"/>
      <c r="H44" s="9"/>
      <c r="I44" s="9"/>
      <c r="J44" s="9"/>
      <c r="K44" s="9"/>
      <c r="L44" s="9"/>
      <c r="M44" s="9"/>
    </row>
    <row r="45" spans="1:13" ht="22.7" customHeight="1" x14ac:dyDescent="0.25">
      <c r="A45" s="58" t="s">
        <v>52</v>
      </c>
      <c r="B45" s="29" t="s">
        <v>53</v>
      </c>
      <c r="C45" s="30">
        <v>6850.29223</v>
      </c>
      <c r="D45" s="30" t="s">
        <v>35</v>
      </c>
      <c r="E45" s="59" t="s">
        <v>35</v>
      </c>
      <c r="F45" s="9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54</v>
      </c>
      <c r="B46" s="29" t="s">
        <v>55</v>
      </c>
      <c r="C46" s="30">
        <v>2143.15</v>
      </c>
      <c r="D46" s="30">
        <v>1992.9</v>
      </c>
      <c r="E46" s="59">
        <f t="shared" si="1"/>
        <v>0.9298929146349999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56</v>
      </c>
      <c r="B47" s="29" t="s">
        <v>57</v>
      </c>
      <c r="C47" s="60">
        <v>2152462.8679800001</v>
      </c>
      <c r="D47" s="30">
        <v>1331000.5009400002</v>
      </c>
      <c r="E47" s="59">
        <f t="shared" si="1"/>
        <v>0.61836165480015493</v>
      </c>
      <c r="F47" s="9"/>
      <c r="G47" s="9"/>
      <c r="H47" s="9"/>
      <c r="I47" s="9"/>
      <c r="J47" s="9"/>
      <c r="K47" s="9"/>
      <c r="L47" s="9"/>
      <c r="M47" s="9"/>
    </row>
    <row r="48" spans="1:13" ht="35.25" customHeight="1" x14ac:dyDescent="0.25">
      <c r="A48" s="53" t="s">
        <v>58</v>
      </c>
      <c r="B48" s="61" t="s">
        <v>59</v>
      </c>
      <c r="C48" s="55">
        <v>223329.2</v>
      </c>
      <c r="D48" s="56">
        <v>130749.61771999999</v>
      </c>
      <c r="E48" s="57">
        <f t="shared" si="1"/>
        <v>0.5854568848139875</v>
      </c>
      <c r="F48" s="9"/>
      <c r="G48" s="9"/>
      <c r="H48" s="9"/>
      <c r="I48" s="9"/>
      <c r="J48" s="9"/>
      <c r="K48" s="9"/>
      <c r="L48" s="9"/>
      <c r="M48" s="9"/>
    </row>
    <row r="49" spans="1:13" ht="30" customHeight="1" x14ac:dyDescent="0.25">
      <c r="A49" s="58" t="s">
        <v>60</v>
      </c>
      <c r="B49" s="29" t="s">
        <v>61</v>
      </c>
      <c r="C49" s="30">
        <v>74819.8</v>
      </c>
      <c r="D49" s="60">
        <v>20350.94758</v>
      </c>
      <c r="E49" s="59">
        <f t="shared" si="1"/>
        <v>0.27199949184574135</v>
      </c>
      <c r="F49" s="9"/>
      <c r="G49" s="9"/>
      <c r="H49" s="9"/>
      <c r="I49" s="9"/>
      <c r="J49" s="9"/>
      <c r="K49" s="9"/>
      <c r="L49" s="9"/>
      <c r="M49" s="9"/>
    </row>
    <row r="50" spans="1:13" ht="37.5" customHeight="1" x14ac:dyDescent="0.25">
      <c r="A50" s="58" t="s">
        <v>62</v>
      </c>
      <c r="B50" s="29" t="s">
        <v>63</v>
      </c>
      <c r="C50" s="30">
        <v>148509.4</v>
      </c>
      <c r="D50" s="30">
        <v>110398.67014</v>
      </c>
      <c r="E50" s="59">
        <f t="shared" si="1"/>
        <v>0.74337833254999353</v>
      </c>
      <c r="F50" s="9"/>
      <c r="G50" s="9"/>
      <c r="H50" s="9"/>
      <c r="I50" s="9"/>
      <c r="J50" s="9"/>
      <c r="K50" s="9"/>
      <c r="L50" s="9"/>
      <c r="M50" s="9"/>
    </row>
    <row r="51" spans="1:13" ht="29.25" customHeight="1" x14ac:dyDescent="0.25">
      <c r="A51" s="53" t="s">
        <v>64</v>
      </c>
      <c r="B51" s="54" t="s">
        <v>65</v>
      </c>
      <c r="C51" s="56">
        <v>15232647.35406</v>
      </c>
      <c r="D51" s="55">
        <v>6588865.3939700006</v>
      </c>
      <c r="E51" s="57">
        <f t="shared" si="1"/>
        <v>0.43254893524557647</v>
      </c>
      <c r="F51" s="9"/>
      <c r="G51" s="9"/>
      <c r="H51" s="9"/>
      <c r="I51" s="9"/>
      <c r="J51" s="9"/>
      <c r="K51" s="9"/>
      <c r="L51" s="9"/>
      <c r="M51" s="9"/>
    </row>
    <row r="52" spans="1:13" ht="22.7" customHeight="1" x14ac:dyDescent="0.25">
      <c r="A52" s="58" t="s">
        <v>66</v>
      </c>
      <c r="B52" s="29" t="s">
        <v>67</v>
      </c>
      <c r="C52" s="30">
        <v>6929555.1279600002</v>
      </c>
      <c r="D52" s="60">
        <v>1654157.9209200002</v>
      </c>
      <c r="E52" s="59">
        <f t="shared" si="1"/>
        <v>0.23871055073155464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68</v>
      </c>
      <c r="B53" s="29" t="s">
        <v>69</v>
      </c>
      <c r="C53" s="30">
        <v>7968403.1762600001</v>
      </c>
      <c r="D53" s="30">
        <v>4743803.7474399991</v>
      </c>
      <c r="E53" s="59">
        <f t="shared" si="1"/>
        <v>0.59532677281855628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62" t="s">
        <v>70</v>
      </c>
      <c r="B54" s="29" t="s">
        <v>71</v>
      </c>
      <c r="C54" s="63">
        <v>334689.04983999999</v>
      </c>
      <c r="D54" s="64">
        <v>190903.72561000002</v>
      </c>
      <c r="E54" s="59">
        <f t="shared" si="1"/>
        <v>0.57039131008696775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5" t="s">
        <v>72</v>
      </c>
      <c r="B55" s="54" t="s">
        <v>73</v>
      </c>
      <c r="C55" s="56">
        <v>4466177.4110300001</v>
      </c>
      <c r="D55" s="56">
        <v>2285353.6651900001</v>
      </c>
      <c r="E55" s="57">
        <f t="shared" si="1"/>
        <v>0.51170239219470381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8" t="s">
        <v>74</v>
      </c>
      <c r="B56" s="29" t="s">
        <v>75</v>
      </c>
      <c r="C56" s="30">
        <v>912683.41336999997</v>
      </c>
      <c r="D56" s="30">
        <v>490485.11242000002</v>
      </c>
      <c r="E56" s="59">
        <f t="shared" si="1"/>
        <v>0.53740991151458384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76</v>
      </c>
      <c r="B57" s="29" t="s">
        <v>77</v>
      </c>
      <c r="C57" s="60">
        <v>564481.20547000004</v>
      </c>
      <c r="D57" s="60">
        <v>58199.836299999995</v>
      </c>
      <c r="E57" s="59">
        <f t="shared" si="1"/>
        <v>0.10310323131403723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78</v>
      </c>
      <c r="B58" s="29" t="s">
        <v>79</v>
      </c>
      <c r="C58" s="30">
        <v>2129120.2834700001</v>
      </c>
      <c r="D58" s="60">
        <v>1241679.1975399998</v>
      </c>
      <c r="E58" s="59">
        <f t="shared" si="1"/>
        <v>0.58318884432228246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80</v>
      </c>
      <c r="B59" s="29" t="s">
        <v>81</v>
      </c>
      <c r="C59" s="30">
        <v>859892.50872000004</v>
      </c>
      <c r="D59" s="30">
        <v>494989.51893000002</v>
      </c>
      <c r="E59" s="59">
        <f t="shared" si="1"/>
        <v>0.57564115736607668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66" t="s">
        <v>82</v>
      </c>
      <c r="B60" s="54" t="s">
        <v>83</v>
      </c>
      <c r="C60" s="55">
        <v>22178.47724</v>
      </c>
      <c r="D60" s="55">
        <v>2431.1250700000001</v>
      </c>
      <c r="E60" s="57">
        <f t="shared" si="1"/>
        <v>0.10961641070719426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84</v>
      </c>
      <c r="B61" s="67" t="s">
        <v>85</v>
      </c>
      <c r="C61" s="30">
        <v>18971.316910000001</v>
      </c>
      <c r="D61" s="30">
        <v>2134.3044100000002</v>
      </c>
      <c r="E61" s="59">
        <f t="shared" si="1"/>
        <v>0.11250164762547314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86</v>
      </c>
      <c r="B62" s="67" t="s">
        <v>87</v>
      </c>
      <c r="C62" s="30">
        <v>3207.1603300000002</v>
      </c>
      <c r="D62" s="30">
        <v>296.82065999999998</v>
      </c>
      <c r="E62" s="59">
        <f t="shared" si="1"/>
        <v>9.2549367496073995E-2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6" t="s">
        <v>88</v>
      </c>
      <c r="B63" s="54" t="s">
        <v>89</v>
      </c>
      <c r="C63" s="56">
        <v>33420551.183770001</v>
      </c>
      <c r="D63" s="55">
        <v>22431408.100139998</v>
      </c>
      <c r="E63" s="57">
        <f t="shared" si="1"/>
        <v>0.67118606084011401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90</v>
      </c>
      <c r="B64" s="29" t="s">
        <v>91</v>
      </c>
      <c r="C64" s="60">
        <v>11719056.906780001</v>
      </c>
      <c r="D64" s="30">
        <v>7943847.89989</v>
      </c>
      <c r="E64" s="59">
        <f t="shared" si="1"/>
        <v>0.67785726813000857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92</v>
      </c>
      <c r="B65" s="29" t="s">
        <v>93</v>
      </c>
      <c r="C65" s="30">
        <v>17033789.549290001</v>
      </c>
      <c r="D65" s="30">
        <v>11356659.63236</v>
      </c>
      <c r="E65" s="59">
        <f t="shared" si="1"/>
        <v>0.66671362819751201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94</v>
      </c>
      <c r="B66" s="29" t="s">
        <v>95</v>
      </c>
      <c r="C66" s="30">
        <v>2430397.1328799999</v>
      </c>
      <c r="D66" s="30">
        <v>1500297.2183299998</v>
      </c>
      <c r="E66" s="59">
        <f t="shared" si="1"/>
        <v>0.61730537698263344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96</v>
      </c>
      <c r="B67" s="29" t="s">
        <v>97</v>
      </c>
      <c r="C67" s="30">
        <v>524075.43842000002</v>
      </c>
      <c r="D67" s="30">
        <v>428746.64468999999</v>
      </c>
      <c r="E67" s="59">
        <f t="shared" si="1"/>
        <v>0.81810100847809153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98</v>
      </c>
      <c r="B68" s="29" t="s">
        <v>99</v>
      </c>
      <c r="C68" s="30">
        <v>1713232.1564000002</v>
      </c>
      <c r="D68" s="30">
        <v>1201856.7048699998</v>
      </c>
      <c r="E68" s="59">
        <f t="shared" si="1"/>
        <v>0.70151421124119617</v>
      </c>
      <c r="F68" s="9"/>
      <c r="G68" s="9"/>
      <c r="H68" s="9"/>
      <c r="I68" s="9"/>
      <c r="J68" s="9"/>
      <c r="K68" s="9"/>
      <c r="L68" s="9"/>
      <c r="M68" s="9"/>
    </row>
    <row r="69" spans="1:13" s="73" customFormat="1" ht="22.7" customHeight="1" x14ac:dyDescent="0.25">
      <c r="A69" s="68" t="s">
        <v>100</v>
      </c>
      <c r="B69" s="69" t="s">
        <v>101</v>
      </c>
      <c r="C69" s="70">
        <v>2288687.6599000003</v>
      </c>
      <c r="D69" s="70">
        <v>1307887.0303099998</v>
      </c>
      <c r="E69" s="71">
        <f t="shared" si="1"/>
        <v>0.57145719497921588</v>
      </c>
      <c r="F69" s="72"/>
      <c r="G69" s="72"/>
      <c r="H69" s="72"/>
      <c r="I69" s="72"/>
      <c r="J69" s="72"/>
      <c r="K69" s="72"/>
      <c r="L69" s="72"/>
      <c r="M69" s="72"/>
    </row>
    <row r="70" spans="1:13" ht="22.7" customHeight="1" x14ac:dyDescent="0.25">
      <c r="A70" s="58" t="s">
        <v>102</v>
      </c>
      <c r="B70" s="29" t="s">
        <v>103</v>
      </c>
      <c r="C70" s="30">
        <v>2122719.4070899999</v>
      </c>
      <c r="D70" s="60">
        <v>1204975.16958</v>
      </c>
      <c r="E70" s="59">
        <f t="shared" si="1"/>
        <v>0.56765635889289767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8" t="s">
        <v>104</v>
      </c>
      <c r="B71" s="29" t="s">
        <v>105</v>
      </c>
      <c r="C71" s="30">
        <v>47544.012999999999</v>
      </c>
      <c r="D71" s="30">
        <v>25747.599999999999</v>
      </c>
      <c r="E71" s="59">
        <f t="shared" si="1"/>
        <v>0.54155293958883943</v>
      </c>
      <c r="F71" s="9"/>
      <c r="G71" s="9"/>
      <c r="H71" s="9"/>
      <c r="I71" s="9"/>
      <c r="J71" s="9"/>
      <c r="K71" s="9"/>
      <c r="L71" s="9"/>
      <c r="M71" s="9"/>
    </row>
    <row r="72" spans="1:13" ht="27" customHeight="1" x14ac:dyDescent="0.25">
      <c r="A72" s="58" t="s">
        <v>106</v>
      </c>
      <c r="B72" s="29" t="s">
        <v>107</v>
      </c>
      <c r="C72" s="30">
        <v>118424.23981</v>
      </c>
      <c r="D72" s="30">
        <v>77164.260730000009</v>
      </c>
      <c r="E72" s="59">
        <f t="shared" si="1"/>
        <v>0.65159177592190964</v>
      </c>
      <c r="F72" s="9"/>
      <c r="G72" s="9"/>
      <c r="H72" s="9"/>
      <c r="I72" s="9"/>
      <c r="J72" s="9"/>
      <c r="K72" s="9"/>
      <c r="L72" s="9"/>
      <c r="M72" s="9"/>
    </row>
    <row r="73" spans="1:13" ht="22.7" customHeight="1" x14ac:dyDescent="0.25">
      <c r="A73" s="66" t="s">
        <v>108</v>
      </c>
      <c r="B73" s="54" t="s">
        <v>109</v>
      </c>
      <c r="C73" s="55">
        <v>3779569.2575900001</v>
      </c>
      <c r="D73" s="56">
        <v>2439016.6202099998</v>
      </c>
      <c r="E73" s="57">
        <f t="shared" si="1"/>
        <v>0.64531602782831698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8" t="s">
        <v>110</v>
      </c>
      <c r="B74" s="29" t="s">
        <v>111</v>
      </c>
      <c r="C74" s="30">
        <v>122850</v>
      </c>
      <c r="D74" s="30">
        <v>82081.43220000001</v>
      </c>
      <c r="E74" s="59">
        <f t="shared" si="1"/>
        <v>0.66814352625152629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112</v>
      </c>
      <c r="B75" s="29" t="s">
        <v>113</v>
      </c>
      <c r="C75" s="30">
        <v>2216390.9330000002</v>
      </c>
      <c r="D75" s="30">
        <v>1086333.5542899999</v>
      </c>
      <c r="E75" s="59">
        <f t="shared" si="1"/>
        <v>0.49013625625132434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114</v>
      </c>
      <c r="B76" s="29" t="s">
        <v>115</v>
      </c>
      <c r="C76" s="30">
        <v>1344480.1387199999</v>
      </c>
      <c r="D76" s="60">
        <v>1202967.2776600001</v>
      </c>
      <c r="E76" s="59">
        <f t="shared" si="1"/>
        <v>0.89474529449373208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116</v>
      </c>
      <c r="B77" s="29" t="s">
        <v>117</v>
      </c>
      <c r="C77" s="30">
        <v>95848.185870000001</v>
      </c>
      <c r="D77" s="30">
        <v>67634.356060000006</v>
      </c>
      <c r="E77" s="59">
        <f t="shared" si="1"/>
        <v>0.7056404400990256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66" t="s">
        <v>118</v>
      </c>
      <c r="B78" s="54" t="s">
        <v>119</v>
      </c>
      <c r="C78" s="55">
        <v>3394309.9372100001</v>
      </c>
      <c r="D78" s="55">
        <v>1965806.0852000001</v>
      </c>
      <c r="E78" s="57">
        <f t="shared" si="1"/>
        <v>0.57914749140905541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120</v>
      </c>
      <c r="B79" s="29" t="s">
        <v>121</v>
      </c>
      <c r="C79" s="60">
        <v>601551.91739999992</v>
      </c>
      <c r="D79" s="30">
        <v>402266.78726999997</v>
      </c>
      <c r="E79" s="59">
        <f t="shared" si="1"/>
        <v>0.66871499472341311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122</v>
      </c>
      <c r="B80" s="29" t="s">
        <v>123</v>
      </c>
      <c r="C80" s="30">
        <v>2500564.6190800001</v>
      </c>
      <c r="D80" s="30">
        <v>1303061.56146</v>
      </c>
      <c r="E80" s="59">
        <f t="shared" si="1"/>
        <v>0.52110693381697859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124</v>
      </c>
      <c r="B81" s="29" t="s">
        <v>125</v>
      </c>
      <c r="C81" s="28">
        <v>292193.40072999999</v>
      </c>
      <c r="D81" s="30">
        <v>260477.73647</v>
      </c>
      <c r="E81" s="59">
        <f t="shared" si="1"/>
        <v>0.89145660312394692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74" t="s">
        <v>126</v>
      </c>
      <c r="B82" s="75" t="s">
        <v>127</v>
      </c>
      <c r="C82" s="55">
        <v>60861.4</v>
      </c>
      <c r="D82" s="55">
        <v>43220.475340000005</v>
      </c>
      <c r="E82" s="57">
        <f t="shared" si="1"/>
        <v>0.71014592730367698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128</v>
      </c>
      <c r="B83" s="29" t="s">
        <v>129</v>
      </c>
      <c r="C83" s="30">
        <v>60861.4</v>
      </c>
      <c r="D83" s="60">
        <v>43220.475340000005</v>
      </c>
      <c r="E83" s="59">
        <f t="shared" si="1"/>
        <v>0.71014592730367698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66" t="s">
        <v>130</v>
      </c>
      <c r="B84" s="61" t="s">
        <v>131</v>
      </c>
      <c r="C84" s="55">
        <v>825070.24404000002</v>
      </c>
      <c r="D84" s="55">
        <v>233125.68945999999</v>
      </c>
      <c r="E84" s="57">
        <f t="shared" si="1"/>
        <v>0.28255253554956455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58" t="s">
        <v>132</v>
      </c>
      <c r="B85" s="29" t="s">
        <v>133</v>
      </c>
      <c r="C85" s="30">
        <v>825070.24404000002</v>
      </c>
      <c r="D85" s="30">
        <v>233125.68945999999</v>
      </c>
      <c r="E85" s="59">
        <f t="shared" si="1"/>
        <v>0.28255253554956455</v>
      </c>
      <c r="F85" s="9"/>
      <c r="G85" s="9"/>
      <c r="H85" s="9"/>
      <c r="I85" s="9"/>
      <c r="J85" s="9"/>
      <c r="K85" s="9"/>
      <c r="L85" s="9"/>
      <c r="M85" s="9"/>
    </row>
    <row r="86" spans="1:13" s="48" customFormat="1" ht="20.25" customHeight="1" x14ac:dyDescent="0.3">
      <c r="A86" s="76"/>
      <c r="B86" s="43" t="s">
        <v>134</v>
      </c>
      <c r="C86" s="77">
        <f>C39+C48+C51+C55+C60+C63+C69+C73+C78+C82+C84</f>
        <v>67833141.326839998</v>
      </c>
      <c r="D86" s="77">
        <f>D39+D48+D51+D55+D60+D63+D69+D73+D78+D82+D84</f>
        <v>40082741.935579993</v>
      </c>
      <c r="E86" s="78">
        <f t="shared" si="1"/>
        <v>0.59090204509989552</v>
      </c>
      <c r="F86" s="46"/>
      <c r="G86" s="47"/>
      <c r="H86" s="47"/>
      <c r="I86" s="47"/>
      <c r="J86" s="47"/>
      <c r="K86" s="47"/>
      <c r="L86" s="47"/>
      <c r="M86" s="47"/>
    </row>
    <row r="87" spans="1:13" ht="24.75" customHeight="1" x14ac:dyDescent="0.25">
      <c r="A87" s="14"/>
      <c r="B87" s="23"/>
      <c r="C87" s="24"/>
      <c r="D87" s="24"/>
      <c r="E87" s="79"/>
      <c r="F87" s="9"/>
      <c r="G87" s="9"/>
      <c r="H87" s="9"/>
      <c r="I87" s="9"/>
      <c r="J87" s="9"/>
      <c r="K87" s="9"/>
      <c r="L87" s="9"/>
      <c r="M87" s="9"/>
    </row>
    <row r="88" spans="1:13" s="35" customFormat="1" ht="31.5" x14ac:dyDescent="0.25">
      <c r="A88" s="32"/>
      <c r="B88" s="36" t="s">
        <v>135</v>
      </c>
      <c r="C88" s="20">
        <f>C35-C86</f>
        <v>-2368514.1773799956</v>
      </c>
      <c r="D88" s="20">
        <f>D35-D86</f>
        <v>5078147.2420000061</v>
      </c>
      <c r="E88" s="21"/>
      <c r="F88" s="34"/>
      <c r="G88" s="80"/>
      <c r="H88" s="80"/>
      <c r="I88" s="34"/>
      <c r="J88" s="34"/>
      <c r="K88" s="34"/>
      <c r="L88" s="34"/>
      <c r="M88" s="34"/>
    </row>
    <row r="89" spans="1:13" s="35" customFormat="1" ht="15.75" x14ac:dyDescent="0.25">
      <c r="A89" s="32"/>
      <c r="B89" s="81"/>
      <c r="C89" s="24"/>
      <c r="D89" s="24"/>
      <c r="E89" s="21"/>
      <c r="F89" s="34"/>
      <c r="G89" s="34"/>
      <c r="H89" s="34"/>
      <c r="I89" s="34"/>
      <c r="J89" s="34"/>
      <c r="K89" s="34"/>
      <c r="L89" s="34"/>
      <c r="M89" s="34"/>
    </row>
    <row r="90" spans="1:13" s="35" customFormat="1" ht="15.75" x14ac:dyDescent="0.25">
      <c r="A90" s="32"/>
      <c r="B90" s="36" t="s">
        <v>136</v>
      </c>
      <c r="C90" s="20">
        <f>C91+C92</f>
        <v>2231093</v>
      </c>
      <c r="D90" s="20">
        <f>D91+D92</f>
        <v>-668906.75</v>
      </c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81" t="s">
        <v>137</v>
      </c>
      <c r="C91" s="24">
        <v>3000000</v>
      </c>
      <c r="D91" s="24">
        <v>100000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>
        <v>-768907</v>
      </c>
      <c r="D92" s="24">
        <v>-768906.75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3.7" customHeight="1" x14ac:dyDescent="0.25">
      <c r="A93" s="32"/>
      <c r="B93" s="81"/>
      <c r="C93" s="24"/>
      <c r="D93" s="24"/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31.5" x14ac:dyDescent="0.25">
      <c r="A94" s="32"/>
      <c r="B94" s="36" t="s">
        <v>139</v>
      </c>
      <c r="C94" s="20">
        <f>C95+C96</f>
        <v>1259567.1399999997</v>
      </c>
      <c r="D94" s="20">
        <f>D95+D96</f>
        <v>2546000</v>
      </c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22.7" customHeight="1" x14ac:dyDescent="0.25">
      <c r="A95" s="32"/>
      <c r="B95" s="82" t="s">
        <v>140</v>
      </c>
      <c r="C95" s="24">
        <v>6353382.1399999997</v>
      </c>
      <c r="D95" s="24">
        <v>2546000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31.5" x14ac:dyDescent="0.25">
      <c r="A96" s="32"/>
      <c r="B96" s="82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14.25" customHeight="1" x14ac:dyDescent="0.25">
      <c r="A97" s="32"/>
      <c r="B97" s="81"/>
      <c r="C97" s="24"/>
      <c r="D97" s="24"/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22.7" customHeight="1" x14ac:dyDescent="0.25">
      <c r="A98" s="32"/>
      <c r="B98" s="36" t="s">
        <v>142</v>
      </c>
      <c r="C98" s="20">
        <f>C99+C100</f>
        <v>-2131093</v>
      </c>
      <c r="D98" s="20">
        <f>D99+D100</f>
        <v>-4600000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81" t="s">
        <v>143</v>
      </c>
      <c r="C99" s="24">
        <f>'[1]Расшир на 01.03.24'!E1490</f>
        <v>5800000</v>
      </c>
      <c r="D99" s="24">
        <f>'[1]Расшир на 01.03.24'!F1490</f>
        <v>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2" t="s">
        <v>144</v>
      </c>
      <c r="C100" s="24">
        <v>-7931093</v>
      </c>
      <c r="D100" s="24">
        <v>-4600000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15.75" customHeight="1" x14ac:dyDescent="0.25">
      <c r="A101" s="32"/>
      <c r="B101" s="82"/>
      <c r="C101" s="24"/>
      <c r="D101" s="24"/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31.5" x14ac:dyDescent="0.25">
      <c r="A102" s="32"/>
      <c r="B102" s="36" t="s">
        <v>145</v>
      </c>
      <c r="C102" s="20">
        <f>C103+C104</f>
        <v>0</v>
      </c>
      <c r="D102" s="20">
        <f>D103</f>
        <v>883487.77344000002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83" t="s">
        <v>146</v>
      </c>
      <c r="C103" s="84">
        <f>'[1]Расшир на 01.03.24'!E1497</f>
        <v>0</v>
      </c>
      <c r="D103" s="84">
        <v>883487.77344000002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63" x14ac:dyDescent="0.25">
      <c r="A104" s="32"/>
      <c r="B104" s="85" t="s">
        <v>147</v>
      </c>
      <c r="C104" s="24">
        <v>0</v>
      </c>
      <c r="D104" s="24">
        <f>D103</f>
        <v>883487.77344000002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2.25" customHeight="1" x14ac:dyDescent="0.25">
      <c r="A105" s="32"/>
      <c r="B105" s="36" t="s">
        <v>148</v>
      </c>
      <c r="C105" s="20">
        <f>C106+C107</f>
        <v>1008947.037379995</v>
      </c>
      <c r="D105" s="20">
        <f>D106+D107</f>
        <v>-3238728.2654400021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ht="22.7" customHeight="1" x14ac:dyDescent="0.25">
      <c r="A106" s="14"/>
      <c r="B106" s="23" t="s">
        <v>149</v>
      </c>
      <c r="C106" s="24">
        <v>-80618009.289460003</v>
      </c>
      <c r="D106" s="30">
        <v>-61239869.652510002</v>
      </c>
      <c r="E106" s="21"/>
      <c r="F106" s="9"/>
      <c r="G106" s="9"/>
      <c r="H106" s="9"/>
      <c r="I106" s="9"/>
      <c r="J106" s="9"/>
      <c r="K106" s="9"/>
      <c r="L106" s="9"/>
      <c r="M106" s="9"/>
    </row>
    <row r="107" spans="1:13" ht="22.7" customHeight="1" x14ac:dyDescent="0.25">
      <c r="A107" s="14"/>
      <c r="B107" s="23" t="s">
        <v>150</v>
      </c>
      <c r="C107" s="24">
        <v>81626956.326839998</v>
      </c>
      <c r="D107" s="24">
        <v>58001141.38707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30" customHeight="1" x14ac:dyDescent="0.25">
      <c r="A108" s="14"/>
      <c r="B108" s="31" t="s">
        <v>151</v>
      </c>
      <c r="C108" s="20">
        <f>C94+C98+C102+C105+C90</f>
        <v>2368514.1773799947</v>
      </c>
      <c r="D108" s="20">
        <f>D94+D98+D102+D105+D90</f>
        <v>-5078147.2420000024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63" customHeight="1" x14ac:dyDescent="0.25">
      <c r="B109" s="86"/>
      <c r="C109" s="87"/>
      <c r="D109" s="87"/>
      <c r="E109" s="88"/>
      <c r="F109" s="9"/>
      <c r="G109" s="9"/>
      <c r="H109" s="9"/>
      <c r="I109" s="9"/>
      <c r="J109" s="9"/>
      <c r="K109" s="9"/>
      <c r="L109" s="9"/>
      <c r="M109" s="9"/>
    </row>
    <row r="110" spans="1:13" ht="60" customHeight="1" x14ac:dyDescent="0.25">
      <c r="A110" s="89" t="s">
        <v>152</v>
      </c>
      <c r="B110" s="90"/>
      <c r="C110" s="91"/>
      <c r="D110" s="92"/>
      <c r="E110" s="93"/>
      <c r="F110" s="9"/>
      <c r="G110" s="9"/>
      <c r="H110" s="9"/>
      <c r="I110" s="9"/>
      <c r="J110" s="9"/>
      <c r="K110" s="9"/>
      <c r="L110" s="9"/>
      <c r="M110" s="9"/>
    </row>
    <row r="111" spans="1:13" ht="10.5" customHeight="1" x14ac:dyDescent="0.25">
      <c r="A111" s="89"/>
      <c r="B111" s="90"/>
      <c r="C111" s="94"/>
      <c r="D111" s="95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0.5" customHeight="1" x14ac:dyDescent="0.25">
      <c r="A112" s="89"/>
      <c r="B112" s="90"/>
      <c r="C112" s="94"/>
      <c r="D112" s="95"/>
      <c r="E112" s="12"/>
      <c r="F112" s="9"/>
      <c r="G112" s="9"/>
      <c r="H112" s="9"/>
      <c r="I112" s="9"/>
      <c r="J112" s="9"/>
      <c r="K112" s="9"/>
      <c r="L112" s="9"/>
      <c r="M112" s="9"/>
    </row>
    <row r="113" spans="1:13" ht="126" customHeight="1" x14ac:dyDescent="0.25">
      <c r="A113" s="89"/>
      <c r="B113" s="90"/>
      <c r="C113" s="94"/>
      <c r="D113" s="95"/>
      <c r="E113" s="12"/>
      <c r="F113" s="9"/>
      <c r="G113" s="9"/>
      <c r="H113" s="9"/>
      <c r="I113" s="9"/>
      <c r="J113" s="9"/>
      <c r="K113" s="9"/>
      <c r="L113" s="9"/>
      <c r="M113" s="9"/>
    </row>
    <row r="114" spans="1:13" ht="10.5" customHeight="1" x14ac:dyDescent="0.25">
      <c r="A114" s="96"/>
      <c r="B114" s="97"/>
      <c r="C114" s="94"/>
      <c r="D114" s="95"/>
      <c r="E114" s="12"/>
      <c r="F114" s="9"/>
      <c r="G114" s="9"/>
      <c r="H114" s="9"/>
      <c r="I114" s="9"/>
      <c r="J114" s="9"/>
      <c r="K114" s="9"/>
      <c r="L114" s="9"/>
      <c r="M114" s="9"/>
    </row>
    <row r="115" spans="1:13" ht="12" customHeight="1" x14ac:dyDescent="0.25">
      <c r="A115" s="98"/>
      <c r="B115" s="97"/>
      <c r="C115" s="94"/>
      <c r="D115" s="95"/>
      <c r="E115" s="12"/>
      <c r="F115" s="9"/>
      <c r="G115" s="9"/>
      <c r="H115" s="9"/>
      <c r="I115" s="9"/>
      <c r="J115" s="9"/>
      <c r="K115" s="9"/>
      <c r="L115" s="9"/>
      <c r="M115" s="9"/>
    </row>
    <row r="116" spans="1:13" ht="12.75" customHeight="1" x14ac:dyDescent="0.25">
      <c r="A116" s="99"/>
      <c r="B116" s="97"/>
      <c r="C116" s="94"/>
      <c r="D116" s="95"/>
      <c r="E116" s="12"/>
      <c r="F116" s="9"/>
      <c r="G116" s="9"/>
      <c r="H116" s="9"/>
      <c r="I116" s="9"/>
      <c r="J116" s="9"/>
      <c r="K116" s="9"/>
      <c r="L116" s="9"/>
      <c r="M116" s="9"/>
    </row>
    <row r="117" spans="1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1:13" ht="15.75" x14ac:dyDescent="0.25">
      <c r="B118" s="10"/>
      <c r="C118" s="8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1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1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1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1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1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1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1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1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1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1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208" spans="2:13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  <c r="L208" s="9"/>
      <c r="M208" s="9"/>
    </row>
    <row r="209" spans="2:13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  <c r="L209" s="9"/>
      <c r="M209" s="9"/>
    </row>
    <row r="210" spans="2:13" ht="15.75" x14ac:dyDescent="0.25">
      <c r="B210" s="10"/>
      <c r="C210" s="9"/>
      <c r="D210" s="11"/>
      <c r="E210" s="12"/>
      <c r="F210" s="9"/>
      <c r="G210" s="9"/>
      <c r="H210" s="9"/>
      <c r="I210" s="9"/>
      <c r="J210" s="9"/>
      <c r="K210" s="9"/>
      <c r="L210" s="9"/>
      <c r="M210" s="9"/>
    </row>
    <row r="211" spans="2:13" ht="15.75" x14ac:dyDescent="0.25">
      <c r="B211" s="10"/>
      <c r="C211" s="9"/>
      <c r="D211" s="11"/>
      <c r="E211" s="12"/>
      <c r="F211" s="9"/>
      <c r="G211" s="9"/>
      <c r="H211" s="9"/>
      <c r="I211" s="9"/>
      <c r="J211" s="9"/>
      <c r="K211" s="9"/>
      <c r="L211" s="9"/>
      <c r="M211" s="9"/>
    </row>
    <row r="212" spans="2:13" ht="15.75" x14ac:dyDescent="0.25">
      <c r="B212" s="10"/>
      <c r="C212" s="9"/>
      <c r="D212" s="11"/>
      <c r="E212" s="12"/>
      <c r="F212" s="9"/>
      <c r="G212" s="9"/>
      <c r="H212" s="9"/>
      <c r="I212" s="9"/>
      <c r="J212" s="9"/>
      <c r="K212" s="9"/>
      <c r="L212" s="9"/>
      <c r="M212" s="9"/>
    </row>
    <row r="213" spans="2:13" ht="15.75" x14ac:dyDescent="0.25">
      <c r="B213" s="10"/>
      <c r="C213" s="9"/>
      <c r="D213" s="11"/>
      <c r="E213" s="12"/>
      <c r="F213" s="9"/>
      <c r="G213" s="9"/>
      <c r="H213" s="9"/>
      <c r="I213" s="9"/>
      <c r="J213" s="9"/>
      <c r="K213" s="9"/>
      <c r="L213" s="9"/>
      <c r="M213" s="9"/>
    </row>
    <row r="214" spans="2:13" ht="15.75" x14ac:dyDescent="0.25">
      <c r="B214" s="10"/>
      <c r="C214" s="9"/>
      <c r="D214" s="11"/>
      <c r="E214" s="12"/>
      <c r="F214" s="9"/>
      <c r="G214" s="9"/>
      <c r="H214" s="9"/>
      <c r="I214" s="9"/>
      <c r="J214" s="9"/>
      <c r="K214" s="9"/>
      <c r="L214" s="9"/>
      <c r="M214" s="9"/>
    </row>
    <row r="481" spans="4:4" ht="18.75" x14ac:dyDescent="0.3">
      <c r="D481" s="100"/>
    </row>
    <row r="482" spans="4:4" ht="18.75" x14ac:dyDescent="0.3">
      <c r="D482" s="100"/>
    </row>
    <row r="485" spans="4:4" x14ac:dyDescent="0.2">
      <c r="D485" s="101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34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99B571-7B74-4AC7-8730-C623472DC6FE}"/>
</file>

<file path=customXml/itemProps2.xml><?xml version="1.0" encoding="utf-8"?>
<ds:datastoreItem xmlns:ds="http://schemas.openxmlformats.org/officeDocument/2006/customXml" ds:itemID="{85CB6A8A-25DD-4DD9-AF61-03E58AF30A7F}"/>
</file>

<file path=customXml/itemProps3.xml><?xml version="1.0" encoding="utf-8"?>
<ds:datastoreItem xmlns:ds="http://schemas.openxmlformats.org/officeDocument/2006/customXml" ds:itemID="{97EC6B89-880A-4554-BA49-F44E1BB70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01.10.2024</vt:lpstr>
      <vt:lpstr>'на 01.10.2024'!Область_печати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2024-10-16T03:23:20Z</dcterms:created>
  <dcterms:modified xsi:type="dcterms:W3CDTF">2024-10-18T03:41:31Z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