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01.2025" sheetId="1" r:id="rId1"/>
  </sheets>
  <definedNames>
    <definedName name="Z_3A62FDFE_B33F_4285_AF26_B946B57D89E5_.wvu.Rows" localSheetId="0" hidden="1">'на 01.01.2025'!#REF!,'на 01.01.2025'!$37:$37,'на 01.01.2025'!#REF!,'на 01.01.2025'!$90:$93,'на 01.01.2025'!$104:$104,'на 01.01.2025'!#REF!,'на 01.01.2025'!#REF!</definedName>
    <definedName name="Z_5F4BDBB1_E645_4516_8FC8_7D1E2AFE448F_.wvu.Rows" localSheetId="0" hidden="1">'на 01.01.2025'!#REF!,'на 01.01.2025'!$37:$37,'на 01.01.2025'!#REF!,'на 01.01.2025'!#REF!,'на 01.01.2025'!$90:$93,'на 01.01.2025'!$104:$104,'на 01.01.2025'!#REF!</definedName>
    <definedName name="Z_791A6B44_A126_477F_8F66_87C81269CCAF_.wvu.Rows" localSheetId="0" hidden="1">'на 01.01.2025'!#REF!,'на 01.01.2025'!#REF!,'на 01.01.2025'!#REF!</definedName>
    <definedName name="Z_929FDB8F_E881_4391_AFBA_8453BF0DB0C3_.wvu.PrintArea" localSheetId="0" hidden="1">'на 01.01.2025'!$B$1:$E$109</definedName>
    <definedName name="Z_929FDB8F_E881_4391_AFBA_8453BF0DB0C3_.wvu.Rows" localSheetId="0" hidden="1">'на 01.01.2025'!#REF!,'на 01.01.2025'!#REF!</definedName>
    <definedName name="Z_941B9BCB_D95B_4828_B060_DECC595C9511_.wvu.Rows" localSheetId="0" hidden="1">'на 01.01.2025'!#REF!,'на 01.01.2025'!$31:$31,'на 01.01.2025'!$37:$37,'на 01.01.2025'!$44:$44,'на 01.01.2025'!#REF!,'на 01.01.2025'!#REF!,'на 01.01.2025'!#REF!,'на 01.01.2025'!$90:$93,'на 01.01.2025'!$103:$104,'на 01.01.2025'!#REF!</definedName>
    <definedName name="Z_AD8B40E3_4B89_443C_9ACF_B6D22B3A77E7_.wvu.Rows" localSheetId="0" hidden="1">'на 01.01.2025'!#REF!,'на 01.01.2025'!$31:$31,'на 01.01.2025'!$37:$37,'на 01.01.2025'!$44:$44,'на 01.01.2025'!#REF!,'на 01.01.2025'!#REF!,'на 01.01.2025'!#REF!,'на 01.01.2025'!$90:$93,'на 01.01.2025'!$103:$104,'на 01.01.2025'!#REF!</definedName>
    <definedName name="Z_AFEF4DE1_67D6_48C6_A8C8_B9E9198BBD0E_.wvu.PrintArea" localSheetId="0" hidden="1">'на 01.01.2025'!$B$1:$E$109</definedName>
    <definedName name="Z_BAFDA3B8_7206_4013_B98A_464FD1E587E1_.wvu.PrintArea" localSheetId="0" hidden="1">'на 01.01.2025'!$A$1:$E$109</definedName>
    <definedName name="Z_CAE69FAB_AFBE_4188_8F32_69E048226F14_.wvu.PrintArea" localSheetId="0" hidden="1">'на 01.01.2025'!$A$1:$E$109</definedName>
    <definedName name="Z_D2DF83CF_573E_4A86_A4BE_5A992E023C65_.wvu.Rows" localSheetId="0" hidden="1">'на 01.01.2025'!#REF!,'на 01.01.2025'!#REF!,'на 01.01.2025'!#REF!</definedName>
    <definedName name="Z_E2CE03E0_A708_4616_8DFD_0910D1C70A9E_.wvu.Rows" localSheetId="0" hidden="1">'на 01.01.2025'!#REF!,'на 01.01.2025'!#REF!,'на 01.01.2025'!#REF!</definedName>
    <definedName name="Z_E6F394BB_DB4B_47AB_A066_DC195B03AE3E_.wvu.Rows" localSheetId="0" hidden="1">'на 01.01.2025'!#REF!,'на 01.01.2025'!$37:$37,'на 01.01.2025'!#REF!,'на 01.01.2025'!#REF!,'на 01.01.2025'!#REF!,'на 01.01.2025'!#REF!,'на 01.01.2025'!$90:$93,'на 01.01.2025'!$102:$102,'на 01.01.2025'!#REF!,'на 01.01.2025'!#REF!,'на 01.01.2025'!#REF!</definedName>
    <definedName name="Z_E8991B2E_0E9F_48F3_A4D6_3B340ABE8C8E_.wvu.Rows" localSheetId="0" hidden="1">'на 01.01.2025'!$37:$37,'на 01.01.2025'!#REF!</definedName>
    <definedName name="Z_F385514D_10E2_4F02_BC23_DB9B134ACC31_.wvu.PrintArea" localSheetId="0" hidden="1">'на 01.01.2025'!$B$1:$E$109</definedName>
    <definedName name="Z_F59D258D_974D_4B2B_B7CC_86B99245EC3C_.wvu.PrintArea" localSheetId="0" hidden="1">'на 01.01.2025'!$A$1:$E$109</definedName>
    <definedName name="Z_F59D258D_974D_4B2B_B7CC_86B99245EC3C_.wvu.Rows" localSheetId="0" hidden="1">'на 01.01.2025'!#REF!,'на 01.01.2025'!$31:$31,'на 01.01.2025'!$37:$37,'на 01.01.2025'!$44:$44,'на 01.01.2025'!#REF!,'на 01.01.2025'!#REF!,'на 01.01.2025'!#REF!,'на 01.01.2025'!$90:$93,'на 01.01.2025'!$104:$104,'на 01.01.2025'!#REF!,'на 01.01.2025'!#REF!</definedName>
    <definedName name="Z_F8542D9D_A523_4F6F_8CFE_9BA4BA3D5B88_.wvu.Rows" localSheetId="0" hidden="1">'на 01.01.2025'!$37:$37,'на 01.01.2025'!$90:$93,'на 01.01.2025'!$104:$104,'на 01.01.2025'!#REF!</definedName>
    <definedName name="Z_FAFBB87E_73E9_461E_A4E8_A0EB3259EED0_.wvu.PrintArea" localSheetId="0" hidden="1">'на 01.01.2025'!$A$1:$E$109</definedName>
    <definedName name="Z_FAFBB87E_73E9_461E_A4E8_A0EB3259EED0_.wvu.Rows" localSheetId="0" hidden="1">'на 01.01.2025'!#REF!,'на 01.01.2025'!$37:$37,'на 01.01.2025'!$90:$93,'на 01.01.2025'!$104:$104,'на 01.01.2025'!#REF!</definedName>
    <definedName name="_xlnm.Print_Area" localSheetId="0">'на 01.01.2025'!$A$1:$E$109</definedName>
  </definedNames>
  <calcPr calcId="145621"/>
</workbook>
</file>

<file path=xl/calcChain.xml><?xml version="1.0" encoding="utf-8"?>
<calcChain xmlns="http://schemas.openxmlformats.org/spreadsheetml/2006/main">
  <c r="D106" i="1" l="1"/>
  <c r="C106" i="1"/>
  <c r="D105" i="1"/>
  <c r="D103" i="1"/>
  <c r="D99" i="1"/>
  <c r="C99" i="1"/>
  <c r="D95" i="1"/>
  <c r="C95" i="1"/>
  <c r="D91" i="1"/>
  <c r="C91" i="1"/>
  <c r="D87" i="1"/>
  <c r="C87" i="1"/>
  <c r="E87" i="1" s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D36" i="1"/>
  <c r="D89" i="1" s="1"/>
  <c r="C36" i="1"/>
  <c r="E35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109" i="1" l="1"/>
  <c r="C89" i="1"/>
  <c r="D109" i="1"/>
  <c r="E36" i="1"/>
</calcChain>
</file>

<file path=xl/sharedStrings.xml><?xml version="1.0" encoding="utf-8"?>
<sst xmlns="http://schemas.openxmlformats.org/spreadsheetml/2006/main" count="158" uniqueCount="153">
  <si>
    <t xml:space="preserve">                           Сведения об исполнении бюджета г. Красноярска на 01.01.2025</t>
  </si>
  <si>
    <t>тыс. руб.</t>
  </si>
  <si>
    <t>Наименование показателей</t>
  </si>
  <si>
    <t>Бюджет города на 2024 год с учетом изменений</t>
  </si>
  <si>
    <t>Исполнено на 01.01.2025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</si>
  <si>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</si>
  <si>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</si>
  <si>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</si>
  <si>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</si>
  <si>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</si>
  <si>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</si>
  <si>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</si>
  <si>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</si>
  <si>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</si>
  <si>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</si>
  <si>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</si>
  <si>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</si>
  <si>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</si>
  <si>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</si>
  <si>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</si>
  <si>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</si>
  <si>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</si>
  <si>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</si>
  <si>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</si>
  <si>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</si>
  <si>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</si>
  <si>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</si>
  <si>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</si>
  <si>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</si>
  <si>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</si>
  <si>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</si>
  <si>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</si>
  <si>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</si>
  <si>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ГОСУДАРСТВЕННЫХ (МУНИЦИПАЛЬНЫХ) ОРГАНИЗАЦИЙ</t>
  </si>
  <si>
    <t>-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</si>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</sst>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8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35272085.7685</v>
      </c>
      <c r="D6" s="20">
        <v>36140225.937010005</v>
      </c>
      <c r="E6" s="21">
        <f>D6/C6</f>
        <v>1.0246126689021975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22738139.280000001</v>
      </c>
      <c r="D7" s="20">
        <v>22893990.36693</v>
      </c>
      <c r="E7" s="21">
        <f t="shared" ref="E7:E36" si="0">D7/C7</f>
        <v>1.0068541706518213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4442111.8</v>
      </c>
      <c r="D8" s="24">
        <v>4389019.2590899998</v>
      </c>
      <c r="E8" s="25">
        <f t="shared" si="0"/>
        <v>0.98804790529810615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18296027.48</v>
      </c>
      <c r="D9" s="24">
        <v>18504971.107840002</v>
      </c>
      <c r="E9" s="25">
        <f t="shared" si="0"/>
        <v>1.0114201636430862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1611449.7</v>
      </c>
      <c r="D10" s="20">
        <v>1643628.74257</v>
      </c>
      <c r="E10" s="21">
        <f t="shared" si="0"/>
        <v>1.0199690021785974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7103922.2699999996</v>
      </c>
      <c r="D11" s="20">
        <v>7336946.2573500006</v>
      </c>
      <c r="E11" s="21">
        <f t="shared" si="0"/>
        <v>1.032802158933251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6602682</v>
      </c>
      <c r="D12" s="24">
        <v>6839855.94948</v>
      </c>
      <c r="E12" s="25">
        <f t="shared" si="0"/>
        <v>1.0359208499636965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1945.81</v>
      </c>
      <c r="D13" s="24">
        <v>1400.4475400000001</v>
      </c>
      <c r="E13" s="25">
        <f t="shared" si="0"/>
        <v>0.71972471104578561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5387.26</v>
      </c>
      <c r="D14" s="28">
        <v>5454.2413399999996</v>
      </c>
      <c r="E14" s="25">
        <f t="shared" si="0"/>
        <v>1.0124332851950713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493907.20000000001</v>
      </c>
      <c r="D15" s="30">
        <v>490235.61898999999</v>
      </c>
      <c r="E15" s="25">
        <f t="shared" si="0"/>
        <v>0.99256625331641246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1225953.19</v>
      </c>
      <c r="D16" s="20">
        <v>1342938.4173900001</v>
      </c>
      <c r="E16" s="21">
        <f t="shared" si="0"/>
        <v>1.0954238941129557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476255.29</v>
      </c>
      <c r="D17" s="24">
        <v>535992.42885999999</v>
      </c>
      <c r="E17" s="25">
        <f t="shared" si="0"/>
        <v>1.1254309193290011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749697.9</v>
      </c>
      <c r="D18" s="24">
        <v>806945.98852999997</v>
      </c>
      <c r="E18" s="25">
        <f t="shared" si="0"/>
        <v>1.0763615431362419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308844.38</v>
      </c>
      <c r="D19" s="20">
        <v>463598.37304999999</v>
      </c>
      <c r="E19" s="21">
        <f t="shared" si="0"/>
        <v>1.5010743373410258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1.9</v>
      </c>
      <c r="D20" s="20">
        <v>0.28517000000000003</v>
      </c>
      <c r="E20" s="21">
        <f>D20/C20</f>
        <v>0.15008947368421055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21</v>
      </c>
      <c r="C21" s="20">
        <v>1331182.57</v>
      </c>
      <c r="D21" s="20">
        <v>1394811.5651</v>
      </c>
      <c r="E21" s="21">
        <f t="shared" si="0"/>
        <v>1.0477988493343928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22</v>
      </c>
      <c r="C22" s="20">
        <v>56117.14</v>
      </c>
      <c r="D22" s="20">
        <v>60453.869149999999</v>
      </c>
      <c r="E22" s="21">
        <f t="shared" si="0"/>
        <v>1.0772799388921104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23</v>
      </c>
      <c r="C23" s="20">
        <v>220413.79</v>
      </c>
      <c r="D23" s="20">
        <v>281587.66470999998</v>
      </c>
      <c r="E23" s="21">
        <f t="shared" si="0"/>
        <v>1.2775410499951023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24</v>
      </c>
      <c r="C24" s="20">
        <v>241812.06</v>
      </c>
      <c r="D24" s="20">
        <v>275591.78700000001</v>
      </c>
      <c r="E24" s="21">
        <f t="shared" si="0"/>
        <v>1.1396941368432989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25</v>
      </c>
      <c r="C25" s="20">
        <v>235.82</v>
      </c>
      <c r="D25" s="20">
        <v>399.17255</v>
      </c>
      <c r="E25" s="21">
        <f t="shared" si="0"/>
        <v>1.6927001526588077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26</v>
      </c>
      <c r="C26" s="20">
        <v>149657.54</v>
      </c>
      <c r="D26" s="20">
        <v>161701.90575000001</v>
      </c>
      <c r="E26" s="21">
        <f t="shared" si="0"/>
        <v>1.0804795117573094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27</v>
      </c>
      <c r="C27" s="20">
        <v>284356.12849999999</v>
      </c>
      <c r="D27" s="20">
        <v>284577.53029000002</v>
      </c>
      <c r="E27" s="21">
        <f t="shared" si="0"/>
        <v>1.0007786074144698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28</v>
      </c>
      <c r="C28" s="20">
        <v>27571773.352880001</v>
      </c>
      <c r="D28" s="20">
        <v>27280437.206409998</v>
      </c>
      <c r="E28" s="21">
        <f t="shared" si="0"/>
        <v>0.98943353614795437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29</v>
      </c>
      <c r="C29" s="20">
        <v>27738628.27688</v>
      </c>
      <c r="D29" s="20">
        <v>27619217.749080002</v>
      </c>
      <c r="E29" s="21">
        <f t="shared" si="0"/>
        <v>0.9956951538263511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30</v>
      </c>
      <c r="C30" s="24">
        <v>19559644.863450002</v>
      </c>
      <c r="D30" s="24">
        <v>19542527.39711</v>
      </c>
      <c r="E30" s="25">
        <f t="shared" si="0"/>
        <v>0.99912485801968787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31</v>
      </c>
      <c r="C31" s="24">
        <v>727147.48586000002</v>
      </c>
      <c r="D31" s="24">
        <v>719905.90997000004</v>
      </c>
      <c r="E31" s="25">
        <f t="shared" si="0"/>
        <v>0.99004111816265805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32</v>
      </c>
      <c r="C32" s="24">
        <v>7451835.9275699994</v>
      </c>
      <c r="D32" s="24">
        <v>7356784.4419999998</v>
      </c>
      <c r="E32" s="25">
        <f t="shared" si="0"/>
        <v>0.98724455469848282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3" customHeight="1" x14ac:dyDescent="0.25">
      <c r="A33" s="32"/>
      <c r="B33" s="36" t="s">
        <v>33</v>
      </c>
      <c r="C33" s="24">
        <v>0</v>
      </c>
      <c r="D33" s="24">
        <v>290.20558</v>
      </c>
      <c r="E33" s="25" t="s">
        <v>34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4.5" customHeight="1" x14ac:dyDescent="0.25">
      <c r="A34" s="40" t="s">
        <v>35</v>
      </c>
      <c r="B34" s="36" t="s">
        <v>36</v>
      </c>
      <c r="C34" s="20">
        <v>-170910.59462000002</v>
      </c>
      <c r="D34" s="20">
        <v>-364899.21525000001</v>
      </c>
      <c r="E34" s="25" t="s">
        <v>34</v>
      </c>
      <c r="F34" s="34"/>
      <c r="G34" s="34"/>
      <c r="H34" s="34"/>
      <c r="I34" s="34"/>
      <c r="J34" s="34"/>
      <c r="K34" s="34"/>
      <c r="L34" s="34"/>
      <c r="M34" s="34"/>
    </row>
    <row r="35" spans="1:13" s="35" customFormat="1" ht="36" customHeight="1" x14ac:dyDescent="0.25">
      <c r="A35" s="40" t="s">
        <v>37</v>
      </c>
      <c r="B35" s="41" t="s">
        <v>38</v>
      </c>
      <c r="C35" s="20">
        <v>4055.6706200000003</v>
      </c>
      <c r="D35" s="20">
        <v>25828.467000000001</v>
      </c>
      <c r="E35" s="25">
        <f t="shared" si="0"/>
        <v>6.3684824089585454</v>
      </c>
      <c r="F35" s="34"/>
      <c r="G35" s="34"/>
      <c r="H35" s="34"/>
      <c r="I35" s="34"/>
      <c r="J35" s="34"/>
      <c r="K35" s="34"/>
      <c r="L35" s="34"/>
      <c r="M35" s="34"/>
    </row>
    <row r="36" spans="1:13" s="48" customFormat="1" ht="24" customHeight="1" x14ac:dyDescent="0.3">
      <c r="A36" s="42"/>
      <c r="B36" s="43" t="s">
        <v>39</v>
      </c>
      <c r="C36" s="44">
        <f>C6+C28</f>
        <v>62843859.121380001</v>
      </c>
      <c r="D36" s="44">
        <f>D6+D28</f>
        <v>63420663.143420003</v>
      </c>
      <c r="E36" s="45">
        <f t="shared" si="0"/>
        <v>1.0091783673075507</v>
      </c>
      <c r="F36" s="46"/>
      <c r="G36" s="46"/>
      <c r="H36" s="47"/>
      <c r="I36" s="47"/>
      <c r="J36" s="47"/>
      <c r="K36" s="47"/>
      <c r="L36" s="47"/>
      <c r="M36" s="47"/>
    </row>
    <row r="37" spans="1:13" ht="16.5" customHeight="1" x14ac:dyDescent="0.25">
      <c r="A37" s="14"/>
      <c r="B37" s="23"/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19.5" customHeight="1" x14ac:dyDescent="0.25">
      <c r="A38" s="14"/>
      <c r="B38" s="51" t="s">
        <v>40</v>
      </c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9" customHeight="1" x14ac:dyDescent="0.25">
      <c r="A39" s="52"/>
      <c r="B39" s="23"/>
      <c r="C39" s="49"/>
      <c r="D39" s="49"/>
      <c r="E39" s="50"/>
      <c r="F39" s="9"/>
      <c r="G39" s="9"/>
      <c r="H39" s="9"/>
      <c r="I39" s="9"/>
      <c r="J39" s="9"/>
      <c r="K39" s="9"/>
      <c r="L39" s="9"/>
      <c r="M39" s="9"/>
    </row>
    <row r="40" spans="1:13" ht="22.7" customHeight="1" x14ac:dyDescent="0.25">
      <c r="A40" s="53" t="s">
        <v>41</v>
      </c>
      <c r="B40" s="54" t="s">
        <v>42</v>
      </c>
      <c r="C40" s="55">
        <v>4451168.04691</v>
      </c>
      <c r="D40" s="56">
        <v>4156825.37708</v>
      </c>
      <c r="E40" s="57">
        <f t="shared" ref="E40:E87" si="1">D40/C40</f>
        <v>0.93387293700710028</v>
      </c>
      <c r="F40" s="9"/>
      <c r="G40" s="9"/>
      <c r="H40" s="9"/>
      <c r="I40" s="9"/>
      <c r="J40" s="9"/>
      <c r="K40" s="9"/>
      <c r="L40" s="9"/>
      <c r="M40" s="9"/>
    </row>
    <row r="41" spans="1:13" ht="31.5" x14ac:dyDescent="0.25">
      <c r="A41" s="58" t="s">
        <v>43</v>
      </c>
      <c r="B41" s="29" t="s">
        <v>44</v>
      </c>
      <c r="C41" s="30">
        <v>6822.12</v>
      </c>
      <c r="D41" s="30">
        <v>6012.4595799999997</v>
      </c>
      <c r="E41" s="59">
        <f t="shared" si="1"/>
        <v>0.88131835558448102</v>
      </c>
      <c r="F41" s="9"/>
      <c r="G41" s="9"/>
      <c r="H41" s="9"/>
      <c r="I41" s="9"/>
      <c r="J41" s="9"/>
      <c r="K41" s="9"/>
      <c r="L41" s="9"/>
      <c r="M41" s="9"/>
    </row>
    <row r="42" spans="1:13" ht="39.75" customHeight="1" x14ac:dyDescent="0.25">
      <c r="A42" s="58" t="s">
        <v>45</v>
      </c>
      <c r="B42" s="29" t="s">
        <v>46</v>
      </c>
      <c r="C42" s="30">
        <v>125236.49</v>
      </c>
      <c r="D42" s="30">
        <v>120417.7884</v>
      </c>
      <c r="E42" s="59">
        <f t="shared" si="1"/>
        <v>0.96152318226101674</v>
      </c>
      <c r="F42" s="9"/>
      <c r="G42" s="9"/>
      <c r="H42" s="9"/>
      <c r="I42" s="9"/>
      <c r="J42" s="9"/>
      <c r="K42" s="9"/>
      <c r="L42" s="9"/>
      <c r="M42" s="9"/>
    </row>
    <row r="43" spans="1:13" ht="31.5" x14ac:dyDescent="0.25">
      <c r="A43" s="58" t="s">
        <v>47</v>
      </c>
      <c r="B43" s="29" t="s">
        <v>48</v>
      </c>
      <c r="C43" s="30">
        <v>1575240.5733099999</v>
      </c>
      <c r="D43" s="30">
        <v>1554170.8556400002</v>
      </c>
      <c r="E43" s="59">
        <f t="shared" si="1"/>
        <v>0.98662444452803388</v>
      </c>
      <c r="F43" s="9"/>
      <c r="G43" s="9"/>
      <c r="H43" s="9"/>
      <c r="I43" s="9"/>
      <c r="J43" s="9"/>
      <c r="K43" s="9"/>
      <c r="L43" s="9"/>
      <c r="M43" s="9"/>
    </row>
    <row r="44" spans="1:13" ht="21" customHeight="1" x14ac:dyDescent="0.25">
      <c r="A44" s="58" t="s">
        <v>49</v>
      </c>
      <c r="B44" s="29" t="s">
        <v>50</v>
      </c>
      <c r="C44" s="30">
        <v>438.39</v>
      </c>
      <c r="D44" s="28">
        <v>424.63652000000002</v>
      </c>
      <c r="E44" s="59">
        <f t="shared" si="1"/>
        <v>0.96862729533064174</v>
      </c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58" t="s">
        <v>51</v>
      </c>
      <c r="B45" s="29" t="s">
        <v>52</v>
      </c>
      <c r="C45" s="30">
        <v>329113.02</v>
      </c>
      <c r="D45" s="28">
        <v>314888.31347000005</v>
      </c>
      <c r="E45" s="59">
        <f t="shared" si="1"/>
        <v>0.95677865758698954</v>
      </c>
      <c r="F45" s="8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53</v>
      </c>
      <c r="B46" s="29" t="s">
        <v>54</v>
      </c>
      <c r="C46" s="30">
        <v>37977.698329999999</v>
      </c>
      <c r="D46" s="30" t="s">
        <v>34</v>
      </c>
      <c r="E46" s="59" t="s">
        <v>34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55</v>
      </c>
      <c r="B47" s="29" t="s">
        <v>56</v>
      </c>
      <c r="C47" s="30">
        <v>2143.15</v>
      </c>
      <c r="D47" s="30">
        <v>1992.9</v>
      </c>
      <c r="E47" s="59">
        <f t="shared" si="1"/>
        <v>0.9298929146349999</v>
      </c>
      <c r="F47" s="9"/>
      <c r="G47" s="9"/>
      <c r="H47" s="9"/>
      <c r="I47" s="9"/>
      <c r="J47" s="9"/>
      <c r="K47" s="9"/>
      <c r="L47" s="9"/>
      <c r="M47" s="9"/>
    </row>
    <row r="48" spans="1:13" ht="22.7" customHeight="1" x14ac:dyDescent="0.25">
      <c r="A48" s="58" t="s">
        <v>57</v>
      </c>
      <c r="B48" s="29" t="s">
        <v>58</v>
      </c>
      <c r="C48" s="60">
        <v>2374196.6052700002</v>
      </c>
      <c r="D48" s="30">
        <v>2158918.4234699998</v>
      </c>
      <c r="E48" s="59">
        <f t="shared" si="1"/>
        <v>0.90932588256501257</v>
      </c>
      <c r="F48" s="9"/>
      <c r="G48" s="9"/>
      <c r="H48" s="9"/>
      <c r="I48" s="9"/>
      <c r="J48" s="9"/>
      <c r="K48" s="9"/>
      <c r="L48" s="9"/>
      <c r="M48" s="9"/>
    </row>
    <row r="49" spans="1:13" ht="35.25" customHeight="1" x14ac:dyDescent="0.25">
      <c r="A49" s="53" t="s">
        <v>59</v>
      </c>
      <c r="B49" s="61" t="s">
        <v>60</v>
      </c>
      <c r="C49" s="55">
        <v>236126.21</v>
      </c>
      <c r="D49" s="56">
        <v>225766.37289</v>
      </c>
      <c r="E49" s="57">
        <f t="shared" si="1"/>
        <v>0.95612584850279858</v>
      </c>
      <c r="F49" s="9"/>
      <c r="G49" s="9"/>
      <c r="H49" s="9"/>
      <c r="I49" s="9"/>
      <c r="J49" s="9"/>
      <c r="K49" s="9"/>
      <c r="L49" s="9"/>
      <c r="M49" s="9"/>
    </row>
    <row r="50" spans="1:13" ht="30" customHeight="1" x14ac:dyDescent="0.25">
      <c r="A50" s="58" t="s">
        <v>61</v>
      </c>
      <c r="B50" s="29" t="s">
        <v>62</v>
      </c>
      <c r="C50" s="30">
        <v>70339.28</v>
      </c>
      <c r="D50" s="60">
        <v>62202.021569999997</v>
      </c>
      <c r="E50" s="59">
        <f t="shared" si="1"/>
        <v>0.88431416372189198</v>
      </c>
      <c r="F50" s="9"/>
      <c r="G50" s="9"/>
      <c r="H50" s="9"/>
      <c r="I50" s="9"/>
      <c r="J50" s="9"/>
      <c r="K50" s="9"/>
      <c r="L50" s="9"/>
      <c r="M50" s="9"/>
    </row>
    <row r="51" spans="1:13" ht="37.5" customHeight="1" x14ac:dyDescent="0.25">
      <c r="A51" s="58" t="s">
        <v>63</v>
      </c>
      <c r="B51" s="29" t="s">
        <v>64</v>
      </c>
      <c r="C51" s="30">
        <v>165786.93</v>
      </c>
      <c r="D51" s="30">
        <v>163564.35131999999</v>
      </c>
      <c r="E51" s="59">
        <f t="shared" si="1"/>
        <v>0.98659376417670552</v>
      </c>
      <c r="F51" s="9"/>
      <c r="G51" s="9"/>
      <c r="H51" s="9"/>
      <c r="I51" s="9"/>
      <c r="J51" s="9"/>
      <c r="K51" s="9"/>
      <c r="L51" s="9"/>
      <c r="M51" s="9"/>
    </row>
    <row r="52" spans="1:13" ht="29.25" customHeight="1" x14ac:dyDescent="0.25">
      <c r="A52" s="53" t="s">
        <v>65</v>
      </c>
      <c r="B52" s="54" t="s">
        <v>66</v>
      </c>
      <c r="C52" s="56">
        <v>10526201.872860001</v>
      </c>
      <c r="D52" s="55">
        <v>10174212.11413</v>
      </c>
      <c r="E52" s="57">
        <f t="shared" si="1"/>
        <v>0.96656061103696422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67</v>
      </c>
      <c r="B53" s="29" t="s">
        <v>68</v>
      </c>
      <c r="C53" s="30">
        <v>2165813.2913200003</v>
      </c>
      <c r="D53" s="60">
        <v>2043237.7710899999</v>
      </c>
      <c r="E53" s="59">
        <f t="shared" si="1"/>
        <v>0.94340439191076619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58" t="s">
        <v>69</v>
      </c>
      <c r="B54" s="29" t="s">
        <v>70</v>
      </c>
      <c r="C54" s="30">
        <v>8016827.6349300006</v>
      </c>
      <c r="D54" s="30">
        <v>7799126.6627000002</v>
      </c>
      <c r="E54" s="59">
        <f t="shared" si="1"/>
        <v>0.97284449882875634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2" t="s">
        <v>71</v>
      </c>
      <c r="B55" s="29" t="s">
        <v>72</v>
      </c>
      <c r="C55" s="63">
        <v>343560.94661000004</v>
      </c>
      <c r="D55" s="64">
        <v>331847.68033999996</v>
      </c>
      <c r="E55" s="59">
        <f t="shared" si="1"/>
        <v>0.96590629294284536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65" t="s">
        <v>73</v>
      </c>
      <c r="B56" s="54" t="s">
        <v>74</v>
      </c>
      <c r="C56" s="56">
        <v>4646181.6693100007</v>
      </c>
      <c r="D56" s="56">
        <v>4355019.6884399997</v>
      </c>
      <c r="E56" s="57">
        <f t="shared" si="1"/>
        <v>0.93733306151301632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75</v>
      </c>
      <c r="B57" s="29" t="s">
        <v>76</v>
      </c>
      <c r="C57" s="30">
        <v>857767.96589999995</v>
      </c>
      <c r="D57" s="30">
        <v>777178.99101</v>
      </c>
      <c r="E57" s="59">
        <f t="shared" si="1"/>
        <v>0.90604804784771464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77</v>
      </c>
      <c r="B58" s="29" t="s">
        <v>78</v>
      </c>
      <c r="C58" s="60">
        <v>661918.63986</v>
      </c>
      <c r="D58" s="60">
        <v>527960.99036000005</v>
      </c>
      <c r="E58" s="59">
        <f t="shared" si="1"/>
        <v>0.79762218279827735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79</v>
      </c>
      <c r="B59" s="29" t="s">
        <v>80</v>
      </c>
      <c r="C59" s="30">
        <v>2228793.9142</v>
      </c>
      <c r="D59" s="60">
        <v>2191401.1801300002</v>
      </c>
      <c r="E59" s="59">
        <f t="shared" si="1"/>
        <v>0.98322288398592406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58" t="s">
        <v>81</v>
      </c>
      <c r="B60" s="29" t="s">
        <v>82</v>
      </c>
      <c r="C60" s="30">
        <v>897701.14935000008</v>
      </c>
      <c r="D60" s="30">
        <v>858478.52694000001</v>
      </c>
      <c r="E60" s="59">
        <f t="shared" si="1"/>
        <v>0.9563077061465276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66" t="s">
        <v>83</v>
      </c>
      <c r="B61" s="54" t="s">
        <v>84</v>
      </c>
      <c r="C61" s="55">
        <v>21425.29048</v>
      </c>
      <c r="D61" s="55">
        <v>20103.044379999999</v>
      </c>
      <c r="E61" s="57">
        <f t="shared" si="1"/>
        <v>0.93828573287095984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85</v>
      </c>
      <c r="B62" s="67" t="s">
        <v>86</v>
      </c>
      <c r="C62" s="30">
        <v>18218.130149999997</v>
      </c>
      <c r="D62" s="30">
        <v>17012.560570000001</v>
      </c>
      <c r="E62" s="59">
        <f t="shared" si="1"/>
        <v>0.93382583338279668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58" t="s">
        <v>87</v>
      </c>
      <c r="B63" s="67" t="s">
        <v>88</v>
      </c>
      <c r="C63" s="30">
        <v>3207.1603300000002</v>
      </c>
      <c r="D63" s="30">
        <v>3090.4838100000002</v>
      </c>
      <c r="E63" s="59">
        <f t="shared" si="1"/>
        <v>0.96361999152066091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66" t="s">
        <v>89</v>
      </c>
      <c r="B64" s="54" t="s">
        <v>90</v>
      </c>
      <c r="C64" s="56">
        <v>33566116.564800002</v>
      </c>
      <c r="D64" s="55">
        <v>33087795.193470001</v>
      </c>
      <c r="E64" s="57">
        <f t="shared" si="1"/>
        <v>0.9857498745675094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91</v>
      </c>
      <c r="B65" s="29" t="s">
        <v>92</v>
      </c>
      <c r="C65" s="60">
        <v>11648823.674830001</v>
      </c>
      <c r="D65" s="30">
        <v>11465047.167239999</v>
      </c>
      <c r="E65" s="59">
        <f t="shared" si="1"/>
        <v>0.98422359950497895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93</v>
      </c>
      <c r="B66" s="29" t="s">
        <v>94</v>
      </c>
      <c r="C66" s="30">
        <v>17127578.132290002</v>
      </c>
      <c r="D66" s="30">
        <v>16974820.285250001</v>
      </c>
      <c r="E66" s="59">
        <f t="shared" si="1"/>
        <v>0.99108117645938443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95</v>
      </c>
      <c r="B67" s="29" t="s">
        <v>96</v>
      </c>
      <c r="C67" s="30">
        <v>2421048.81091</v>
      </c>
      <c r="D67" s="30">
        <v>2379393.9534699996</v>
      </c>
      <c r="E67" s="59">
        <f t="shared" si="1"/>
        <v>0.98279470564480542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97</v>
      </c>
      <c r="B68" s="29" t="s">
        <v>98</v>
      </c>
      <c r="C68" s="30">
        <v>559923.72341999994</v>
      </c>
      <c r="D68" s="30">
        <v>558815.38920000009</v>
      </c>
      <c r="E68" s="59">
        <f t="shared" si="1"/>
        <v>0.99802056213437396</v>
      </c>
      <c r="F68" s="9"/>
      <c r="G68" s="9"/>
      <c r="H68" s="9"/>
      <c r="I68" s="9"/>
      <c r="J68" s="9"/>
      <c r="K68" s="9"/>
      <c r="L68" s="9"/>
      <c r="M68" s="9"/>
    </row>
    <row r="69" spans="1:13" ht="22.7" customHeight="1" x14ac:dyDescent="0.25">
      <c r="A69" s="58" t="s">
        <v>99</v>
      </c>
      <c r="B69" s="29" t="s">
        <v>100</v>
      </c>
      <c r="C69" s="30">
        <v>1808742.2233499999</v>
      </c>
      <c r="D69" s="30">
        <v>1709718.3983099998</v>
      </c>
      <c r="E69" s="59">
        <f t="shared" si="1"/>
        <v>0.9452526602400001</v>
      </c>
      <c r="F69" s="9"/>
      <c r="G69" s="9"/>
      <c r="H69" s="9"/>
      <c r="I69" s="9"/>
      <c r="J69" s="9"/>
      <c r="K69" s="9"/>
      <c r="L69" s="9"/>
      <c r="M69" s="9"/>
    </row>
    <row r="70" spans="1:13" s="73" customFormat="1" ht="22.7" customHeight="1" x14ac:dyDescent="0.25">
      <c r="A70" s="68" t="s">
        <v>101</v>
      </c>
      <c r="B70" s="69" t="s">
        <v>102</v>
      </c>
      <c r="C70" s="70">
        <v>2305441.9888200001</v>
      </c>
      <c r="D70" s="70">
        <v>2301586.1861100001</v>
      </c>
      <c r="E70" s="71">
        <f t="shared" si="1"/>
        <v>0.99832752126112989</v>
      </c>
      <c r="F70" s="72"/>
      <c r="G70" s="72"/>
      <c r="H70" s="72"/>
      <c r="I70" s="72"/>
      <c r="J70" s="72"/>
      <c r="K70" s="72"/>
      <c r="L70" s="72"/>
      <c r="M70" s="72"/>
    </row>
    <row r="71" spans="1:13" ht="22.7" customHeight="1" x14ac:dyDescent="0.25">
      <c r="A71" s="58" t="s">
        <v>103</v>
      </c>
      <c r="B71" s="29" t="s">
        <v>104</v>
      </c>
      <c r="C71" s="30">
        <v>2146352.4265899998</v>
      </c>
      <c r="D71" s="60">
        <v>2142692.0017900001</v>
      </c>
      <c r="E71" s="59">
        <f t="shared" si="1"/>
        <v>0.99829458352009082</v>
      </c>
      <c r="F71" s="9"/>
      <c r="G71" s="9"/>
      <c r="H71" s="9"/>
      <c r="I71" s="9"/>
      <c r="J71" s="9"/>
      <c r="K71" s="9"/>
      <c r="L71" s="9"/>
      <c r="M71" s="9"/>
    </row>
    <row r="72" spans="1:13" ht="22.7" customHeight="1" x14ac:dyDescent="0.25">
      <c r="A72" s="58" t="s">
        <v>105</v>
      </c>
      <c r="B72" s="29" t="s">
        <v>106</v>
      </c>
      <c r="C72" s="30">
        <v>39468.953000000001</v>
      </c>
      <c r="D72" s="30">
        <v>39468.953000000001</v>
      </c>
      <c r="E72" s="59">
        <f t="shared" si="1"/>
        <v>1</v>
      </c>
      <c r="F72" s="9"/>
      <c r="G72" s="9"/>
      <c r="H72" s="9"/>
      <c r="I72" s="9"/>
      <c r="J72" s="9"/>
      <c r="K72" s="9"/>
      <c r="L72" s="9"/>
      <c r="M72" s="9"/>
    </row>
    <row r="73" spans="1:13" ht="27" customHeight="1" x14ac:dyDescent="0.25">
      <c r="A73" s="58" t="s">
        <v>107</v>
      </c>
      <c r="B73" s="29" t="s">
        <v>108</v>
      </c>
      <c r="C73" s="30">
        <v>119620.60923</v>
      </c>
      <c r="D73" s="30">
        <v>119425.23131999999</v>
      </c>
      <c r="E73" s="59">
        <f t="shared" si="1"/>
        <v>0.99836668688399377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66" t="s">
        <v>109</v>
      </c>
      <c r="B74" s="54" t="s">
        <v>110</v>
      </c>
      <c r="C74" s="55">
        <v>3651609.8951300001</v>
      </c>
      <c r="D74" s="56">
        <v>3388224.1031900002</v>
      </c>
      <c r="E74" s="57">
        <f t="shared" si="1"/>
        <v>0.92787132264832928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111</v>
      </c>
      <c r="B75" s="29" t="s">
        <v>112</v>
      </c>
      <c r="C75" s="30">
        <v>122995.7</v>
      </c>
      <c r="D75" s="30">
        <v>122743.52662</v>
      </c>
      <c r="E75" s="59">
        <f t="shared" si="1"/>
        <v>0.99794973824288169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113</v>
      </c>
      <c r="B76" s="29" t="s">
        <v>114</v>
      </c>
      <c r="C76" s="30">
        <v>2069895.36485</v>
      </c>
      <c r="D76" s="30">
        <v>1811237.4605</v>
      </c>
      <c r="E76" s="59">
        <f t="shared" si="1"/>
        <v>0.87503817403410422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115</v>
      </c>
      <c r="B77" s="29" t="s">
        <v>116</v>
      </c>
      <c r="C77" s="30">
        <v>1360193.95441</v>
      </c>
      <c r="D77" s="60">
        <v>1356217.7786900001</v>
      </c>
      <c r="E77" s="59">
        <f t="shared" si="1"/>
        <v>0.99707675827619402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58" t="s">
        <v>117</v>
      </c>
      <c r="B78" s="29" t="s">
        <v>118</v>
      </c>
      <c r="C78" s="30">
        <v>98524.875870000003</v>
      </c>
      <c r="D78" s="30">
        <v>98025.337379999997</v>
      </c>
      <c r="E78" s="59">
        <f t="shared" si="1"/>
        <v>0.99492982370605443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66" t="s">
        <v>119</v>
      </c>
      <c r="B79" s="54" t="s">
        <v>120</v>
      </c>
      <c r="C79" s="55">
        <v>3335566.0775600001</v>
      </c>
      <c r="D79" s="55">
        <v>3322443.39017</v>
      </c>
      <c r="E79" s="57">
        <f t="shared" si="1"/>
        <v>0.9960658289822879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121</v>
      </c>
      <c r="B80" s="29" t="s">
        <v>122</v>
      </c>
      <c r="C80" s="60">
        <v>610561.44999999995</v>
      </c>
      <c r="D80" s="30">
        <v>608719.41888000001</v>
      </c>
      <c r="E80" s="59">
        <f t="shared" si="1"/>
        <v>0.99698305367952733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123</v>
      </c>
      <c r="B81" s="29" t="s">
        <v>124</v>
      </c>
      <c r="C81" s="30">
        <v>2431873.91463</v>
      </c>
      <c r="D81" s="30">
        <v>2420639.0513599999</v>
      </c>
      <c r="E81" s="59">
        <f t="shared" si="1"/>
        <v>0.99538016210363056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58" t="s">
        <v>125</v>
      </c>
      <c r="B82" s="29" t="s">
        <v>126</v>
      </c>
      <c r="C82" s="28">
        <v>293130.71292999998</v>
      </c>
      <c r="D82" s="30">
        <v>293084.91993000003</v>
      </c>
      <c r="E82" s="59">
        <f t="shared" si="1"/>
        <v>0.9998437795905375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74" t="s">
        <v>127</v>
      </c>
      <c r="B83" s="75" t="s">
        <v>128</v>
      </c>
      <c r="C83" s="55">
        <v>61462.91</v>
      </c>
      <c r="D83" s="55">
        <v>61462.91</v>
      </c>
      <c r="E83" s="57">
        <f t="shared" si="1"/>
        <v>1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58" t="s">
        <v>129</v>
      </c>
      <c r="B84" s="29" t="s">
        <v>130</v>
      </c>
      <c r="C84" s="30">
        <v>61462.91</v>
      </c>
      <c r="D84" s="60">
        <v>61462.91</v>
      </c>
      <c r="E84" s="59">
        <f t="shared" si="1"/>
        <v>1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66" t="s">
        <v>131</v>
      </c>
      <c r="B85" s="61" t="s">
        <v>132</v>
      </c>
      <c r="C85" s="55">
        <v>560970.24404000002</v>
      </c>
      <c r="D85" s="55">
        <v>250213.21261000002</v>
      </c>
      <c r="E85" s="57">
        <f t="shared" si="1"/>
        <v>0.44603651489250568</v>
      </c>
      <c r="F85" s="9"/>
      <c r="G85" s="9"/>
      <c r="H85" s="9"/>
      <c r="I85" s="9"/>
      <c r="J85" s="9"/>
      <c r="K85" s="9"/>
      <c r="L85" s="9"/>
      <c r="M85" s="9"/>
    </row>
    <row r="86" spans="1:13" ht="22.7" customHeight="1" x14ac:dyDescent="0.25">
      <c r="A86" s="58" t="s">
        <v>133</v>
      </c>
      <c r="B86" s="29" t="s">
        <v>134</v>
      </c>
      <c r="C86" s="30">
        <v>560970.24404000002</v>
      </c>
      <c r="D86" s="30">
        <v>250213.21261000002</v>
      </c>
      <c r="E86" s="59">
        <f t="shared" si="1"/>
        <v>0.44603651489250568</v>
      </c>
      <c r="F86" s="9"/>
      <c r="G86" s="9"/>
      <c r="H86" s="9"/>
      <c r="I86" s="9"/>
      <c r="J86" s="9"/>
      <c r="K86" s="9"/>
      <c r="L86" s="9"/>
      <c r="M86" s="9"/>
    </row>
    <row r="87" spans="1:13" s="48" customFormat="1" ht="20.25" customHeight="1" x14ac:dyDescent="0.3">
      <c r="A87" s="76"/>
      <c r="B87" s="43" t="s">
        <v>135</v>
      </c>
      <c r="C87" s="77">
        <f>C40+C49+C52+C56+C61+C64+C70+C74+C79+C83+C85</f>
        <v>63362270.76991</v>
      </c>
      <c r="D87" s="77">
        <f>D40+D49+D52+D56+D61+D64+D70+D74+D79+D83+D85</f>
        <v>61343651.59246999</v>
      </c>
      <c r="E87" s="78">
        <f t="shared" si="1"/>
        <v>0.96814162193191744</v>
      </c>
      <c r="F87" s="46"/>
      <c r="G87" s="47"/>
      <c r="H87" s="47"/>
      <c r="I87" s="47"/>
      <c r="J87" s="47"/>
      <c r="K87" s="47"/>
      <c r="L87" s="47"/>
      <c r="M87" s="47"/>
    </row>
    <row r="88" spans="1:13" ht="24.75" customHeight="1" x14ac:dyDescent="0.25">
      <c r="A88" s="14"/>
      <c r="B88" s="23"/>
      <c r="C88" s="24"/>
      <c r="D88" s="24"/>
      <c r="E88" s="79"/>
      <c r="F88" s="9"/>
      <c r="G88" s="9"/>
      <c r="H88" s="9"/>
      <c r="I88" s="9"/>
      <c r="J88" s="9"/>
      <c r="K88" s="9"/>
      <c r="L88" s="9"/>
      <c r="M88" s="9"/>
    </row>
    <row r="89" spans="1:13" s="35" customFormat="1" ht="31.5" x14ac:dyDescent="0.25">
      <c r="A89" s="32"/>
      <c r="B89" s="36" t="s">
        <v>136</v>
      </c>
      <c r="C89" s="20">
        <f>C36-C87</f>
        <v>-518411.64852999896</v>
      </c>
      <c r="D89" s="20">
        <f>D36-D87</f>
        <v>2077011.5509500131</v>
      </c>
      <c r="E89" s="21"/>
      <c r="F89" s="34"/>
      <c r="G89" s="80"/>
      <c r="H89" s="80"/>
      <c r="I89" s="34"/>
      <c r="J89" s="34"/>
      <c r="K89" s="34"/>
      <c r="L89" s="34"/>
      <c r="M89" s="34"/>
    </row>
    <row r="90" spans="1:13" s="35" customFormat="1" ht="15.75" x14ac:dyDescent="0.25">
      <c r="A90" s="32"/>
      <c r="B90" s="81"/>
      <c r="C90" s="24"/>
      <c r="D90" s="24"/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36" t="s">
        <v>137</v>
      </c>
      <c r="C91" s="20">
        <f>C92+C93</f>
        <v>2184267</v>
      </c>
      <c r="D91" s="20">
        <f>D92+D93</f>
        <v>-715732.75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 t="s">
        <v>138</v>
      </c>
      <c r="C92" s="24">
        <v>3000000</v>
      </c>
      <c r="D92" s="24">
        <v>100000</v>
      </c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5.75" x14ac:dyDescent="0.25">
      <c r="A93" s="32"/>
      <c r="B93" s="81" t="s">
        <v>139</v>
      </c>
      <c r="C93" s="24">
        <v>-815733</v>
      </c>
      <c r="D93" s="24">
        <v>-815732.75</v>
      </c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13.7" customHeight="1" x14ac:dyDescent="0.25">
      <c r="A94" s="32"/>
      <c r="B94" s="81"/>
      <c r="C94" s="24"/>
      <c r="D94" s="24"/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31.5" x14ac:dyDescent="0.25">
      <c r="A95" s="32"/>
      <c r="B95" s="36" t="s">
        <v>140</v>
      </c>
      <c r="C95" s="20">
        <f>C96+C97</f>
        <v>0</v>
      </c>
      <c r="D95" s="20">
        <f>D96+D97</f>
        <v>0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22.7" customHeight="1" x14ac:dyDescent="0.25">
      <c r="A96" s="32"/>
      <c r="B96" s="82" t="s">
        <v>141</v>
      </c>
      <c r="C96" s="24">
        <v>5093815</v>
      </c>
      <c r="D96" s="24">
        <v>2546000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31.5" x14ac:dyDescent="0.25">
      <c r="A97" s="32"/>
      <c r="B97" s="82" t="s">
        <v>142</v>
      </c>
      <c r="C97" s="24">
        <v>-5093815</v>
      </c>
      <c r="D97" s="24">
        <v>-2546000</v>
      </c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14.25" customHeight="1" x14ac:dyDescent="0.25">
      <c r="A98" s="32"/>
      <c r="B98" s="81"/>
      <c r="C98" s="24"/>
      <c r="D98" s="24"/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36" t="s">
        <v>143</v>
      </c>
      <c r="C99" s="20">
        <f>C100+C101</f>
        <v>-2084267</v>
      </c>
      <c r="D99" s="20">
        <f>D100+D101</f>
        <v>-750000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1" t="s">
        <v>144</v>
      </c>
      <c r="C100" s="24">
        <v>5800000</v>
      </c>
      <c r="D100" s="24">
        <v>3850000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22.7" customHeight="1" x14ac:dyDescent="0.25">
      <c r="A101" s="32"/>
      <c r="B101" s="82" t="s">
        <v>145</v>
      </c>
      <c r="C101" s="24">
        <v>-7884267</v>
      </c>
      <c r="D101" s="24">
        <v>-4600000</v>
      </c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15.75" customHeight="1" x14ac:dyDescent="0.25">
      <c r="A102" s="32"/>
      <c r="B102" s="82"/>
      <c r="C102" s="24"/>
      <c r="D102" s="24"/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36" t="s">
        <v>146</v>
      </c>
      <c r="C103" s="20">
        <v>0</v>
      </c>
      <c r="D103" s="20">
        <f>D104</f>
        <v>401150.06851999997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31.5" x14ac:dyDescent="0.25">
      <c r="A104" s="32"/>
      <c r="B104" s="83" t="s">
        <v>147</v>
      </c>
      <c r="C104" s="84" t="s">
        <v>34</v>
      </c>
      <c r="D104" s="84">
        <v>401150.06851999997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63" x14ac:dyDescent="0.25">
      <c r="A105" s="32"/>
      <c r="B105" s="85" t="s">
        <v>148</v>
      </c>
      <c r="C105" s="24" t="s">
        <v>34</v>
      </c>
      <c r="D105" s="24">
        <f>D104</f>
        <v>401150.06851999997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s="35" customFormat="1" ht="32.25" customHeight="1" x14ac:dyDescent="0.25">
      <c r="A106" s="32"/>
      <c r="B106" s="36" t="s">
        <v>149</v>
      </c>
      <c r="C106" s="20">
        <f>C107+C108</f>
        <v>418411.64853000641</v>
      </c>
      <c r="D106" s="20">
        <f>D107+D108</f>
        <v>-1012428.8694700003</v>
      </c>
      <c r="E106" s="21"/>
      <c r="F106" s="34"/>
      <c r="G106" s="34"/>
      <c r="H106" s="34"/>
      <c r="I106" s="34"/>
      <c r="J106" s="34"/>
      <c r="K106" s="34"/>
      <c r="L106" s="34"/>
      <c r="M106" s="34"/>
    </row>
    <row r="107" spans="1:13" ht="22.7" customHeight="1" x14ac:dyDescent="0.25">
      <c r="A107" s="14"/>
      <c r="B107" s="23" t="s">
        <v>150</v>
      </c>
      <c r="C107" s="24">
        <v>-76737674.121380001</v>
      </c>
      <c r="D107" s="30">
        <v>-90706529.018100008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22.7" customHeight="1" x14ac:dyDescent="0.25">
      <c r="A108" s="14"/>
      <c r="B108" s="23" t="s">
        <v>151</v>
      </c>
      <c r="C108" s="24">
        <v>77156085.769910008</v>
      </c>
      <c r="D108" s="24">
        <v>89694100.148630008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30" customHeight="1" x14ac:dyDescent="0.25">
      <c r="A109" s="14"/>
      <c r="B109" s="31" t="s">
        <v>152</v>
      </c>
      <c r="C109" s="20">
        <f>C95+C99+C103+C106+C91</f>
        <v>518411.64853000641</v>
      </c>
      <c r="D109" s="20">
        <f>D95+D99+D103+D106+D91</f>
        <v>-2077011.5509500003</v>
      </c>
      <c r="E109" s="21"/>
      <c r="F109" s="9"/>
      <c r="G109" s="9"/>
      <c r="H109" s="9"/>
      <c r="I109" s="9"/>
      <c r="J109" s="9"/>
      <c r="K109" s="9"/>
      <c r="L109" s="9"/>
      <c r="M109" s="9"/>
    </row>
    <row r="110" spans="1:13" ht="15.75" x14ac:dyDescent="0.25">
      <c r="B110" s="10"/>
      <c r="C110" s="9"/>
      <c r="D110" s="11"/>
      <c r="E110" s="12"/>
      <c r="F110" s="9"/>
      <c r="G110" s="9"/>
      <c r="H110" s="9"/>
      <c r="I110" s="9"/>
      <c r="J110" s="9"/>
      <c r="K110" s="9"/>
      <c r="L110" s="9"/>
      <c r="M110" s="9"/>
    </row>
    <row r="111" spans="1:13" ht="15.75" x14ac:dyDescent="0.25">
      <c r="B111" s="10"/>
      <c r="C111" s="8"/>
      <c r="D111" s="11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5.75" x14ac:dyDescent="0.25">
      <c r="B112" s="10"/>
      <c r="C112" s="9"/>
      <c r="D112" s="11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474" spans="4:4" ht="18.75" x14ac:dyDescent="0.3">
      <c r="D474" s="86"/>
    </row>
    <row r="475" spans="4:4" ht="18.75" x14ac:dyDescent="0.3">
      <c r="D475" s="86"/>
    </row>
    <row r="478" spans="4:4" x14ac:dyDescent="0.2">
      <c r="D478" s="87"/>
    </row>
  </sheetData>
  <pageMargins left="0.15748031496062992" right="0.15748031496062992" top="0.27559055118110237" bottom="0.15748031496062992" header="0.15748031496062992" footer="0.19685039370078741"/>
  <pageSetup paperSize="9" scale="72" fitToHeight="2" orientation="portrait" r:id="rId1"/>
  <rowBreaks count="3" manualBreakCount="3">
    <brk id="42" max="4" man="1"/>
    <brk id="87" max="4" man="1"/>
    <brk id="12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B64305-349D-4AE8-B5B0-0DE59B0D79F8}"/>
</file>

<file path=customXml/itemProps2.xml><?xml version="1.0" encoding="utf-8"?>
<ds:datastoreItem xmlns:ds="http://schemas.openxmlformats.org/officeDocument/2006/customXml" ds:itemID="{0C2EEEDF-8CCC-488A-A16B-C7FD2B48DAFC}"/>
</file>

<file path=customXml/itemProps3.xml><?xml version="1.0" encoding="utf-8"?>
<ds:datastoreItem xmlns:ds="http://schemas.openxmlformats.org/officeDocument/2006/customXml" ds:itemID="{8EB1B005-0619-4740-8FDB-42DD20555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01.01.2025</vt:lpstr>
      <vt:lpstr>'на 01.01.2025'!Область_печати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2025-01-21T07:23:32Z</cp:lastPrinted>
  <dcterms:created xsi:type="dcterms:W3CDTF">2025-01-17T07:58:20Z</dcterms:created>
  <dcterms:modified xsi:type="dcterms:W3CDTF">2025-01-22T04:49:00Z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