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35"/>
  </bookViews>
  <sheets>
    <sheet name="на 01.10.2022" sheetId="1" r:id="rId1"/>
  </sheets>
  <externalReferences>
    <externalReference r:id="rId2"/>
  </externalReferences>
  <definedNames>
    <definedName name="Z_3A62FDFE_B33F_4285_AF26_B946B57D89E5_.wvu.Rows" localSheetId="0" hidden="1">'на 01.10.2022'!#REF!,'на 01.10.2022'!$37:$37,'на 01.10.2022'!#REF!,'на 01.10.2022'!$92:$95,'на 01.10.2022'!$108:$108,'на 01.10.2022'!#REF!,'на 01.10.2022'!#REF!</definedName>
    <definedName name="Z_5F4BDBB1_E645_4516_8FC8_7D1E2AFE448F_.wvu.Rows" localSheetId="0" hidden="1">'на 01.10.2022'!#REF!,'на 01.10.2022'!$37:$37,'на 01.10.2022'!#REF!,'на 01.10.2022'!#REF!,'на 01.10.2022'!$92:$95,'на 01.10.2022'!$108:$108,'на 01.10.2022'!#REF!</definedName>
    <definedName name="Z_791A6B44_A126_477F_8F66_87C81269CCAF_.wvu.Rows" localSheetId="0" hidden="1">'на 01.10.2022'!#REF!,'на 01.10.2022'!$106:$107,'на 01.10.2022'!#REF!</definedName>
    <definedName name="Z_941B9BCB_D95B_4828_B060_DECC595C9511_.wvu.Rows" localSheetId="0" hidden="1">'на 01.10.2022'!#REF!,'на 01.10.2022'!$31:$31,'на 01.10.2022'!$37:$37,'на 01.10.2022'!$44:$44,'на 01.10.2022'!#REF!,'на 01.10.2022'!$65:$65,'на 01.10.2022'!#REF!,'на 01.10.2022'!$92:$95,'на 01.10.2022'!$105:$108,'на 01.10.2022'!#REF!</definedName>
    <definedName name="Z_AD8B40E3_4B89_443C_9ACF_B6D22B3A77E7_.wvu.Rows" localSheetId="0" hidden="1">'на 01.10.2022'!#REF!,'на 01.10.2022'!$31:$31,'на 01.10.2022'!$37:$37,'на 01.10.2022'!$44:$44,'на 01.10.2022'!#REF!,'на 01.10.2022'!$65:$65,'на 01.10.2022'!#REF!,'на 01.10.2022'!$92:$95,'на 01.10.2022'!$105:$108,'на 01.10.2022'!#REF!</definedName>
    <definedName name="Z_AFEF4DE1_67D6_48C6_A8C8_B9E9198BBD0E_.wvu.PrintArea" localSheetId="0" hidden="1">'на 01.10.2022'!$A$1:$D$113</definedName>
    <definedName name="Z_AFEF4DE1_67D6_48C6_A8C8_B9E9198BBD0E_.wvu.Rows" localSheetId="0" hidden="1">'на 01.10.2022'!#REF!,'на 01.10.2022'!$37:$37,'на 01.10.2022'!#REF!,'на 01.10.2022'!#REF!,'на 01.10.2022'!$63:$63,'на 01.10.2022'!$65:$65,'на 01.10.2022'!#REF!,'на 01.10.2022'!#REF!,'на 01.10.2022'!$92:$95,'на 01.10.2022'!$106:$107,'на 01.10.2022'!#REF!,'на 01.10.2022'!#REF!,'на 01.10.2022'!#REF!</definedName>
    <definedName name="Z_CAE69FAB_AFBE_4188_8F32_69E048226F14_.wvu.Rows" localSheetId="0" hidden="1">'на 01.10.2022'!#REF!,'на 01.10.2022'!$31:$31,'на 01.10.2022'!$37:$37,'на 01.10.2022'!#REF!,'на 01.10.2022'!$65:$65,'на 01.10.2022'!#REF!,'на 01.10.2022'!#REF!</definedName>
    <definedName name="Z_D2DF83CF_573E_4A86_A4BE_5A992E023C65_.wvu.Rows" localSheetId="0" hidden="1">'на 01.10.2022'!#REF!,'на 01.10.2022'!$106:$107,'на 01.10.2022'!#REF!</definedName>
    <definedName name="Z_E2CE03E0_A708_4616_8DFD_0910D1C70A9E_.wvu.Rows" localSheetId="0" hidden="1">'на 01.10.2022'!#REF!,'на 01.10.2022'!$106:$107,'на 01.10.2022'!#REF!</definedName>
    <definedName name="Z_E6F394BB_DB4B_47AB_A066_DC195B03AE3E_.wvu.Rows" localSheetId="0" hidden="1">'на 01.10.2022'!#REF!,'на 01.10.2022'!$37:$37,'на 01.10.2022'!#REF!,'на 01.10.2022'!$63:$63,'на 01.10.2022'!$65:$65,'на 01.10.2022'!#REF!,'на 01.10.2022'!$92:$95,'на 01.10.2022'!$104:$104,'на 01.10.2022'!#REF!,'на 01.10.2022'!#REF!,'на 01.10.2022'!#REF!</definedName>
    <definedName name="Z_E8991B2E_0E9F_48F3_A4D6_3B340ABE8C8E_.wvu.Rows" localSheetId="0" hidden="1">'на 01.10.2022'!$37:$37,'на 01.10.2022'!#REF!</definedName>
    <definedName name="Z_F385514D_10E2_4F02_BC23_DB9B134ACC31_.wvu.PrintArea" localSheetId="0" hidden="1">'на 01.10.2022'!$A$1:$D$113</definedName>
    <definedName name="Z_F385514D_10E2_4F02_BC23_DB9B134ACC31_.wvu.Rows" localSheetId="0" hidden="1">'на 01.10.2022'!$94:$94,'на 01.10.2022'!$106:$107,'на 01.10.2022'!#REF!</definedName>
    <definedName name="Z_F59D258D_974D_4B2B_B7CC_86B99245EC3C_.wvu.PrintArea" localSheetId="0" hidden="1">'на 01.10.2022'!$A$1:$D$113</definedName>
    <definedName name="Z_F59D258D_974D_4B2B_B7CC_86B99245EC3C_.wvu.Rows" localSheetId="0" hidden="1">'на 01.10.2022'!#REF!,'на 01.10.2022'!$31:$31,'на 01.10.2022'!$37:$37,'на 01.10.2022'!$44:$44,'на 01.10.2022'!#REF!,'на 01.10.2022'!$65:$65,'на 01.10.2022'!#REF!,'на 01.10.2022'!$92:$95,'на 01.10.2022'!$108:$108,'на 01.10.2022'!#REF!,'на 01.10.2022'!#REF!</definedName>
    <definedName name="Z_F8542D9D_A523_4F6F_8CFE_9BA4BA3D5B88_.wvu.Rows" localSheetId="0" hidden="1">'на 01.10.2022'!$37:$37,'на 01.10.2022'!$92:$95,'на 01.10.2022'!$106:$108,'на 01.10.2022'!#REF!</definedName>
    <definedName name="Z_FAFBB87E_73E9_461E_A4E8_A0EB3259EED0_.wvu.PrintArea" localSheetId="0" hidden="1">'на 01.10.2022'!$A$1:$D$113</definedName>
    <definedName name="Z_FAFBB87E_73E9_461E_A4E8_A0EB3259EED0_.wvu.Rows" localSheetId="0" hidden="1">'на 01.10.2022'!#REF!,'на 01.10.2022'!$37:$37,'на 01.10.2022'!$92:$95,'на 01.10.2022'!$106:$108,'на 01.10.2022'!#REF!</definedName>
    <definedName name="_xlnm.Print_Area" localSheetId="0">'на 01.10.2022'!$A$1:$D$113</definedName>
  </definedNames>
  <calcPr calcId="145621"/>
</workbook>
</file>

<file path=xl/calcChain.xml><?xml version="1.0" encoding="utf-8"?>
<calcChain xmlns="http://schemas.openxmlformats.org/spreadsheetml/2006/main">
  <c r="C112" i="1" l="1"/>
  <c r="B112" i="1"/>
  <c r="C111" i="1"/>
  <c r="B111" i="1"/>
  <c r="C110" i="1"/>
  <c r="B110" i="1"/>
  <c r="C108" i="1"/>
  <c r="C109" i="1" s="1"/>
  <c r="B108" i="1"/>
  <c r="C107" i="1"/>
  <c r="C106" i="1" s="1"/>
  <c r="C105" i="1" s="1"/>
  <c r="B107" i="1"/>
  <c r="B106" i="1"/>
  <c r="B105" i="1"/>
  <c r="C103" i="1"/>
  <c r="B103" i="1"/>
  <c r="C102" i="1"/>
  <c r="B102" i="1"/>
  <c r="C101" i="1"/>
  <c r="B101" i="1"/>
  <c r="C99" i="1"/>
  <c r="B99" i="1"/>
  <c r="C98" i="1"/>
  <c r="B98" i="1"/>
  <c r="B97" i="1" s="1"/>
  <c r="C97" i="1"/>
  <c r="C95" i="1"/>
  <c r="B95" i="1"/>
  <c r="C94" i="1"/>
  <c r="C93" i="1" s="1"/>
  <c r="B94" i="1"/>
  <c r="B93" i="1"/>
  <c r="C89" i="1"/>
  <c r="B89" i="1"/>
  <c r="C88" i="1"/>
  <c r="B88" i="1"/>
  <c r="C87" i="1"/>
  <c r="B87" i="1"/>
  <c r="C86" i="1"/>
  <c r="B86" i="1"/>
  <c r="B85" i="1" s="1"/>
  <c r="C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C91" i="1" s="1"/>
  <c r="B36" i="1"/>
  <c r="B91" i="1" s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22" i="1" l="1"/>
  <c r="D24" i="1"/>
  <c r="D26" i="1"/>
  <c r="D28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3" i="1"/>
  <c r="D25" i="1"/>
  <c r="D29" i="1"/>
  <c r="D30" i="1"/>
  <c r="D31" i="1"/>
  <c r="D32" i="1"/>
  <c r="D34" i="1"/>
  <c r="B113" i="1"/>
  <c r="D14" i="1"/>
  <c r="D27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C113" i="1"/>
  <c r="D36" i="1"/>
  <c r="D83" i="1"/>
  <c r="D84" i="1"/>
  <c r="D85" i="1"/>
  <c r="D86" i="1"/>
  <c r="D87" i="1"/>
  <c r="D88" i="1"/>
  <c r="D89" i="1"/>
</calcChain>
</file>

<file path=xl/sharedStrings.xml><?xml version="1.0" encoding="utf-8"?>
<sst xmlns="http://schemas.openxmlformats.org/spreadsheetml/2006/main" count="111" uniqueCount="109">
  <si>
    <t xml:space="preserve">                           Сведения об исполнении бюджета г. Красноярска на 01.10.2022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</si>
  <si>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</si>
  <si>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</si>
  <si>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</si>
  <si>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01.10.2022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</si>
  <si>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</si>
  <si>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</si>
  <si>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</si>
  <si>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</si>
  <si>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</si>
  <si>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</si>
  <si>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</si>
  <si>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</si>
  <si>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</si>
  <si>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</si>
  <si>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</si>
  <si>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</si>
  <si>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</si>
  <si>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</si>
  <si>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</si>
  <si>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</si>
  <si>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</si>
  <si>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</si>
  <si>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</si>
  <si>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</si>
  <si>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</si>
  <si>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</si>
  <si>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</si>
  <si>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</si>
  <si>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</si>
  <si>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</si>
  <si>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</si>
  <si>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</si>
  <si>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</si>
  <si>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-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</si>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</sst>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4" fontId="5" fillId="2" borderId="1" xfId="0" applyNumberFormat="1" applyFont="1" applyFill="1" applyBorder="1" applyAlignment="1" applyProtection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10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0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26452911.376330003</v>
          </cell>
          <cell r="F7">
            <v>19066985.749520004</v>
          </cell>
        </row>
        <row r="8">
          <cell r="E8">
            <v>16827133.260000002</v>
          </cell>
          <cell r="F8">
            <v>12057598.312200002</v>
          </cell>
        </row>
        <row r="9">
          <cell r="E9">
            <v>4803275.45</v>
          </cell>
          <cell r="F9">
            <v>3504277.0878799995</v>
          </cell>
        </row>
        <row r="13">
          <cell r="E13">
            <v>12023857.810000001</v>
          </cell>
          <cell r="F13">
            <v>8553321.2243200019</v>
          </cell>
        </row>
        <row r="34">
          <cell r="E34">
            <v>4771651.88</v>
          </cell>
          <cell r="F34">
            <v>3770174.8001000001</v>
          </cell>
        </row>
        <row r="35">
          <cell r="E35">
            <v>4318098.3</v>
          </cell>
          <cell r="F35">
            <v>3479370.21575</v>
          </cell>
        </row>
        <row r="43">
          <cell r="E43">
            <v>5465.94</v>
          </cell>
          <cell r="F43">
            <v>2611.9905199999998</v>
          </cell>
        </row>
        <row r="46">
          <cell r="E46">
            <v>19190.349999999999</v>
          </cell>
          <cell r="F46">
            <v>18351.698199999999</v>
          </cell>
        </row>
        <row r="50">
          <cell r="E50">
            <v>1371809.81</v>
          </cell>
          <cell r="F50">
            <v>710769.63500000001</v>
          </cell>
        </row>
        <row r="52">
          <cell r="E52">
            <v>492013.05</v>
          </cell>
          <cell r="F52">
            <v>112638.54111000001</v>
          </cell>
        </row>
        <row r="53">
          <cell r="E53">
            <v>879796.76</v>
          </cell>
          <cell r="F53">
            <v>598131.09389000002</v>
          </cell>
        </row>
        <row r="62">
          <cell r="E62">
            <v>284802.40000000002</v>
          </cell>
          <cell r="F62">
            <v>197586.69044999999</v>
          </cell>
        </row>
        <row r="70">
          <cell r="E70">
            <v>2.09</v>
          </cell>
          <cell r="F70">
            <v>-17.583880000000001</v>
          </cell>
        </row>
        <row r="87">
          <cell r="E87">
            <v>1221247.6399999999</v>
          </cell>
          <cell r="F87">
            <v>765706.75939000002</v>
          </cell>
        </row>
        <row r="125">
          <cell r="E125">
            <v>86791.94</v>
          </cell>
          <cell r="F125">
            <v>51795.379530000006</v>
          </cell>
        </row>
        <row r="135">
          <cell r="E135">
            <v>21267.35</v>
          </cell>
          <cell r="F135">
            <v>14905.805759999999</v>
          </cell>
        </row>
        <row r="149">
          <cell r="E149">
            <v>378963.18</v>
          </cell>
          <cell r="F149">
            <v>201448.8915</v>
          </cell>
        </row>
        <row r="174">
          <cell r="E174">
            <v>88.53</v>
          </cell>
          <cell r="F174">
            <v>69.5</v>
          </cell>
        </row>
        <row r="179">
          <cell r="E179">
            <v>214111.38000000003</v>
          </cell>
          <cell r="F179">
            <v>190039.52879000004</v>
          </cell>
        </row>
        <row r="298">
          <cell r="E298">
            <v>34332.816330000001</v>
          </cell>
          <cell r="F298">
            <v>39622.817510000001</v>
          </cell>
        </row>
        <row r="306">
          <cell r="E306">
            <v>24637393.565680001</v>
          </cell>
          <cell r="F306">
            <v>17004560.384020001</v>
          </cell>
        </row>
        <row r="307">
          <cell r="E307">
            <v>24689770.874710001</v>
          </cell>
          <cell r="F307">
            <v>17056781.77823</v>
          </cell>
        </row>
        <row r="312">
          <cell r="E312">
            <v>8917074.7743600011</v>
          </cell>
          <cell r="F312">
            <v>5553914.3548300005</v>
          </cell>
        </row>
        <row r="389">
          <cell r="E389">
            <v>14432373.350349998</v>
          </cell>
          <cell r="F389">
            <v>10952493.288699999</v>
          </cell>
        </row>
        <row r="441">
          <cell r="E441">
            <v>1340322.75</v>
          </cell>
          <cell r="F441">
            <v>550374.13469999994</v>
          </cell>
        </row>
        <row r="464">
          <cell r="E464">
            <v>0</v>
          </cell>
          <cell r="F464">
            <v>-6.6710000000000003</v>
          </cell>
        </row>
        <row r="466">
          <cell r="E466">
            <v>5051.8824000000004</v>
          </cell>
          <cell r="F466">
            <v>5244.5141100000001</v>
          </cell>
        </row>
        <row r="472">
          <cell r="E472">
            <v>-57429.191430000006</v>
          </cell>
          <cell r="F472">
            <v>-57459.23732</v>
          </cell>
        </row>
        <row r="503">
          <cell r="E503">
            <v>51090304.94201</v>
          </cell>
          <cell r="F503">
            <v>36071546.133540004</v>
          </cell>
        </row>
        <row r="506">
          <cell r="E506">
            <v>3420150.8673399994</v>
          </cell>
          <cell r="F506">
            <v>2032791.6101200003</v>
          </cell>
        </row>
        <row r="548">
          <cell r="E548">
            <v>8161.3932500000001</v>
          </cell>
          <cell r="F548">
            <v>5792.0898399999996</v>
          </cell>
        </row>
        <row r="552">
          <cell r="E552">
            <v>110850.4</v>
          </cell>
          <cell r="F552">
            <v>67875.898220000003</v>
          </cell>
        </row>
        <row r="563">
          <cell r="E563">
            <v>1289604.3585800005</v>
          </cell>
          <cell r="F563">
            <v>876897.78392999992</v>
          </cell>
        </row>
        <row r="576">
          <cell r="E576">
            <v>2093.9</v>
          </cell>
          <cell r="F576">
            <v>1817.44535</v>
          </cell>
        </row>
        <row r="579">
          <cell r="E579">
            <v>293187.53696</v>
          </cell>
          <cell r="F579">
            <v>191859.91373999999</v>
          </cell>
        </row>
        <row r="590">
          <cell r="E590">
            <v>14806.019999999999</v>
          </cell>
          <cell r="F590">
            <v>8864.9338499999994</v>
          </cell>
        </row>
        <row r="598">
          <cell r="E598">
            <v>52305.187510000003</v>
          </cell>
          <cell r="F598">
            <v>0</v>
          </cell>
        </row>
        <row r="600">
          <cell r="E600">
            <v>2443.15</v>
          </cell>
          <cell r="F600">
            <v>1992.9</v>
          </cell>
        </row>
        <row r="603">
          <cell r="E603">
            <v>1646698.9210400002</v>
          </cell>
          <cell r="F603">
            <v>877690.64518999984</v>
          </cell>
        </row>
        <row r="633">
          <cell r="E633">
            <v>167867.149</v>
          </cell>
          <cell r="F633">
            <v>93798.81078</v>
          </cell>
        </row>
        <row r="650">
          <cell r="E650">
            <v>21562.799999999999</v>
          </cell>
          <cell r="F650">
            <v>1938.73767</v>
          </cell>
        </row>
        <row r="658">
          <cell r="E658">
            <v>146304.34899999999</v>
          </cell>
          <cell r="F658">
            <v>91860.073109999998</v>
          </cell>
        </row>
        <row r="667">
          <cell r="E667">
            <v>10029176.41725</v>
          </cell>
          <cell r="F667">
            <v>5518460.3483199999</v>
          </cell>
        </row>
        <row r="732">
          <cell r="E732">
            <v>2292742.4</v>
          </cell>
          <cell r="F732">
            <v>1388942.05528</v>
          </cell>
        </row>
        <row r="745">
          <cell r="E745">
            <v>7513868.8014199995</v>
          </cell>
          <cell r="F745">
            <v>4028726.1498300005</v>
          </cell>
        </row>
        <row r="757">
          <cell r="E757">
            <v>222565.21582999997</v>
          </cell>
          <cell r="F757">
            <v>100792.14321000002</v>
          </cell>
        </row>
        <row r="781">
          <cell r="E781">
            <v>5707283.3013000004</v>
          </cell>
          <cell r="F781">
            <v>3003694.9821299999</v>
          </cell>
        </row>
        <row r="830">
          <cell r="E830">
            <v>2621806.5805500001</v>
          </cell>
          <cell r="F830">
            <v>1425293.6785499998</v>
          </cell>
        </row>
        <row r="844">
          <cell r="E844">
            <v>340938.10680999997</v>
          </cell>
          <cell r="F844">
            <v>75275.5674</v>
          </cell>
        </row>
        <row r="852">
          <cell r="E852">
            <v>1988609.4538199999</v>
          </cell>
          <cell r="F852">
            <v>1065834.8506700001</v>
          </cell>
        </row>
        <row r="868">
          <cell r="E868">
            <v>755929.16012000002</v>
          </cell>
          <cell r="F868">
            <v>437290.88550999999</v>
          </cell>
        </row>
        <row r="892">
          <cell r="E892">
            <v>8882.7831399999995</v>
          </cell>
          <cell r="F892">
            <v>3061.85671</v>
          </cell>
        </row>
        <row r="902">
          <cell r="E902">
            <v>85</v>
          </cell>
          <cell r="F902">
            <v>85</v>
          </cell>
        </row>
        <row r="903">
          <cell r="E903">
            <v>3316.2722899999999</v>
          </cell>
          <cell r="F903">
            <v>2131.8283299999998</v>
          </cell>
        </row>
        <row r="908">
          <cell r="E908">
            <v>5481.5108499999997</v>
          </cell>
          <cell r="F908">
            <v>845.02837999999997</v>
          </cell>
        </row>
        <row r="910">
          <cell r="E910">
            <v>24543504.579599999</v>
          </cell>
          <cell r="F910">
            <v>16468195.669189997</v>
          </cell>
        </row>
        <row r="957">
          <cell r="E957">
            <v>9251341.0110899992</v>
          </cell>
          <cell r="F957">
            <v>6151725.2273800001</v>
          </cell>
        </row>
        <row r="971">
          <cell r="E971">
            <v>11724750.371269999</v>
          </cell>
          <cell r="F971">
            <v>7795887.4607299995</v>
          </cell>
        </row>
        <row r="984">
          <cell r="E984">
            <v>1738350.5808299999</v>
          </cell>
          <cell r="F984">
            <v>1223096.0637999999</v>
          </cell>
        </row>
        <row r="996">
          <cell r="E996">
            <v>899932.68802999984</v>
          </cell>
          <cell r="F996">
            <v>664270.01682000002</v>
          </cell>
        </row>
        <row r="1019">
          <cell r="E1019">
            <v>929129.92837999994</v>
          </cell>
          <cell r="F1019">
            <v>633216.90046000003</v>
          </cell>
        </row>
        <row r="1041">
          <cell r="E1041">
            <v>1837874.54694</v>
          </cell>
          <cell r="F1041">
            <v>1176959.86091</v>
          </cell>
        </row>
        <row r="1082">
          <cell r="E1082">
            <v>1707593.3100999999</v>
          </cell>
          <cell r="F1082">
            <v>1087551.29905</v>
          </cell>
        </row>
        <row r="1091">
          <cell r="E1091">
            <v>31208.537</v>
          </cell>
          <cell r="F1091">
            <v>22079.300810000001</v>
          </cell>
        </row>
        <row r="1095">
          <cell r="E1095">
            <v>99072.699840000001</v>
          </cell>
          <cell r="F1095">
            <v>67329.261050000001</v>
          </cell>
        </row>
        <row r="1230">
          <cell r="E1230">
            <v>3129165.7279699999</v>
          </cell>
          <cell r="F1230">
            <v>2291800.2547200001</v>
          </cell>
        </row>
        <row r="1278">
          <cell r="E1278">
            <v>59248.73</v>
          </cell>
          <cell r="F1278">
            <v>36334.059979999998</v>
          </cell>
        </row>
        <row r="1287">
          <cell r="E1287">
            <v>1539100.0098200003</v>
          </cell>
          <cell r="F1287">
            <v>954827.00922000001</v>
          </cell>
        </row>
        <row r="1302">
          <cell r="E1302">
            <v>1449858.9881499999</v>
          </cell>
          <cell r="F1302">
            <v>1247457.9590400001</v>
          </cell>
        </row>
        <row r="1310">
          <cell r="E1310">
            <v>80958</v>
          </cell>
          <cell r="F1310">
            <v>53181.22647999999</v>
          </cell>
        </row>
        <row r="1328">
          <cell r="E1328">
            <v>2916501.28957</v>
          </cell>
          <cell r="F1328">
            <v>1686417.9815</v>
          </cell>
        </row>
        <row r="1379">
          <cell r="E1379">
            <v>1422357.74835</v>
          </cell>
          <cell r="F1379">
            <v>958411.89387999999</v>
          </cell>
        </row>
        <row r="1387">
          <cell r="E1387">
            <v>1292936.3888099999</v>
          </cell>
          <cell r="F1387">
            <v>552659.84660000005</v>
          </cell>
        </row>
        <row r="1396">
          <cell r="E1396">
            <v>201207.15240999998</v>
          </cell>
          <cell r="F1396">
            <v>175346.24101999999</v>
          </cell>
        </row>
        <row r="1416">
          <cell r="E1416">
            <v>55140</v>
          </cell>
          <cell r="F1416">
            <v>39513.306810000002</v>
          </cell>
        </row>
        <row r="1417">
          <cell r="E1417">
            <v>736715.255</v>
          </cell>
          <cell r="F1417">
            <v>326161.09766000003</v>
          </cell>
        </row>
        <row r="1420">
          <cell r="E1420">
            <v>736715.255</v>
          </cell>
          <cell r="F1420">
            <v>326161.09766000003</v>
          </cell>
        </row>
        <row r="1424">
          <cell r="E1424">
            <v>52552261.917110004</v>
          </cell>
          <cell r="F1424">
            <v>32640855.778849997</v>
          </cell>
        </row>
        <row r="1431">
          <cell r="E1431">
            <v>-750000</v>
          </cell>
          <cell r="F1431">
            <v>-750000</v>
          </cell>
        </row>
        <row r="1434">
          <cell r="E1434">
            <v>2200044</v>
          </cell>
        </row>
        <row r="1435">
          <cell r="E1435">
            <v>-2200044</v>
          </cell>
        </row>
        <row r="1437">
          <cell r="F1437">
            <v>-1600000</v>
          </cell>
        </row>
        <row r="1438">
          <cell r="E1438">
            <v>6052838</v>
          </cell>
        </row>
        <row r="1439">
          <cell r="E1439">
            <v>-5302838</v>
          </cell>
          <cell r="F1439">
            <v>-1600000</v>
          </cell>
        </row>
        <row r="1440">
          <cell r="E1440">
            <v>0</v>
          </cell>
        </row>
        <row r="1445">
          <cell r="E1445">
            <v>0</v>
          </cell>
          <cell r="F1445">
            <v>1657514.9879999999</v>
          </cell>
        </row>
        <row r="1448">
          <cell r="E1448">
            <v>1461956.9751000032</v>
          </cell>
          <cell r="F1448">
            <v>-2738205.3426899984</v>
          </cell>
        </row>
        <row r="1449">
          <cell r="E1449">
            <v>-59343186.94201</v>
          </cell>
          <cell r="F1449">
            <v>-46040669.634729996</v>
          </cell>
        </row>
        <row r="1450">
          <cell r="E1450">
            <v>60805143.917110004</v>
          </cell>
          <cell r="F1450">
            <v>43302464.292039998</v>
          </cell>
        </row>
      </sheetData>
      <sheetData sheetId="1"/>
      <sheetData sheetId="2">
        <row r="23">
          <cell r="D23">
            <v>1240709.0999999999</v>
          </cell>
          <cell r="E23">
            <v>1067285.2131699999</v>
          </cell>
        </row>
        <row r="35">
          <cell r="D35">
            <v>428897.29</v>
          </cell>
          <cell r="E35">
            <v>269840.89562999998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2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4" customHeight="1" x14ac:dyDescent="0.25">
      <c r="A6" s="17" t="s">
        <v>6</v>
      </c>
      <c r="B6" s="18">
        <f>'[1]Расшир на 01.10.22'!E7</f>
        <v>26452911.376330003</v>
      </c>
      <c r="C6" s="18">
        <f>'[1]Расшир на 01.10.22'!F7</f>
        <v>19066985.749520004</v>
      </c>
      <c r="D6" s="19">
        <f>C6/B6</f>
        <v>0.7207896884492303</v>
      </c>
      <c r="E6" s="8"/>
      <c r="F6" s="8"/>
      <c r="G6" s="8"/>
      <c r="H6" s="8"/>
      <c r="I6" s="8"/>
      <c r="J6" s="8"/>
      <c r="K6" s="8"/>
    </row>
    <row r="7" spans="1:11" ht="24" customHeight="1" x14ac:dyDescent="0.25">
      <c r="A7" s="20" t="s">
        <v>7</v>
      </c>
      <c r="B7" s="18">
        <f>'[1]Расшир на 01.10.22'!E8</f>
        <v>16827133.260000002</v>
      </c>
      <c r="C7" s="18">
        <f>'[1]Расшир на 01.10.22'!F8</f>
        <v>12057598.312200002</v>
      </c>
      <c r="D7" s="19">
        <f t="shared" ref="D7:D62" si="0">C7/B7</f>
        <v>0.71655689212744733</v>
      </c>
      <c r="E7" s="8"/>
      <c r="F7" s="8"/>
      <c r="G7" s="8"/>
      <c r="H7" s="8"/>
      <c r="I7" s="8"/>
      <c r="J7" s="8"/>
      <c r="K7" s="8"/>
    </row>
    <row r="8" spans="1:11" ht="24" customHeight="1" x14ac:dyDescent="0.25">
      <c r="A8" s="21" t="s">
        <v>8</v>
      </c>
      <c r="B8" s="22">
        <f>'[1]Расшир на 01.10.22'!E9</f>
        <v>4803275.45</v>
      </c>
      <c r="C8" s="22">
        <f>'[1]Расшир на 01.10.22'!F9</f>
        <v>3504277.0878799995</v>
      </c>
      <c r="D8" s="19">
        <f t="shared" si="0"/>
        <v>0.72955988561513774</v>
      </c>
      <c r="E8" s="8"/>
      <c r="F8" s="8"/>
      <c r="G8" s="8"/>
      <c r="H8" s="8"/>
      <c r="I8" s="8"/>
      <c r="J8" s="8"/>
      <c r="K8" s="8"/>
    </row>
    <row r="9" spans="1:11" ht="24" customHeight="1" x14ac:dyDescent="0.25">
      <c r="A9" s="21" t="s">
        <v>9</v>
      </c>
      <c r="B9" s="22">
        <f>'[1]Расшир на 01.10.22'!E13</f>
        <v>12023857.810000001</v>
      </c>
      <c r="C9" s="22">
        <f>'[1]Расшир на 01.10.22'!F13</f>
        <v>8553321.2243200019</v>
      </c>
      <c r="D9" s="19">
        <f t="shared" si="0"/>
        <v>0.71136247280023357</v>
      </c>
      <c r="E9" s="8"/>
      <c r="F9" s="8"/>
      <c r="G9" s="8"/>
      <c r="H9" s="8"/>
      <c r="I9" s="8"/>
      <c r="J9" s="8"/>
      <c r="K9" s="8"/>
    </row>
    <row r="10" spans="1:11" ht="24" customHeight="1" x14ac:dyDescent="0.25">
      <c r="A10" s="23" t="s">
        <v>10</v>
      </c>
      <c r="B10" s="18">
        <f>[1]экономика!D23</f>
        <v>1240709.0999999999</v>
      </c>
      <c r="C10" s="18">
        <f>[1]экономика!E23</f>
        <v>1067285.2131699999</v>
      </c>
      <c r="D10" s="19">
        <f t="shared" si="0"/>
        <v>0.86022195949880598</v>
      </c>
      <c r="E10" s="8"/>
      <c r="F10" s="8"/>
      <c r="G10" s="8"/>
      <c r="H10" s="8"/>
      <c r="I10" s="8"/>
      <c r="J10" s="8"/>
      <c r="K10" s="8"/>
    </row>
    <row r="11" spans="1:11" ht="24" customHeight="1" x14ac:dyDescent="0.25">
      <c r="A11" s="20" t="s">
        <v>11</v>
      </c>
      <c r="B11" s="18">
        <f>'[1]Расшир на 01.10.22'!E34</f>
        <v>4771651.88</v>
      </c>
      <c r="C11" s="18">
        <f>'[1]Расшир на 01.10.22'!F34</f>
        <v>3770174.8001000001</v>
      </c>
      <c r="D11" s="19">
        <f t="shared" si="0"/>
        <v>0.79011941669558683</v>
      </c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21" t="s">
        <v>12</v>
      </c>
      <c r="B12" s="22">
        <f>'[1]Расшир на 01.10.22'!E35</f>
        <v>4318098.3</v>
      </c>
      <c r="C12" s="22">
        <f>'[1]Расшир на 01.10.22'!F35-0.01</f>
        <v>3479370.2057500002</v>
      </c>
      <c r="D12" s="19">
        <f t="shared" si="0"/>
        <v>0.8057644740857336</v>
      </c>
      <c r="E12" s="8"/>
      <c r="F12" s="8"/>
      <c r="G12" s="8"/>
      <c r="H12" s="8"/>
      <c r="I12" s="8"/>
      <c r="J12" s="8"/>
      <c r="K12" s="8"/>
    </row>
    <row r="13" spans="1:11" ht="24" customHeight="1" x14ac:dyDescent="0.25">
      <c r="A13" s="24" t="s">
        <v>13</v>
      </c>
      <c r="B13" s="22">
        <f>'[1]Расшир на 01.10.22'!E43</f>
        <v>5465.94</v>
      </c>
      <c r="C13" s="22">
        <f>'[1]Расшир на 01.10.22'!F43</f>
        <v>2611.9905199999998</v>
      </c>
      <c r="D13" s="19">
        <f t="shared" si="0"/>
        <v>0.47786666520305748</v>
      </c>
      <c r="E13" s="8"/>
      <c r="F13" s="8"/>
      <c r="G13" s="8"/>
      <c r="H13" s="8"/>
      <c r="I13" s="8"/>
      <c r="J13" s="8"/>
      <c r="K13" s="8"/>
    </row>
    <row r="14" spans="1:11" ht="24" customHeight="1" x14ac:dyDescent="0.25">
      <c r="A14" s="21" t="s">
        <v>14</v>
      </c>
      <c r="B14" s="22">
        <f>'[1]Расшир на 01.10.22'!E46</f>
        <v>19190.349999999999</v>
      </c>
      <c r="C14" s="22">
        <f>'[1]Расшир на 01.10.22'!F46</f>
        <v>18351.698199999999</v>
      </c>
      <c r="D14" s="19">
        <f t="shared" si="0"/>
        <v>0.95629825407040514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5" t="s">
        <v>15</v>
      </c>
      <c r="B15" s="22">
        <f>[1]экономика!D35</f>
        <v>428897.29</v>
      </c>
      <c r="C15" s="22">
        <f>[1]экономика!E35</f>
        <v>269840.89562999998</v>
      </c>
      <c r="D15" s="19">
        <f t="shared" si="0"/>
        <v>0.62915038616821295</v>
      </c>
      <c r="E15" s="8"/>
      <c r="F15" s="8"/>
      <c r="G15" s="8"/>
      <c r="H15" s="8"/>
      <c r="I15" s="8"/>
      <c r="J15" s="8"/>
      <c r="K15" s="8"/>
    </row>
    <row r="16" spans="1:11" ht="24" customHeight="1" x14ac:dyDescent="0.25">
      <c r="A16" s="20" t="s">
        <v>16</v>
      </c>
      <c r="B16" s="18">
        <f>'[1]Расшир на 01.10.22'!E50</f>
        <v>1371809.81</v>
      </c>
      <c r="C16" s="18">
        <f>'[1]Расшир на 01.10.22'!F50</f>
        <v>710769.63500000001</v>
      </c>
      <c r="D16" s="19">
        <f t="shared" si="0"/>
        <v>0.51812549364988136</v>
      </c>
      <c r="E16" s="8"/>
      <c r="F16" s="8"/>
      <c r="G16" s="8"/>
      <c r="H16" s="8"/>
      <c r="I16" s="8"/>
      <c r="J16" s="8"/>
      <c r="K16" s="8"/>
    </row>
    <row r="17" spans="1:11" ht="24" customHeight="1" x14ac:dyDescent="0.25">
      <c r="A17" s="21" t="s">
        <v>17</v>
      </c>
      <c r="B17" s="22">
        <f>'[1]Расшир на 01.10.22'!E52</f>
        <v>492013.05</v>
      </c>
      <c r="C17" s="22">
        <f>'[1]Расшир на 01.10.22'!F52</f>
        <v>112638.54111000001</v>
      </c>
      <c r="D17" s="19">
        <f t="shared" si="0"/>
        <v>0.22893405187118515</v>
      </c>
      <c r="E17" s="8"/>
      <c r="F17" s="8"/>
      <c r="G17" s="8"/>
      <c r="H17" s="8"/>
      <c r="I17" s="8"/>
      <c r="J17" s="8"/>
      <c r="K17" s="8"/>
    </row>
    <row r="18" spans="1:11" ht="24" customHeight="1" x14ac:dyDescent="0.25">
      <c r="A18" s="21" t="s">
        <v>18</v>
      </c>
      <c r="B18" s="22">
        <f>'[1]Расшир на 01.10.22'!E53</f>
        <v>879796.76</v>
      </c>
      <c r="C18" s="22">
        <f>'[1]Расшир на 01.10.22'!F53+0.01</f>
        <v>598131.10389000003</v>
      </c>
      <c r="D18" s="19">
        <f t="shared" si="0"/>
        <v>0.6798514510214837</v>
      </c>
      <c r="E18" s="8"/>
      <c r="F18" s="8"/>
      <c r="G18" s="8"/>
      <c r="H18" s="8"/>
      <c r="I18" s="8"/>
      <c r="J18" s="8"/>
      <c r="K18" s="8"/>
    </row>
    <row r="19" spans="1:11" ht="24" customHeight="1" x14ac:dyDescent="0.25">
      <c r="A19" s="20" t="s">
        <v>19</v>
      </c>
      <c r="B19" s="18">
        <f>'[1]Расшир на 01.10.22'!E62</f>
        <v>284802.40000000002</v>
      </c>
      <c r="C19" s="18">
        <f>'[1]Расшир на 01.10.22'!F62</f>
        <v>197586.69044999999</v>
      </c>
      <c r="D19" s="19">
        <f t="shared" si="0"/>
        <v>0.69376764539203317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6" t="s">
        <v>20</v>
      </c>
      <c r="B20" s="18">
        <f>'[1]Расшир на 01.10.22'!E70</f>
        <v>2.09</v>
      </c>
      <c r="C20" s="18">
        <f>'[1]Расшир на 01.10.22'!F70</f>
        <v>-17.583880000000001</v>
      </c>
      <c r="D20" s="19">
        <f t="shared" si="0"/>
        <v>-8.4133397129186616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6" t="s">
        <v>21</v>
      </c>
      <c r="B21" s="18">
        <f>'[1]Расшир на 01.10.22'!E87</f>
        <v>1221247.6399999999</v>
      </c>
      <c r="C21" s="18">
        <f>'[1]Расшир на 01.10.22'!F87</f>
        <v>765706.75939000002</v>
      </c>
      <c r="D21" s="19">
        <f t="shared" si="0"/>
        <v>0.6269872991443407</v>
      </c>
      <c r="E21" s="8"/>
      <c r="F21" s="8"/>
      <c r="G21" s="8"/>
      <c r="H21" s="8"/>
      <c r="I21" s="8"/>
      <c r="J21" s="8"/>
      <c r="K21" s="8"/>
    </row>
    <row r="22" spans="1:11" ht="24" customHeight="1" x14ac:dyDescent="0.25">
      <c r="A22" s="26" t="s">
        <v>22</v>
      </c>
      <c r="B22" s="18">
        <f>'[1]Расшир на 01.10.22'!E125</f>
        <v>86791.94</v>
      </c>
      <c r="C22" s="18">
        <f>'[1]Расшир на 01.10.22'!F125</f>
        <v>51795.379530000006</v>
      </c>
      <c r="D22" s="19">
        <f t="shared" si="0"/>
        <v>0.59677637727650756</v>
      </c>
      <c r="E22" s="8"/>
      <c r="F22" s="8"/>
      <c r="G22" s="8"/>
      <c r="H22" s="8"/>
      <c r="I22" s="8"/>
      <c r="J22" s="8"/>
      <c r="K22" s="8"/>
    </row>
    <row r="23" spans="1:11" ht="24" customHeight="1" x14ac:dyDescent="0.25">
      <c r="A23" s="26" t="s">
        <v>23</v>
      </c>
      <c r="B23" s="18">
        <f>'[1]Расшир на 01.10.22'!E135</f>
        <v>21267.35</v>
      </c>
      <c r="C23" s="18">
        <f>'[1]Расшир на 01.10.22'!F135-0.01</f>
        <v>14905.795759999999</v>
      </c>
      <c r="D23" s="19">
        <f t="shared" si="0"/>
        <v>0.70087696680592548</v>
      </c>
      <c r="E23" s="8"/>
      <c r="F23" s="8"/>
      <c r="G23" s="8"/>
      <c r="H23" s="8"/>
      <c r="I23" s="8"/>
      <c r="J23" s="8"/>
      <c r="K23" s="8"/>
    </row>
    <row r="24" spans="1:11" ht="24" customHeight="1" x14ac:dyDescent="0.25">
      <c r="A24" s="26" t="s">
        <v>24</v>
      </c>
      <c r="B24" s="18">
        <f>'[1]Расшир на 01.10.22'!E149</f>
        <v>378963.18</v>
      </c>
      <c r="C24" s="18">
        <f>'[1]Расшир на 01.10.22'!F149</f>
        <v>201448.8915</v>
      </c>
      <c r="D24" s="19">
        <f t="shared" si="0"/>
        <v>0.53157906132199972</v>
      </c>
      <c r="E24" s="8"/>
      <c r="F24" s="8"/>
      <c r="G24" s="8"/>
      <c r="H24" s="8"/>
      <c r="I24" s="8"/>
      <c r="J24" s="8"/>
      <c r="K24" s="8"/>
    </row>
    <row r="25" spans="1:11" ht="24" customHeight="1" x14ac:dyDescent="0.25">
      <c r="A25" s="20" t="s">
        <v>25</v>
      </c>
      <c r="B25" s="18">
        <f>'[1]Расшир на 01.10.22'!E174</f>
        <v>88.53</v>
      </c>
      <c r="C25" s="18">
        <f>'[1]Расшир на 01.10.22'!F174</f>
        <v>69.5</v>
      </c>
      <c r="D25" s="19">
        <f t="shared" si="0"/>
        <v>0.78504461764373656</v>
      </c>
      <c r="E25" s="8"/>
      <c r="F25" s="8"/>
      <c r="G25" s="8"/>
      <c r="H25" s="8"/>
      <c r="I25" s="8"/>
      <c r="J25" s="8"/>
      <c r="K25" s="8"/>
    </row>
    <row r="26" spans="1:11" ht="24" customHeight="1" x14ac:dyDescent="0.25">
      <c r="A26" s="20" t="s">
        <v>26</v>
      </c>
      <c r="B26" s="18">
        <f>'[1]Расшир на 01.10.22'!E179</f>
        <v>214111.38000000003</v>
      </c>
      <c r="C26" s="18">
        <f>'[1]Расшир на 01.10.22'!F179</f>
        <v>190039.52879000004</v>
      </c>
      <c r="D26" s="19">
        <f t="shared" si="0"/>
        <v>0.88757322842905417</v>
      </c>
      <c r="E26" s="8"/>
      <c r="F26" s="8"/>
      <c r="G26" s="8"/>
      <c r="H26" s="8"/>
      <c r="I26" s="8"/>
      <c r="J26" s="8"/>
      <c r="K26" s="8"/>
    </row>
    <row r="27" spans="1:11" ht="24" customHeight="1" x14ac:dyDescent="0.25">
      <c r="A27" s="26" t="s">
        <v>27</v>
      </c>
      <c r="B27" s="18">
        <f>'[1]Расшир на 01.10.22'!E298</f>
        <v>34332.816330000001</v>
      </c>
      <c r="C27" s="18">
        <f>'[1]Расшир на 01.10.22'!F298</f>
        <v>39622.817510000001</v>
      </c>
      <c r="D27" s="19">
        <f t="shared" si="0"/>
        <v>1.1540800244627063</v>
      </c>
      <c r="E27" s="8"/>
      <c r="F27" s="8"/>
      <c r="G27" s="8"/>
      <c r="H27" s="8"/>
      <c r="I27" s="8"/>
      <c r="J27" s="8"/>
      <c r="K27" s="8"/>
    </row>
    <row r="28" spans="1:11" s="29" customFormat="1" ht="24" customHeight="1" x14ac:dyDescent="0.25">
      <c r="A28" s="27" t="s">
        <v>28</v>
      </c>
      <c r="B28" s="18">
        <f>'[1]Расшир на 01.10.22'!E306-0.01</f>
        <v>24637393.555679999</v>
      </c>
      <c r="C28" s="18">
        <f>'[1]Расшир на 01.10.22'!F306</f>
        <v>17004560.384020001</v>
      </c>
      <c r="D28" s="19">
        <f t="shared" si="0"/>
        <v>0.69019315479090948</v>
      </c>
      <c r="E28" s="28"/>
      <c r="F28" s="28"/>
      <c r="G28" s="28"/>
      <c r="H28" s="28"/>
      <c r="I28" s="28"/>
      <c r="J28" s="28"/>
      <c r="K28" s="28"/>
    </row>
    <row r="29" spans="1:11" s="29" customFormat="1" ht="31.9" customHeight="1" x14ac:dyDescent="0.25">
      <c r="A29" s="30" t="s">
        <v>29</v>
      </c>
      <c r="B29" s="18">
        <f>'[1]Расшир на 01.10.22'!E307</f>
        <v>24689770.874710001</v>
      </c>
      <c r="C29" s="18">
        <f>'[1]Расшир на 01.10.22'!F307</f>
        <v>17056781.77823</v>
      </c>
      <c r="D29" s="19">
        <f t="shared" si="0"/>
        <v>0.69084406918095165</v>
      </c>
      <c r="E29" s="28"/>
      <c r="F29" s="28"/>
      <c r="G29" s="28"/>
      <c r="H29" s="28"/>
      <c r="I29" s="28"/>
      <c r="J29" s="28"/>
      <c r="K29" s="28"/>
    </row>
    <row r="30" spans="1:11" s="29" customFormat="1" ht="24" customHeight="1" x14ac:dyDescent="0.25">
      <c r="A30" s="31" t="s">
        <v>30</v>
      </c>
      <c r="B30" s="22">
        <f>'[1]Расшир на 01.10.22'!E389</f>
        <v>14432373.350349998</v>
      </c>
      <c r="C30" s="22">
        <f>'[1]Расшир на 01.10.22'!F389</f>
        <v>10952493.288699999</v>
      </c>
      <c r="D30" s="19">
        <f t="shared" si="0"/>
        <v>0.75888372777124646</v>
      </c>
      <c r="E30" s="28"/>
      <c r="F30" s="28"/>
      <c r="G30" s="28"/>
      <c r="H30" s="28"/>
      <c r="I30" s="28"/>
      <c r="J30" s="28"/>
      <c r="K30" s="28"/>
    </row>
    <row r="31" spans="1:11" ht="24" customHeight="1" x14ac:dyDescent="0.25">
      <c r="A31" s="32" t="s">
        <v>31</v>
      </c>
      <c r="B31" s="22">
        <f>'[1]Расшир на 01.10.22'!E441</f>
        <v>1340322.75</v>
      </c>
      <c r="C31" s="22">
        <f>'[1]Расшир на 01.10.22'!F441</f>
        <v>550374.13469999994</v>
      </c>
      <c r="D31" s="19">
        <f t="shared" si="0"/>
        <v>0.41062806305421579</v>
      </c>
      <c r="E31" s="8"/>
      <c r="F31" s="8"/>
      <c r="G31" s="8"/>
      <c r="H31" s="8"/>
      <c r="I31" s="8"/>
      <c r="J31" s="8"/>
      <c r="K31" s="8"/>
    </row>
    <row r="32" spans="1:11" s="29" customFormat="1" ht="33" customHeight="1" x14ac:dyDescent="0.25">
      <c r="A32" s="31" t="s">
        <v>32</v>
      </c>
      <c r="B32" s="22">
        <f>'[1]Расшир на 01.10.22'!E312</f>
        <v>8917074.7743600011</v>
      </c>
      <c r="C32" s="22">
        <f>'[1]Расшир на 01.10.22'!F312+0.01</f>
        <v>5553914.3648300003</v>
      </c>
      <c r="D32" s="19">
        <f t="shared" si="0"/>
        <v>0.6228403938923589</v>
      </c>
      <c r="E32" s="28"/>
      <c r="F32" s="28"/>
      <c r="G32" s="28"/>
      <c r="H32" s="28"/>
      <c r="I32" s="28"/>
      <c r="J32" s="28"/>
      <c r="K32" s="28"/>
    </row>
    <row r="33" spans="1:11" s="29" customFormat="1" ht="83.25" customHeight="1" x14ac:dyDescent="0.25">
      <c r="A33" s="33" t="s">
        <v>33</v>
      </c>
      <c r="B33" s="18">
        <f>'[1]Расшир на 01.10.22'!E464</f>
        <v>0</v>
      </c>
      <c r="C33" s="18">
        <f>'[1]Расшир на 01.10.22'!F464</f>
        <v>-6.6710000000000003</v>
      </c>
      <c r="D33" s="19" t="s">
        <v>34</v>
      </c>
      <c r="E33" s="28"/>
      <c r="F33" s="28"/>
      <c r="G33" s="28"/>
      <c r="H33" s="28"/>
      <c r="I33" s="28"/>
      <c r="J33" s="28"/>
      <c r="K33" s="28"/>
    </row>
    <row r="34" spans="1:11" s="29" customFormat="1" ht="34.5" customHeight="1" x14ac:dyDescent="0.25">
      <c r="A34" s="30" t="s">
        <v>35</v>
      </c>
      <c r="B34" s="18">
        <f>'[1]Расшир на 01.10.22'!E472</f>
        <v>-57429.191430000006</v>
      </c>
      <c r="C34" s="18">
        <f>'[1]Расшир на 01.10.22'!F472</f>
        <v>-57459.23732</v>
      </c>
      <c r="D34" s="19">
        <f t="shared" si="0"/>
        <v>1.0005231814910125</v>
      </c>
      <c r="E34" s="28"/>
      <c r="F34" s="28"/>
      <c r="G34" s="28"/>
      <c r="H34" s="28"/>
      <c r="I34" s="28"/>
      <c r="J34" s="28"/>
      <c r="K34" s="28"/>
    </row>
    <row r="35" spans="1:11" s="29" customFormat="1" ht="36" customHeight="1" x14ac:dyDescent="0.25">
      <c r="A35" s="33" t="s">
        <v>36</v>
      </c>
      <c r="B35" s="18">
        <f>'[1]Расшир на 01.10.22'!E466</f>
        <v>5051.8824000000004</v>
      </c>
      <c r="C35" s="18">
        <f>'[1]Расшир на 01.10.22'!F466</f>
        <v>5244.5141100000001</v>
      </c>
      <c r="D35" s="19" t="s">
        <v>37</v>
      </c>
      <c r="E35" s="28"/>
      <c r="F35" s="28"/>
      <c r="G35" s="28"/>
      <c r="H35" s="28"/>
      <c r="I35" s="28"/>
      <c r="J35" s="28"/>
      <c r="K35" s="28"/>
    </row>
    <row r="36" spans="1:11" s="38" customFormat="1" ht="24" customHeight="1" x14ac:dyDescent="0.3">
      <c r="A36" s="34" t="s">
        <v>38</v>
      </c>
      <c r="B36" s="35">
        <f>'[1]Расшир на 01.10.22'!E503</f>
        <v>51090304.94201</v>
      </c>
      <c r="C36" s="35">
        <f>'[1]Расшир на 01.10.22'!F503</f>
        <v>36071546.133540004</v>
      </c>
      <c r="D36" s="36">
        <f t="shared" si="0"/>
        <v>0.70603505253067045</v>
      </c>
      <c r="E36" s="37"/>
      <c r="F36" s="37"/>
      <c r="G36" s="37"/>
      <c r="H36" s="37"/>
      <c r="I36" s="37"/>
      <c r="J36" s="37"/>
      <c r="K36" s="37"/>
    </row>
    <row r="37" spans="1:11" ht="15.75" x14ac:dyDescent="0.25">
      <c r="A37" s="21"/>
      <c r="B37" s="39"/>
      <c r="C37" s="39"/>
      <c r="D37" s="40"/>
      <c r="E37" s="8"/>
      <c r="F37" s="8"/>
      <c r="G37" s="8"/>
      <c r="H37" s="8"/>
      <c r="I37" s="8"/>
      <c r="J37" s="8"/>
      <c r="K37" s="8"/>
    </row>
    <row r="38" spans="1:11" ht="22.5" customHeight="1" x14ac:dyDescent="0.25">
      <c r="A38" s="41" t="s">
        <v>39</v>
      </c>
      <c r="B38" s="39"/>
      <c r="C38" s="39"/>
      <c r="D38" s="40"/>
      <c r="E38" s="8"/>
      <c r="F38" s="8"/>
      <c r="G38" s="8"/>
      <c r="H38" s="8"/>
      <c r="I38" s="8"/>
      <c r="J38" s="8"/>
      <c r="K38" s="8"/>
    </row>
    <row r="39" spans="1:11" ht="15.75" customHeight="1" x14ac:dyDescent="0.25">
      <c r="A39" s="21"/>
      <c r="B39" s="39"/>
      <c r="C39" s="39"/>
      <c r="D39" s="40"/>
      <c r="E39" s="8"/>
      <c r="F39" s="8"/>
      <c r="G39" s="8"/>
      <c r="H39" s="8"/>
      <c r="I39" s="8"/>
      <c r="J39" s="8"/>
      <c r="K39" s="8"/>
    </row>
    <row r="40" spans="1:11" ht="22.5" customHeight="1" x14ac:dyDescent="0.25">
      <c r="A40" s="42" t="s">
        <v>40</v>
      </c>
      <c r="B40" s="43">
        <f>'[1]Расшир на 01.10.22'!E506</f>
        <v>3420150.8673399994</v>
      </c>
      <c r="C40" s="43">
        <f>'[1]Расшир на 01.10.22'!F506</f>
        <v>2032791.6101200003</v>
      </c>
      <c r="D40" s="44">
        <f t="shared" si="0"/>
        <v>0.59435729269480764</v>
      </c>
      <c r="E40" s="8"/>
      <c r="F40" s="8"/>
      <c r="G40" s="8"/>
      <c r="H40" s="8"/>
      <c r="I40" s="8"/>
      <c r="J40" s="8"/>
      <c r="K40" s="8"/>
    </row>
    <row r="41" spans="1:11" ht="31.5" x14ac:dyDescent="0.25">
      <c r="A41" s="25" t="s">
        <v>41</v>
      </c>
      <c r="B41" s="45">
        <f>'[1]Расшир на 01.10.22'!E548</f>
        <v>8161.3932500000001</v>
      </c>
      <c r="C41" s="45">
        <f>'[1]Расшир на 01.10.22'!F548</f>
        <v>5792.0898399999996</v>
      </c>
      <c r="D41" s="46">
        <f>C41/B41</f>
        <v>0.70969375725155748</v>
      </c>
      <c r="E41" s="8"/>
      <c r="F41" s="8"/>
      <c r="G41" s="8"/>
      <c r="H41" s="8"/>
      <c r="I41" s="8"/>
      <c r="J41" s="8"/>
      <c r="K41" s="8"/>
    </row>
    <row r="42" spans="1:11" ht="39.75" customHeight="1" x14ac:dyDescent="0.25">
      <c r="A42" s="25" t="s">
        <v>42</v>
      </c>
      <c r="B42" s="45">
        <f>'[1]Расшир на 01.10.22'!E552</f>
        <v>110850.4</v>
      </c>
      <c r="C42" s="45">
        <f>'[1]Расшир на 01.10.22'!F552</f>
        <v>67875.898220000003</v>
      </c>
      <c r="D42" s="46">
        <f t="shared" ref="D42:D49" si="1">C42/B42</f>
        <v>0.61231983123200284</v>
      </c>
      <c r="E42" s="8"/>
      <c r="F42" s="8"/>
      <c r="G42" s="8"/>
      <c r="H42" s="8"/>
      <c r="I42" s="8"/>
      <c r="J42" s="8"/>
      <c r="K42" s="8"/>
    </row>
    <row r="43" spans="1:11" ht="31.5" x14ac:dyDescent="0.25">
      <c r="A43" s="25" t="s">
        <v>43</v>
      </c>
      <c r="B43" s="45">
        <f>'[1]Расшир на 01.10.22'!E563</f>
        <v>1289604.3585800005</v>
      </c>
      <c r="C43" s="45">
        <f>'[1]Расшир на 01.10.22'!F563</f>
        <v>876897.78392999992</v>
      </c>
      <c r="D43" s="46">
        <f t="shared" si="1"/>
        <v>0.67997427125290044</v>
      </c>
      <c r="E43" s="8"/>
      <c r="F43" s="8"/>
      <c r="G43" s="8"/>
      <c r="H43" s="8"/>
      <c r="I43" s="8"/>
      <c r="J43" s="8"/>
      <c r="K43" s="8"/>
    </row>
    <row r="44" spans="1:11" ht="15.75" x14ac:dyDescent="0.25">
      <c r="A44" s="25" t="s">
        <v>44</v>
      </c>
      <c r="B44" s="45">
        <f>'[1]Расшир на 01.10.22'!E576</f>
        <v>2093.9</v>
      </c>
      <c r="C44" s="45">
        <f>'[1]Расшир на 01.10.22'!F576</f>
        <v>1817.44535</v>
      </c>
      <c r="D44" s="46">
        <f t="shared" si="1"/>
        <v>0.86797141697311231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5" t="s">
        <v>45</v>
      </c>
      <c r="B45" s="45">
        <f>'[1]Расшир на 01.10.22'!E579</f>
        <v>293187.53696</v>
      </c>
      <c r="C45" s="45">
        <f>'[1]Расшир на 01.10.22'!F579</f>
        <v>191859.91373999999</v>
      </c>
      <c r="D45" s="46">
        <f t="shared" si="1"/>
        <v>0.65439314279643379</v>
      </c>
      <c r="E45" s="8"/>
      <c r="F45" s="8"/>
      <c r="G45" s="8"/>
      <c r="H45" s="8"/>
      <c r="I45" s="8"/>
      <c r="J45" s="8"/>
      <c r="K45" s="8"/>
    </row>
    <row r="46" spans="1:11" ht="22.5" customHeight="1" x14ac:dyDescent="0.25">
      <c r="A46" s="25" t="s">
        <v>46</v>
      </c>
      <c r="B46" s="45">
        <f>'[1]Расшир на 01.10.22'!E590</f>
        <v>14806.019999999999</v>
      </c>
      <c r="C46" s="45">
        <f>'[1]Расшир на 01.10.22'!F590</f>
        <v>8864.9338499999994</v>
      </c>
      <c r="D46" s="46">
        <f t="shared" si="1"/>
        <v>0.5987384759712604</v>
      </c>
      <c r="E46" s="8"/>
      <c r="F46" s="8"/>
      <c r="G46" s="8"/>
      <c r="H46" s="8"/>
      <c r="I46" s="8"/>
      <c r="J46" s="8"/>
      <c r="K46" s="8"/>
    </row>
    <row r="47" spans="1:11" ht="22.5" customHeight="1" x14ac:dyDescent="0.25">
      <c r="A47" s="25" t="s">
        <v>47</v>
      </c>
      <c r="B47" s="45">
        <f>'[1]Расшир на 01.10.22'!E598</f>
        <v>52305.187510000003</v>
      </c>
      <c r="C47" s="45">
        <f>'[1]Расшир на 01.10.22'!F598</f>
        <v>0</v>
      </c>
      <c r="D47" s="46" t="s">
        <v>34</v>
      </c>
      <c r="E47" s="8"/>
      <c r="F47" s="8"/>
      <c r="G47" s="8"/>
      <c r="H47" s="8"/>
      <c r="I47" s="8"/>
      <c r="J47" s="8"/>
      <c r="K47" s="8"/>
    </row>
    <row r="48" spans="1:11" ht="22.5" customHeight="1" x14ac:dyDescent="0.25">
      <c r="A48" s="25" t="s">
        <v>48</v>
      </c>
      <c r="B48" s="45">
        <f>'[1]Расшир на 01.10.22'!E600</f>
        <v>2443.15</v>
      </c>
      <c r="C48" s="45">
        <f>'[1]Расшир на 01.10.22'!F600</f>
        <v>1992.9</v>
      </c>
      <c r="D48" s="46">
        <f>C48/B48</f>
        <v>0.81570922784110678</v>
      </c>
      <c r="E48" s="8"/>
      <c r="F48" s="8"/>
      <c r="G48" s="8"/>
      <c r="H48" s="8"/>
      <c r="I48" s="8"/>
      <c r="J48" s="8"/>
      <c r="K48" s="8"/>
    </row>
    <row r="49" spans="1:11" ht="22.5" customHeight="1" x14ac:dyDescent="0.25">
      <c r="A49" s="25" t="s">
        <v>49</v>
      </c>
      <c r="B49" s="45">
        <f>'[1]Расшир на 01.10.22'!E603</f>
        <v>1646698.9210400002</v>
      </c>
      <c r="C49" s="45">
        <f>'[1]Расшир на 01.10.22'!F603</f>
        <v>877690.64518999984</v>
      </c>
      <c r="D49" s="46">
        <f t="shared" si="1"/>
        <v>0.53300007304048014</v>
      </c>
      <c r="E49" s="8"/>
      <c r="F49" s="8"/>
      <c r="G49" s="8"/>
      <c r="H49" s="8"/>
      <c r="I49" s="8"/>
      <c r="J49" s="8"/>
      <c r="K49" s="8"/>
    </row>
    <row r="50" spans="1:11" ht="35.25" customHeight="1" x14ac:dyDescent="0.25">
      <c r="A50" s="47" t="s">
        <v>50</v>
      </c>
      <c r="B50" s="43">
        <f>'[1]Расшир на 01.10.22'!E633</f>
        <v>167867.149</v>
      </c>
      <c r="C50" s="43">
        <f>'[1]Расшир на 01.10.22'!F633</f>
        <v>93798.81078</v>
      </c>
      <c r="D50" s="44">
        <f t="shared" si="0"/>
        <v>0.55876811716150609</v>
      </c>
      <c r="E50" s="8"/>
      <c r="F50" s="8"/>
      <c r="G50" s="8"/>
      <c r="H50" s="8"/>
      <c r="I50" s="8"/>
      <c r="J50" s="8"/>
      <c r="K50" s="8"/>
    </row>
    <row r="51" spans="1:11" ht="37.5" customHeight="1" x14ac:dyDescent="0.25">
      <c r="A51" s="48" t="s">
        <v>51</v>
      </c>
      <c r="B51" s="45">
        <f>'[1]Расшир на 01.10.22'!E650</f>
        <v>21562.799999999999</v>
      </c>
      <c r="C51" s="45">
        <f>'[1]Расшир на 01.10.22'!F650</f>
        <v>1938.73767</v>
      </c>
      <c r="D51" s="46">
        <f>C51/B51</f>
        <v>8.9911220713450951E-2</v>
      </c>
      <c r="E51" s="8"/>
      <c r="F51" s="8"/>
      <c r="G51" s="8"/>
      <c r="H51" s="8"/>
      <c r="I51" s="8"/>
      <c r="J51" s="8"/>
      <c r="K51" s="8"/>
    </row>
    <row r="52" spans="1:11" ht="37.5" customHeight="1" x14ac:dyDescent="0.25">
      <c r="A52" s="48" t="s">
        <v>52</v>
      </c>
      <c r="B52" s="45">
        <f>'[1]Расшир на 01.10.22'!E658</f>
        <v>146304.34899999999</v>
      </c>
      <c r="C52" s="45">
        <f>'[1]Расшир на 01.10.22'!F658</f>
        <v>91860.073109999998</v>
      </c>
      <c r="D52" s="46">
        <f>C52/B52</f>
        <v>0.62786973687296199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42" t="s">
        <v>53</v>
      </c>
      <c r="B53" s="43">
        <f>'[1]Расшир на 01.10.22'!E667-0.01</f>
        <v>10029176.40725</v>
      </c>
      <c r="C53" s="43">
        <f>'[1]Расшир на 01.10.22'!F667</f>
        <v>5518460.3483199999</v>
      </c>
      <c r="D53" s="44">
        <f t="shared" si="0"/>
        <v>0.55024063036031101</v>
      </c>
      <c r="E53" s="8"/>
      <c r="F53" s="8"/>
      <c r="G53" s="8"/>
      <c r="H53" s="8"/>
      <c r="I53" s="8"/>
      <c r="J53" s="8"/>
      <c r="K53" s="8"/>
    </row>
    <row r="54" spans="1:11" ht="22.5" customHeight="1" x14ac:dyDescent="0.25">
      <c r="A54" s="25" t="s">
        <v>54</v>
      </c>
      <c r="B54" s="45">
        <f>'[1]Расшир на 01.10.22'!E732</f>
        <v>2292742.4</v>
      </c>
      <c r="C54" s="45">
        <f>'[1]Расшир на 01.10.22'!F732</f>
        <v>1388942.05528</v>
      </c>
      <c r="D54" s="46">
        <f t="shared" si="0"/>
        <v>0.60579943707587913</v>
      </c>
      <c r="E54" s="8"/>
      <c r="F54" s="8"/>
      <c r="G54" s="8"/>
      <c r="H54" s="8"/>
      <c r="I54" s="8"/>
      <c r="J54" s="8"/>
      <c r="K54" s="8"/>
    </row>
    <row r="55" spans="1:11" ht="22.5" customHeight="1" x14ac:dyDescent="0.25">
      <c r="A55" s="25" t="s">
        <v>55</v>
      </c>
      <c r="B55" s="45">
        <f>'[1]Расшир на 01.10.22'!E745</f>
        <v>7513868.8014199995</v>
      </c>
      <c r="C55" s="45">
        <f>'[1]Расшир на 01.10.22'!F745</f>
        <v>4028726.1498300005</v>
      </c>
      <c r="D55" s="46">
        <f t="shared" si="0"/>
        <v>0.53617201155663463</v>
      </c>
      <c r="E55" s="8"/>
      <c r="F55" s="8"/>
      <c r="G55" s="8"/>
      <c r="H55" s="8"/>
      <c r="I55" s="8"/>
      <c r="J55" s="8"/>
      <c r="K55" s="8"/>
    </row>
    <row r="56" spans="1:11" ht="22.5" customHeight="1" x14ac:dyDescent="0.25">
      <c r="A56" s="25" t="s">
        <v>56</v>
      </c>
      <c r="B56" s="65">
        <f>'[1]Расшир на 01.10.22'!E757-0.01</f>
        <v>222565.20582999996</v>
      </c>
      <c r="C56" s="49">
        <f>'[1]Расшир на 01.10.22'!F757</f>
        <v>100792.14321000002</v>
      </c>
      <c r="D56" s="46">
        <f t="shared" si="0"/>
        <v>0.45286567967406011</v>
      </c>
      <c r="E56" s="8"/>
      <c r="F56" s="8"/>
      <c r="G56" s="8"/>
      <c r="H56" s="8"/>
      <c r="I56" s="8"/>
      <c r="J56" s="8"/>
      <c r="K56" s="8"/>
    </row>
    <row r="57" spans="1:11" ht="22.5" customHeight="1" x14ac:dyDescent="0.25">
      <c r="A57" s="42" t="s">
        <v>57</v>
      </c>
      <c r="B57" s="43">
        <f>'[1]Расшир на 01.10.22'!E781</f>
        <v>5707283.3013000004</v>
      </c>
      <c r="C57" s="43">
        <f>'[1]Расшир на 01.10.22'!F781</f>
        <v>3003694.9821299999</v>
      </c>
      <c r="D57" s="44">
        <f t="shared" si="0"/>
        <v>0.52629155126149441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25" t="s">
        <v>58</v>
      </c>
      <c r="B58" s="45">
        <f>'[1]Расшир на 01.10.22'!E830</f>
        <v>2621806.5805500001</v>
      </c>
      <c r="C58" s="45">
        <f>'[1]Расшир на 01.10.22'!F830</f>
        <v>1425293.6785499998</v>
      </c>
      <c r="D58" s="46">
        <f t="shared" si="0"/>
        <v>0.54363036889281247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5" t="s">
        <v>59</v>
      </c>
      <c r="B59" s="45">
        <f>'[1]Расшир на 01.10.22'!E844</f>
        <v>340938.10680999997</v>
      </c>
      <c r="C59" s="45">
        <f>'[1]Расшир на 01.10.22'!F844</f>
        <v>75275.5674</v>
      </c>
      <c r="D59" s="46">
        <f t="shared" si="0"/>
        <v>0.22078953891167707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5" t="s">
        <v>60</v>
      </c>
      <c r="B60" s="45">
        <f>'[1]Расшир на 01.10.22'!E852</f>
        <v>1988609.4538199999</v>
      </c>
      <c r="C60" s="45">
        <f>'[1]Расшир на 01.10.22'!F852</f>
        <v>1065834.8506700001</v>
      </c>
      <c r="D60" s="46">
        <f t="shared" si="0"/>
        <v>0.53596992039970193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5" t="s">
        <v>61</v>
      </c>
      <c r="B61" s="45">
        <f>'[1]Расшир на 01.10.22'!E868</f>
        <v>755929.16012000002</v>
      </c>
      <c r="C61" s="45">
        <f>'[1]Расшир на 01.10.22'!F868-0.01</f>
        <v>437290.87550999998</v>
      </c>
      <c r="D61" s="46">
        <f t="shared" si="0"/>
        <v>0.5784812897554874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62</v>
      </c>
      <c r="B62" s="43">
        <f>'[1]Расшир на 01.10.22'!E892</f>
        <v>8882.7831399999995</v>
      </c>
      <c r="C62" s="43">
        <f>'[1]Расшир на 01.10.22'!F892</f>
        <v>3061.85671</v>
      </c>
      <c r="D62" s="50">
        <f t="shared" si="0"/>
        <v>0.34469565019685938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51" t="s">
        <v>63</v>
      </c>
      <c r="B63" s="45">
        <f>'[1]Расшир на 01.10.22'!E902</f>
        <v>85</v>
      </c>
      <c r="C63" s="45">
        <f>'[1]Расшир на 01.10.22'!F902</f>
        <v>85</v>
      </c>
      <c r="D63" s="46" t="s">
        <v>34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48" t="s">
        <v>64</v>
      </c>
      <c r="B64" s="45">
        <f>'[1]Расшир на 01.10.22'!E903</f>
        <v>3316.2722899999999</v>
      </c>
      <c r="C64" s="45">
        <f>'[1]Расшир на 01.10.22'!F903</f>
        <v>2131.8283299999998</v>
      </c>
      <c r="D64" s="46">
        <f t="shared" ref="D64:D89" si="2">C64/B64</f>
        <v>0.64283874892552928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48" t="s">
        <v>65</v>
      </c>
      <c r="B65" s="45">
        <f>'[1]Расшир на 01.10.22'!$E$908</f>
        <v>5481.5108499999997</v>
      </c>
      <c r="C65" s="45">
        <f>'[1]Расшир на 01.10.22'!$F$908</f>
        <v>845.02837999999997</v>
      </c>
      <c r="D65" s="46">
        <f t="shared" si="2"/>
        <v>0.15415975688527553</v>
      </c>
      <c r="E65" s="8"/>
      <c r="F65" s="8"/>
      <c r="G65" s="8"/>
      <c r="H65" s="8"/>
      <c r="I65" s="8"/>
      <c r="J65" s="8"/>
      <c r="K65" s="8"/>
    </row>
    <row r="66" spans="1:11" ht="22.5" customHeight="1" x14ac:dyDescent="0.25">
      <c r="A66" s="42" t="s">
        <v>66</v>
      </c>
      <c r="B66" s="43">
        <f>'[1]Расшир на 01.10.22'!E910</f>
        <v>24543504.579599999</v>
      </c>
      <c r="C66" s="43">
        <f>'[1]Расшир на 01.10.22'!F910</f>
        <v>16468195.669189997</v>
      </c>
      <c r="D66" s="44">
        <f t="shared" si="2"/>
        <v>0.67097979490989179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5" t="s">
        <v>67</v>
      </c>
      <c r="B67" s="45">
        <f>'[1]Расшир на 01.10.22'!E957</f>
        <v>9251341.0110899992</v>
      </c>
      <c r="C67" s="45">
        <f>'[1]Расшир на 01.10.22'!F957</f>
        <v>6151725.2273800001</v>
      </c>
      <c r="D67" s="46">
        <f t="shared" si="2"/>
        <v>0.66495497463617981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25" t="s">
        <v>68</v>
      </c>
      <c r="B68" s="45">
        <f>'[1]Расшир на 01.10.22'!E971</f>
        <v>11724750.371269999</v>
      </c>
      <c r="C68" s="45">
        <f>'[1]Расшир на 01.10.22'!F971</f>
        <v>7795887.4607299995</v>
      </c>
      <c r="D68" s="46">
        <f t="shared" si="2"/>
        <v>0.66490860904235749</v>
      </c>
      <c r="E68" s="8"/>
      <c r="F68" s="8"/>
      <c r="G68" s="8"/>
      <c r="H68" s="8"/>
      <c r="I68" s="8"/>
      <c r="J68" s="8"/>
      <c r="K68" s="8"/>
    </row>
    <row r="69" spans="1:11" ht="22.5" customHeight="1" x14ac:dyDescent="0.25">
      <c r="A69" s="25" t="s">
        <v>69</v>
      </c>
      <c r="B69" s="45">
        <f>'[1]Расшир на 01.10.22'!E984</f>
        <v>1738350.5808299999</v>
      </c>
      <c r="C69" s="45">
        <f>'[1]Расшир на 01.10.22'!F984</f>
        <v>1223096.0637999999</v>
      </c>
      <c r="D69" s="46">
        <f t="shared" si="2"/>
        <v>0.70359574028848404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25" t="s">
        <v>70</v>
      </c>
      <c r="B70" s="45">
        <f>'[1]Расшир на 01.10.22'!E996</f>
        <v>899932.68802999984</v>
      </c>
      <c r="C70" s="45">
        <f>'[1]Расшир на 01.10.22'!F996</f>
        <v>664270.01682000002</v>
      </c>
      <c r="D70" s="46">
        <f t="shared" si="2"/>
        <v>0.73813300222944689</v>
      </c>
      <c r="E70" s="8"/>
      <c r="F70" s="8"/>
      <c r="G70" s="8"/>
      <c r="H70" s="8"/>
      <c r="I70" s="8"/>
      <c r="J70" s="8"/>
      <c r="K70" s="8"/>
    </row>
    <row r="71" spans="1:11" ht="22.5" customHeight="1" x14ac:dyDescent="0.25">
      <c r="A71" s="25" t="s">
        <v>71</v>
      </c>
      <c r="B71" s="45">
        <f>'[1]Расшир на 01.10.22'!E1019</f>
        <v>929129.92837999994</v>
      </c>
      <c r="C71" s="45">
        <f>'[1]Расшир на 01.10.22'!F1019</f>
        <v>633216.90046000003</v>
      </c>
      <c r="D71" s="46">
        <f t="shared" si="2"/>
        <v>0.6815159872893729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7" t="s">
        <v>72</v>
      </c>
      <c r="B72" s="43">
        <f>'[1]Расшир на 01.10.22'!E1041</f>
        <v>1837874.54694</v>
      </c>
      <c r="C72" s="43">
        <f>'[1]Расшир на 01.10.22'!F1041</f>
        <v>1176959.86091</v>
      </c>
      <c r="D72" s="44">
        <f t="shared" si="2"/>
        <v>0.64039183896942209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5" t="s">
        <v>73</v>
      </c>
      <c r="B73" s="45">
        <f>'[1]Расшир на 01.10.22'!E1082</f>
        <v>1707593.3100999999</v>
      </c>
      <c r="C73" s="45">
        <f>'[1]Расшир на 01.10.22'!F1082</f>
        <v>1087551.29905</v>
      </c>
      <c r="D73" s="46">
        <f t="shared" si="2"/>
        <v>0.63689128589190303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5" t="s">
        <v>74</v>
      </c>
      <c r="B74" s="45">
        <f>'[1]Расшир на 01.10.22'!E1091</f>
        <v>31208.537</v>
      </c>
      <c r="C74" s="45">
        <f>'[1]Расшир на 01.10.22'!F1091</f>
        <v>22079.300810000001</v>
      </c>
      <c r="D74" s="46">
        <f t="shared" si="2"/>
        <v>0.70747631681677359</v>
      </c>
      <c r="E74" s="8"/>
      <c r="F74" s="8"/>
      <c r="G74" s="8"/>
      <c r="H74" s="8"/>
      <c r="I74" s="8"/>
      <c r="J74" s="8"/>
      <c r="K74" s="8"/>
    </row>
    <row r="75" spans="1:11" ht="32.25" customHeight="1" x14ac:dyDescent="0.25">
      <c r="A75" s="25" t="s">
        <v>75</v>
      </c>
      <c r="B75" s="45">
        <f>'[1]Расшир на 01.10.22'!E1095</f>
        <v>99072.699840000001</v>
      </c>
      <c r="C75" s="45">
        <f>'[1]Расшир на 01.10.22'!F1095</f>
        <v>67329.261050000001</v>
      </c>
      <c r="D75" s="46">
        <f t="shared" si="2"/>
        <v>0.67959449130522454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42" t="s">
        <v>76</v>
      </c>
      <c r="B76" s="43">
        <f>'[1]Расшир на 01.10.22'!E1230</f>
        <v>3129165.7279699999</v>
      </c>
      <c r="C76" s="43">
        <f>'[1]Расшир на 01.10.22'!F1230</f>
        <v>2291800.2547200001</v>
      </c>
      <c r="D76" s="44">
        <f t="shared" si="2"/>
        <v>0.73239976848614274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5" t="s">
        <v>77</v>
      </c>
      <c r="B77" s="45">
        <f>'[1]Расшир на 01.10.22'!E1278</f>
        <v>59248.73</v>
      </c>
      <c r="C77" s="45">
        <f>'[1]Расшир на 01.10.22'!F1278</f>
        <v>36334.059979999998</v>
      </c>
      <c r="D77" s="46">
        <f t="shared" si="2"/>
        <v>0.61324622451823008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25" t="s">
        <v>78</v>
      </c>
      <c r="B78" s="45">
        <f>'[1]Расшир на 01.10.22'!E1287</f>
        <v>1539100.0098200003</v>
      </c>
      <c r="C78" s="45">
        <f>'[1]Расшир на 01.10.22'!F1287</f>
        <v>954827.00922000001</v>
      </c>
      <c r="D78" s="46">
        <f t="shared" si="2"/>
        <v>0.62038009429398178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5" t="s">
        <v>79</v>
      </c>
      <c r="B79" s="45">
        <f>'[1]Расшир на 01.10.22'!E1302</f>
        <v>1449858.9881499999</v>
      </c>
      <c r="C79" s="45">
        <f>'[1]Расшир на 01.10.22'!F1302</f>
        <v>1247457.9590400001</v>
      </c>
      <c r="D79" s="46">
        <f t="shared" si="2"/>
        <v>0.86039950728707715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5" t="s">
        <v>80</v>
      </c>
      <c r="B80" s="45">
        <f>'[1]Расшир на 01.10.22'!E1310</f>
        <v>80958</v>
      </c>
      <c r="C80" s="45">
        <f>'[1]Расшир на 01.10.22'!F1310-0.01</f>
        <v>53181.216479999988</v>
      </c>
      <c r="D80" s="46">
        <f t="shared" si="2"/>
        <v>0.65689884236270646</v>
      </c>
      <c r="E80" s="8"/>
      <c r="F80" s="8"/>
      <c r="G80" s="8"/>
      <c r="H80" s="8"/>
      <c r="I80" s="8"/>
      <c r="J80" s="8"/>
      <c r="K80" s="8"/>
    </row>
    <row r="81" spans="1:11" ht="22.5" customHeight="1" x14ac:dyDescent="0.25">
      <c r="A81" s="42" t="s">
        <v>81</v>
      </c>
      <c r="B81" s="43">
        <f>'[1]Расшир на 01.10.22'!E1328</f>
        <v>2916501.28957</v>
      </c>
      <c r="C81" s="43">
        <f>'[1]Расшир на 01.10.22'!F1328</f>
        <v>1686417.9815</v>
      </c>
      <c r="D81" s="44">
        <f t="shared" si="2"/>
        <v>0.57823323704020724</v>
      </c>
      <c r="E81" s="8"/>
      <c r="F81" s="8"/>
      <c r="G81" s="8"/>
      <c r="H81" s="8"/>
      <c r="I81" s="8"/>
      <c r="J81" s="8"/>
      <c r="K81" s="8"/>
    </row>
    <row r="82" spans="1:11" ht="22.5" customHeight="1" x14ac:dyDescent="0.25">
      <c r="A82" s="25" t="s">
        <v>82</v>
      </c>
      <c r="B82" s="45">
        <f>'[1]Расшир на 01.10.22'!E1379</f>
        <v>1422357.74835</v>
      </c>
      <c r="C82" s="45">
        <f>'[1]Расшир на 01.10.22'!F1379</f>
        <v>958411.89387999999</v>
      </c>
      <c r="D82" s="46">
        <f t="shared" si="2"/>
        <v>0.67381915343857868</v>
      </c>
      <c r="E82" s="8"/>
      <c r="F82" s="8"/>
      <c r="G82" s="8"/>
      <c r="H82" s="8"/>
      <c r="I82" s="8"/>
      <c r="J82" s="8"/>
      <c r="K82" s="8"/>
    </row>
    <row r="83" spans="1:11" ht="22.5" customHeight="1" x14ac:dyDescent="0.25">
      <c r="A83" s="25" t="s">
        <v>83</v>
      </c>
      <c r="B83" s="45">
        <f>'[1]Расшир на 01.10.22'!E1387</f>
        <v>1292936.3888099999</v>
      </c>
      <c r="C83" s="45">
        <f>'[1]Расшир на 01.10.22'!F1387</f>
        <v>552659.84660000005</v>
      </c>
      <c r="D83" s="46">
        <f t="shared" si="2"/>
        <v>0.42744550418962241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25" t="s">
        <v>84</v>
      </c>
      <c r="B84" s="45">
        <f>'[1]Расшир на 01.10.22'!E1396</f>
        <v>201207.15240999998</v>
      </c>
      <c r="C84" s="45">
        <f>'[1]Расшир на 01.10.22'!F1396</f>
        <v>175346.24101999999</v>
      </c>
      <c r="D84" s="46">
        <f t="shared" si="2"/>
        <v>0.87147121222955737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52" t="s">
        <v>85</v>
      </c>
      <c r="B85" s="43">
        <f>B86</f>
        <v>55140</v>
      </c>
      <c r="C85" s="43">
        <f>C86</f>
        <v>39513.306810000002</v>
      </c>
      <c r="D85" s="44">
        <f t="shared" si="2"/>
        <v>0.71659968824809583</v>
      </c>
      <c r="E85" s="8"/>
      <c r="F85" s="8"/>
      <c r="G85" s="8"/>
      <c r="H85" s="8"/>
      <c r="I85" s="8"/>
      <c r="J85" s="8"/>
      <c r="K85" s="8"/>
    </row>
    <row r="86" spans="1:11" ht="22.5" customHeight="1" x14ac:dyDescent="0.25">
      <c r="A86" s="25" t="s">
        <v>86</v>
      </c>
      <c r="B86" s="45">
        <f>'[1]Расшир на 01.10.22'!E1416</f>
        <v>55140</v>
      </c>
      <c r="C86" s="45">
        <f>'[1]Расшир на 01.10.22'!F1416</f>
        <v>39513.306810000002</v>
      </c>
      <c r="D86" s="46">
        <f t="shared" si="2"/>
        <v>0.71659968824809583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47" t="s">
        <v>87</v>
      </c>
      <c r="B87" s="43">
        <f>'[1]Расшир на 01.10.22'!E1417</f>
        <v>736715.255</v>
      </c>
      <c r="C87" s="43">
        <f>'[1]Расшир на 01.10.22'!F1417</f>
        <v>326161.09766000003</v>
      </c>
      <c r="D87" s="44">
        <f t="shared" si="2"/>
        <v>0.44272342054325997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5" t="s">
        <v>88</v>
      </c>
      <c r="B88" s="45">
        <f>'[1]Расшир на 01.10.22'!E1420</f>
        <v>736715.255</v>
      </c>
      <c r="C88" s="45">
        <f>'[1]Расшир на 01.10.22'!F1420</f>
        <v>326161.09766000003</v>
      </c>
      <c r="D88" s="46">
        <f t="shared" si="2"/>
        <v>0.44272342054325997</v>
      </c>
      <c r="E88" s="8"/>
      <c r="F88" s="8"/>
      <c r="G88" s="8"/>
      <c r="H88" s="8"/>
      <c r="I88" s="8"/>
      <c r="J88" s="8"/>
      <c r="K88" s="8"/>
    </row>
    <row r="89" spans="1:11" s="38" customFormat="1" ht="21" customHeight="1" x14ac:dyDescent="0.3">
      <c r="A89" s="34" t="s">
        <v>89</v>
      </c>
      <c r="B89" s="35">
        <f>'[1]Расшир на 01.10.22'!E1424</f>
        <v>52552261.917110004</v>
      </c>
      <c r="C89" s="35">
        <f>'[1]Расшир на 01.10.22'!F1424</f>
        <v>32640855.778849997</v>
      </c>
      <c r="D89" s="53">
        <f t="shared" si="2"/>
        <v>0.62111229066284512</v>
      </c>
      <c r="E89" s="37"/>
      <c r="F89" s="37"/>
      <c r="G89" s="37"/>
      <c r="H89" s="37"/>
      <c r="I89" s="37"/>
      <c r="J89" s="37"/>
      <c r="K89" s="37"/>
    </row>
    <row r="90" spans="1:11" ht="24.75" customHeight="1" x14ac:dyDescent="0.25">
      <c r="A90" s="21"/>
      <c r="B90" s="22"/>
      <c r="C90" s="22"/>
      <c r="D90" s="54"/>
      <c r="E90" s="8"/>
      <c r="F90" s="8"/>
      <c r="G90" s="8"/>
      <c r="H90" s="8"/>
      <c r="I90" s="8"/>
      <c r="J90" s="8"/>
      <c r="K90" s="8"/>
    </row>
    <row r="91" spans="1:11" s="29" customFormat="1" ht="31.5" x14ac:dyDescent="0.25">
      <c r="A91" s="30" t="s">
        <v>90</v>
      </c>
      <c r="B91" s="18">
        <f>B36-B89</f>
        <v>-1461956.9751000032</v>
      </c>
      <c r="C91" s="18">
        <f>C36-C89</f>
        <v>3430690.3546900079</v>
      </c>
      <c r="D91" s="19"/>
      <c r="E91" s="28"/>
      <c r="F91" s="28"/>
      <c r="G91" s="28"/>
      <c r="H91" s="28"/>
      <c r="I91" s="28"/>
      <c r="J91" s="28"/>
      <c r="K91" s="28"/>
    </row>
    <row r="92" spans="1:11" s="29" customFormat="1" ht="15.75" x14ac:dyDescent="0.25">
      <c r="A92" s="55"/>
      <c r="B92" s="22"/>
      <c r="C92" s="22"/>
      <c r="D92" s="19"/>
      <c r="E92" s="28"/>
      <c r="F92" s="28"/>
      <c r="G92" s="28"/>
      <c r="H92" s="28"/>
      <c r="I92" s="28"/>
      <c r="J92" s="28"/>
      <c r="K92" s="28"/>
    </row>
    <row r="93" spans="1:11" s="29" customFormat="1" ht="15.75" x14ac:dyDescent="0.25">
      <c r="A93" s="30" t="s">
        <v>91</v>
      </c>
      <c r="B93" s="18">
        <f>B94+B95</f>
        <v>-750000</v>
      </c>
      <c r="C93" s="18">
        <f>C94+C95</f>
        <v>-750000</v>
      </c>
      <c r="D93" s="19"/>
      <c r="E93" s="28"/>
      <c r="F93" s="28"/>
      <c r="G93" s="28"/>
      <c r="H93" s="28"/>
      <c r="I93" s="28"/>
      <c r="J93" s="28"/>
      <c r="K93" s="28"/>
    </row>
    <row r="94" spans="1:11" s="29" customFormat="1" ht="15.75" hidden="1" x14ac:dyDescent="0.25">
      <c r="A94" s="55" t="s">
        <v>92</v>
      </c>
      <c r="B94" s="22">
        <f>'[1]Расшир на 01.10.22'!E1430</f>
        <v>0</v>
      </c>
      <c r="C94" s="22">
        <f>'[1]Расшир на 01.10.22'!F1430</f>
        <v>0</v>
      </c>
      <c r="D94" s="19"/>
      <c r="E94" s="28"/>
      <c r="F94" s="28"/>
      <c r="G94" s="28"/>
      <c r="H94" s="28"/>
      <c r="I94" s="28"/>
      <c r="J94" s="28"/>
      <c r="K94" s="28"/>
    </row>
    <row r="95" spans="1:11" s="29" customFormat="1" ht="15.75" x14ac:dyDescent="0.25">
      <c r="A95" s="55" t="s">
        <v>93</v>
      </c>
      <c r="B95" s="22">
        <f>'[1]Расшир на 01.10.22'!E1431</f>
        <v>-750000</v>
      </c>
      <c r="C95" s="22">
        <f>'[1]Расшир на 01.10.22'!F1431</f>
        <v>-750000</v>
      </c>
      <c r="D95" s="19"/>
      <c r="E95" s="28"/>
      <c r="F95" s="28"/>
      <c r="G95" s="28"/>
      <c r="H95" s="28"/>
      <c r="I95" s="28"/>
      <c r="J95" s="28"/>
      <c r="K95" s="28"/>
    </row>
    <row r="96" spans="1:11" s="29" customFormat="1" ht="13.5" customHeight="1" x14ac:dyDescent="0.25">
      <c r="A96" s="55"/>
      <c r="B96" s="22"/>
      <c r="C96" s="22"/>
      <c r="D96" s="19"/>
      <c r="E96" s="28"/>
      <c r="F96" s="28"/>
      <c r="G96" s="28"/>
      <c r="H96" s="28"/>
      <c r="I96" s="28"/>
      <c r="J96" s="28"/>
      <c r="K96" s="28"/>
    </row>
    <row r="97" spans="1:11" s="29" customFormat="1" ht="31.5" x14ac:dyDescent="0.25">
      <c r="A97" s="30" t="s">
        <v>94</v>
      </c>
      <c r="B97" s="18">
        <f>B98+B99</f>
        <v>0</v>
      </c>
      <c r="C97" s="18">
        <f>C98+C99</f>
        <v>0</v>
      </c>
      <c r="D97" s="19"/>
      <c r="E97" s="28"/>
      <c r="F97" s="28"/>
      <c r="G97" s="28"/>
      <c r="H97" s="28"/>
      <c r="I97" s="28"/>
      <c r="J97" s="28"/>
      <c r="K97" s="28"/>
    </row>
    <row r="98" spans="1:11" s="29" customFormat="1" ht="22.5" customHeight="1" x14ac:dyDescent="0.25">
      <c r="A98" s="56" t="s">
        <v>95</v>
      </c>
      <c r="B98" s="22">
        <f>'[1]Расшир на 01.10.22'!E1434</f>
        <v>2200044</v>
      </c>
      <c r="C98" s="22">
        <f>'[1]Расшир на 01.10.22'!F1434</f>
        <v>0</v>
      </c>
      <c r="D98" s="19"/>
      <c r="E98" s="28"/>
      <c r="F98" s="28"/>
      <c r="G98" s="28"/>
      <c r="H98" s="28"/>
      <c r="I98" s="28"/>
      <c r="J98" s="28"/>
      <c r="K98" s="28"/>
    </row>
    <row r="99" spans="1:11" s="29" customFormat="1" ht="31.5" x14ac:dyDescent="0.25">
      <c r="A99" s="56" t="s">
        <v>96</v>
      </c>
      <c r="B99" s="22">
        <f>'[1]Расшир на 01.10.22'!E1435</f>
        <v>-2200044</v>
      </c>
      <c r="C99" s="22">
        <f>'[1]Расшир на 01.10.22'!F1435</f>
        <v>0</v>
      </c>
      <c r="D99" s="19"/>
      <c r="E99" s="28"/>
      <c r="F99" s="28"/>
      <c r="G99" s="28"/>
      <c r="H99" s="28"/>
      <c r="I99" s="28"/>
      <c r="J99" s="28"/>
      <c r="K99" s="28"/>
    </row>
    <row r="100" spans="1:11" s="29" customFormat="1" ht="14.25" customHeight="1" x14ac:dyDescent="0.25">
      <c r="A100" s="55"/>
      <c r="B100" s="22"/>
      <c r="C100" s="22"/>
      <c r="D100" s="19"/>
      <c r="E100" s="28"/>
      <c r="F100" s="28"/>
      <c r="G100" s="28"/>
      <c r="H100" s="28"/>
      <c r="I100" s="28"/>
      <c r="J100" s="28"/>
      <c r="K100" s="28"/>
    </row>
    <row r="101" spans="1:11" s="29" customFormat="1" ht="22.5" customHeight="1" x14ac:dyDescent="0.25">
      <c r="A101" s="30" t="s">
        <v>97</v>
      </c>
      <c r="B101" s="18">
        <f>B102+B103</f>
        <v>750000</v>
      </c>
      <c r="C101" s="18">
        <f>'[1]Расшир на 01.10.22'!F1437</f>
        <v>-1600000</v>
      </c>
      <c r="D101" s="19"/>
      <c r="E101" s="28"/>
      <c r="F101" s="28"/>
      <c r="G101" s="28"/>
      <c r="H101" s="28"/>
      <c r="I101" s="28"/>
      <c r="J101" s="28"/>
      <c r="K101" s="28"/>
    </row>
    <row r="102" spans="1:11" s="29" customFormat="1" ht="22.5" customHeight="1" x14ac:dyDescent="0.25">
      <c r="A102" s="55" t="s">
        <v>98</v>
      </c>
      <c r="B102" s="22">
        <f>'[1]Расшир на 01.10.22'!E1438</f>
        <v>6052838</v>
      </c>
      <c r="C102" s="22">
        <f>'[1]Расшир на 01.10.22'!F1438</f>
        <v>0</v>
      </c>
      <c r="D102" s="19"/>
      <c r="E102" s="28"/>
      <c r="F102" s="28"/>
      <c r="G102" s="28"/>
      <c r="H102" s="28"/>
      <c r="I102" s="28"/>
      <c r="J102" s="28"/>
      <c r="K102" s="28"/>
    </row>
    <row r="103" spans="1:11" s="29" customFormat="1" ht="22.5" customHeight="1" x14ac:dyDescent="0.25">
      <c r="A103" s="56" t="s">
        <v>99</v>
      </c>
      <c r="B103" s="22">
        <f>'[1]Расшир на 01.10.22'!E1439</f>
        <v>-5302838</v>
      </c>
      <c r="C103" s="22">
        <f>'[1]Расшир на 01.10.22'!F1439</f>
        <v>-1600000</v>
      </c>
      <c r="D103" s="19"/>
      <c r="E103" s="28"/>
      <c r="F103" s="28"/>
      <c r="G103" s="28"/>
      <c r="H103" s="28"/>
      <c r="I103" s="28"/>
      <c r="J103" s="28"/>
      <c r="K103" s="28"/>
    </row>
    <row r="104" spans="1:11" s="29" customFormat="1" ht="15.75" customHeight="1" x14ac:dyDescent="0.25">
      <c r="A104" s="56"/>
      <c r="B104" s="22"/>
      <c r="C104" s="22"/>
      <c r="D104" s="19"/>
      <c r="E104" s="28"/>
      <c r="F104" s="28"/>
      <c r="G104" s="28"/>
      <c r="H104" s="28"/>
      <c r="I104" s="28"/>
      <c r="J104" s="28"/>
      <c r="K104" s="28"/>
    </row>
    <row r="105" spans="1:11" s="29" customFormat="1" ht="31.5" x14ac:dyDescent="0.25">
      <c r="A105" s="30" t="s">
        <v>100</v>
      </c>
      <c r="B105" s="18">
        <f>'[1]Расшир на 01.10.22'!E1440</f>
        <v>0</v>
      </c>
      <c r="C105" s="18">
        <f>C108+C106</f>
        <v>1657514.9879999999</v>
      </c>
      <c r="D105" s="19"/>
      <c r="E105" s="28"/>
      <c r="F105" s="28"/>
      <c r="G105" s="28"/>
      <c r="H105" s="28"/>
      <c r="I105" s="28"/>
      <c r="J105" s="28"/>
      <c r="K105" s="28"/>
    </row>
    <row r="106" spans="1:11" s="29" customFormat="1" ht="37.5" hidden="1" customHeight="1" x14ac:dyDescent="0.25">
      <c r="A106" s="57" t="s">
        <v>101</v>
      </c>
      <c r="B106" s="58">
        <f>B107</f>
        <v>0</v>
      </c>
      <c r="C106" s="58">
        <f>C107</f>
        <v>0</v>
      </c>
      <c r="D106" s="19"/>
      <c r="E106" s="28"/>
      <c r="F106" s="28"/>
      <c r="G106" s="28"/>
      <c r="H106" s="28"/>
      <c r="I106" s="28"/>
      <c r="J106" s="28"/>
      <c r="K106" s="28"/>
    </row>
    <row r="107" spans="1:11" s="29" customFormat="1" ht="31.5" hidden="1" x14ac:dyDescent="0.25">
      <c r="A107" s="59" t="s">
        <v>102</v>
      </c>
      <c r="B107" s="22">
        <f>'[1]Расшир на 01.10.22'!E1442</f>
        <v>0</v>
      </c>
      <c r="C107" s="22">
        <f>'[1]Расшир на 01.10.22'!F1442</f>
        <v>0</v>
      </c>
      <c r="D107" s="19"/>
      <c r="E107" s="28"/>
      <c r="F107" s="28"/>
      <c r="G107" s="28"/>
      <c r="H107" s="28"/>
      <c r="I107" s="28"/>
      <c r="J107" s="28"/>
      <c r="K107" s="28"/>
    </row>
    <row r="108" spans="1:11" s="29" customFormat="1" ht="31.5" x14ac:dyDescent="0.25">
      <c r="A108" s="60" t="s">
        <v>103</v>
      </c>
      <c r="B108" s="61">
        <f>'[1]Расшир на 01.10.22'!E1445</f>
        <v>0</v>
      </c>
      <c r="C108" s="61">
        <f>'[1]Расшир на 01.10.22'!F1445</f>
        <v>1657514.9879999999</v>
      </c>
      <c r="D108" s="19"/>
      <c r="E108" s="28"/>
      <c r="F108" s="28"/>
      <c r="G108" s="28"/>
      <c r="H108" s="28"/>
      <c r="I108" s="28"/>
      <c r="J108" s="28"/>
      <c r="K108" s="28"/>
    </row>
    <row r="109" spans="1:11" s="29" customFormat="1" ht="63" x14ac:dyDescent="0.25">
      <c r="A109" s="62" t="s">
        <v>104</v>
      </c>
      <c r="B109" s="22">
        <v>0</v>
      </c>
      <c r="C109" s="22">
        <f>C108</f>
        <v>1657514.9879999999</v>
      </c>
      <c r="D109" s="19"/>
      <c r="E109" s="28"/>
      <c r="F109" s="28"/>
      <c r="G109" s="28"/>
      <c r="H109" s="28"/>
      <c r="I109" s="28"/>
      <c r="J109" s="28"/>
      <c r="K109" s="28"/>
    </row>
    <row r="110" spans="1:11" s="29" customFormat="1" ht="32.25" customHeight="1" x14ac:dyDescent="0.25">
      <c r="A110" s="30" t="s">
        <v>105</v>
      </c>
      <c r="B110" s="18">
        <f>'[1]Расшир на 01.10.22'!E1448</f>
        <v>1461956.9751000032</v>
      </c>
      <c r="C110" s="18">
        <f>'[1]Расшир на 01.10.22'!F1448</f>
        <v>-2738205.3426899984</v>
      </c>
      <c r="D110" s="19"/>
      <c r="E110" s="28"/>
      <c r="F110" s="28"/>
      <c r="G110" s="28"/>
      <c r="H110" s="28"/>
      <c r="I110" s="28"/>
      <c r="J110" s="28"/>
      <c r="K110" s="28"/>
    </row>
    <row r="111" spans="1:11" ht="22.5" customHeight="1" x14ac:dyDescent="0.25">
      <c r="A111" s="21" t="s">
        <v>106</v>
      </c>
      <c r="B111" s="22">
        <f>'[1]Расшир на 01.10.22'!E1449</f>
        <v>-59343186.94201</v>
      </c>
      <c r="C111" s="22">
        <f>'[1]Расшир на 01.10.22'!F1449</f>
        <v>-46040669.634729996</v>
      </c>
      <c r="D111" s="19"/>
      <c r="E111" s="8"/>
      <c r="F111" s="8"/>
      <c r="G111" s="8"/>
      <c r="H111" s="8"/>
      <c r="I111" s="8"/>
      <c r="J111" s="8"/>
      <c r="K111" s="8"/>
    </row>
    <row r="112" spans="1:11" ht="22.5" customHeight="1" x14ac:dyDescent="0.25">
      <c r="A112" s="21" t="s">
        <v>107</v>
      </c>
      <c r="B112" s="22">
        <f>'[1]Расшир на 01.10.22'!E1450</f>
        <v>60805143.917110004</v>
      </c>
      <c r="C112" s="22">
        <f>'[1]Расшир на 01.10.22'!F1450</f>
        <v>43302464.292039998</v>
      </c>
      <c r="D112" s="19"/>
      <c r="E112" s="8"/>
      <c r="F112" s="8"/>
      <c r="G112" s="8"/>
      <c r="H112" s="8"/>
      <c r="I112" s="8"/>
      <c r="J112" s="8"/>
      <c r="K112" s="8"/>
    </row>
    <row r="113" spans="1:11" ht="30" customHeight="1" x14ac:dyDescent="0.25">
      <c r="A113" s="26" t="s">
        <v>108</v>
      </c>
      <c r="B113" s="18">
        <f>B97+B101+B105+B110+B93</f>
        <v>1461956.9751000032</v>
      </c>
      <c r="C113" s="18">
        <f>C97+C101+C105+C110+C93</f>
        <v>-3430690.3546899986</v>
      </c>
      <c r="D113" s="19"/>
      <c r="E113" s="8"/>
      <c r="F113" s="8"/>
      <c r="G113" s="8"/>
      <c r="H113" s="8"/>
      <c r="I113" s="8"/>
      <c r="J113" s="8"/>
      <c r="K113" s="8"/>
    </row>
    <row r="114" spans="1:11" ht="15.75" x14ac:dyDescent="0.25">
      <c r="A114" s="9"/>
      <c r="B114" s="8"/>
      <c r="C114" s="10"/>
      <c r="D114" s="11"/>
      <c r="E114" s="8"/>
      <c r="F114" s="8"/>
      <c r="G114" s="8"/>
      <c r="H114" s="8"/>
      <c r="I114" s="8"/>
      <c r="J114" s="8"/>
      <c r="K114" s="8"/>
    </row>
    <row r="115" spans="1:11" ht="15.75" x14ac:dyDescent="0.25">
      <c r="A115" s="9"/>
      <c r="B115" s="7"/>
      <c r="C115" s="10"/>
      <c r="D115" s="11"/>
      <c r="E115" s="8"/>
      <c r="F115" s="8"/>
      <c r="G115" s="8"/>
      <c r="H115" s="8"/>
      <c r="I115" s="8"/>
      <c r="J115" s="8"/>
      <c r="K115" s="8"/>
    </row>
    <row r="116" spans="1:11" ht="15.75" x14ac:dyDescent="0.25">
      <c r="A116" s="9"/>
      <c r="B116" s="8"/>
      <c r="C116" s="10"/>
      <c r="D116" s="11"/>
      <c r="E116" s="8"/>
      <c r="F116" s="8"/>
      <c r="G116" s="8"/>
      <c r="H116" s="8"/>
      <c r="I116" s="8"/>
      <c r="J116" s="8"/>
      <c r="K116" s="8"/>
    </row>
    <row r="117" spans="1:11" ht="15.75" x14ac:dyDescent="0.25">
      <c r="A117" s="9"/>
      <c r="B117" s="8"/>
      <c r="C117" s="10"/>
      <c r="D117" s="11"/>
      <c r="E117" s="8"/>
      <c r="F117" s="8"/>
      <c r="G117" s="8"/>
      <c r="H117" s="8"/>
      <c r="I117" s="8"/>
      <c r="J117" s="8"/>
      <c r="K117" s="8"/>
    </row>
    <row r="118" spans="1:11" ht="15.75" x14ac:dyDescent="0.25">
      <c r="A118" s="9"/>
      <c r="B118" s="8"/>
      <c r="C118" s="10"/>
      <c r="D118" s="11"/>
      <c r="E118" s="8"/>
      <c r="F118" s="8"/>
      <c r="G118" s="8"/>
      <c r="H118" s="8"/>
      <c r="I118" s="8"/>
      <c r="J118" s="8"/>
      <c r="K118" s="8"/>
    </row>
    <row r="119" spans="1:11" ht="15.75" x14ac:dyDescent="0.25">
      <c r="A119" s="9"/>
      <c r="B119" s="8"/>
      <c r="C119" s="10"/>
      <c r="D119" s="11"/>
      <c r="E119" s="8"/>
      <c r="F119" s="8"/>
      <c r="G119" s="8"/>
      <c r="H119" s="8"/>
      <c r="I119" s="8"/>
      <c r="J119" s="8"/>
      <c r="K119" s="8"/>
    </row>
    <row r="120" spans="1:11" ht="15.75" x14ac:dyDescent="0.25">
      <c r="A120" s="9"/>
      <c r="B120" s="8"/>
      <c r="C120" s="10"/>
      <c r="D120" s="11"/>
      <c r="E120" s="8"/>
      <c r="F120" s="8"/>
      <c r="G120" s="8"/>
      <c r="H120" s="8"/>
      <c r="I120" s="8"/>
      <c r="J120" s="8"/>
      <c r="K120" s="8"/>
    </row>
    <row r="121" spans="1:11" ht="15.75" x14ac:dyDescent="0.25">
      <c r="A121" s="9"/>
      <c r="B121" s="8"/>
      <c r="C121" s="10"/>
      <c r="D121" s="11"/>
      <c r="E121" s="8"/>
      <c r="F121" s="8"/>
      <c r="G121" s="8"/>
      <c r="H121" s="8"/>
      <c r="I121" s="8"/>
      <c r="J121" s="8"/>
      <c r="K121" s="8"/>
    </row>
    <row r="122" spans="1:11" ht="15.75" x14ac:dyDescent="0.25">
      <c r="A122" s="9"/>
      <c r="B122" s="8"/>
      <c r="C122" s="10"/>
      <c r="D122" s="11"/>
      <c r="E122" s="8"/>
      <c r="F122" s="8"/>
      <c r="G122" s="8"/>
      <c r="H122" s="8"/>
      <c r="I122" s="8"/>
      <c r="J122" s="8"/>
      <c r="K122" s="8"/>
    </row>
    <row r="123" spans="1:11" ht="15.75" x14ac:dyDescent="0.25">
      <c r="A123" s="9"/>
      <c r="B123" s="8"/>
      <c r="C123" s="10"/>
      <c r="D123" s="11"/>
      <c r="E123" s="8"/>
      <c r="F123" s="8"/>
      <c r="G123" s="8"/>
      <c r="H123" s="8"/>
      <c r="I123" s="8"/>
      <c r="J123" s="8"/>
      <c r="K123" s="8"/>
    </row>
    <row r="124" spans="1:11" ht="15.75" x14ac:dyDescent="0.25">
      <c r="A124" s="9"/>
      <c r="B124" s="8"/>
      <c r="C124" s="10"/>
      <c r="D124" s="11"/>
      <c r="E124" s="8"/>
      <c r="F124" s="8"/>
      <c r="G124" s="8"/>
      <c r="H124" s="8"/>
      <c r="I124" s="8"/>
      <c r="J124" s="8"/>
      <c r="K124" s="8"/>
    </row>
    <row r="125" spans="1:11" ht="15.75" x14ac:dyDescent="0.25">
      <c r="A125" s="9"/>
      <c r="B125" s="8"/>
      <c r="C125" s="10"/>
      <c r="D125" s="11"/>
      <c r="E125" s="8"/>
      <c r="F125" s="8"/>
      <c r="G125" s="8"/>
      <c r="H125" s="8"/>
      <c r="I125" s="8"/>
      <c r="J125" s="8"/>
      <c r="K125" s="8"/>
    </row>
    <row r="126" spans="1:11" ht="15.75" x14ac:dyDescent="0.25">
      <c r="A126" s="9"/>
      <c r="B126" s="8"/>
      <c r="C126" s="10"/>
      <c r="D126" s="11"/>
      <c r="E126" s="8"/>
      <c r="F126" s="8"/>
      <c r="G126" s="8"/>
      <c r="H126" s="8"/>
      <c r="I126" s="8"/>
      <c r="J126" s="8"/>
      <c r="K126" s="8"/>
    </row>
    <row r="127" spans="1:11" ht="15.75" x14ac:dyDescent="0.25">
      <c r="A127" s="9"/>
      <c r="B127" s="8"/>
      <c r="C127" s="10"/>
      <c r="D127" s="11"/>
      <c r="E127" s="8"/>
      <c r="F127" s="8"/>
      <c r="G127" s="8"/>
      <c r="H127" s="8"/>
      <c r="I127" s="8"/>
      <c r="J127" s="8"/>
      <c r="K127" s="8"/>
    </row>
    <row r="128" spans="1:11" ht="15.75" x14ac:dyDescent="0.25">
      <c r="A128" s="9"/>
      <c r="B128" s="8"/>
      <c r="C128" s="10"/>
      <c r="D128" s="11"/>
      <c r="E128" s="8"/>
      <c r="F128" s="8"/>
      <c r="G128" s="8"/>
      <c r="H128" s="8"/>
      <c r="I128" s="8"/>
      <c r="J128" s="8"/>
      <c r="K128" s="8"/>
    </row>
    <row r="129" spans="1:11" ht="15.75" x14ac:dyDescent="0.25">
      <c r="A129" s="9"/>
      <c r="B129" s="8"/>
      <c r="C129" s="10"/>
      <c r="D129" s="11"/>
      <c r="E129" s="8"/>
      <c r="F129" s="8"/>
      <c r="G129" s="8"/>
      <c r="H129" s="8"/>
      <c r="I129" s="8"/>
      <c r="J129" s="8"/>
      <c r="K129" s="8"/>
    </row>
    <row r="130" spans="1:11" ht="15.75" x14ac:dyDescent="0.25">
      <c r="A130" s="9"/>
      <c r="B130" s="8"/>
      <c r="C130" s="10"/>
      <c r="D130" s="11"/>
      <c r="E130" s="8"/>
      <c r="F130" s="8"/>
      <c r="G130" s="8"/>
      <c r="H130" s="8"/>
      <c r="I130" s="8"/>
      <c r="J130" s="8"/>
      <c r="K130" s="8"/>
    </row>
    <row r="131" spans="1:11" ht="15.75" x14ac:dyDescent="0.25">
      <c r="A131" s="9"/>
      <c r="B131" s="8"/>
      <c r="C131" s="10"/>
      <c r="D131" s="11"/>
      <c r="E131" s="8"/>
      <c r="F131" s="8"/>
      <c r="G131" s="8"/>
      <c r="H131" s="8"/>
      <c r="I131" s="8"/>
      <c r="J131" s="8"/>
      <c r="K131" s="8"/>
    </row>
    <row r="132" spans="1:11" ht="15.75" x14ac:dyDescent="0.25">
      <c r="A132" s="9"/>
      <c r="B132" s="8"/>
      <c r="C132" s="10"/>
      <c r="D132" s="11"/>
      <c r="E132" s="8"/>
      <c r="F132" s="8"/>
      <c r="G132" s="8"/>
      <c r="H132" s="8"/>
      <c r="I132" s="8"/>
      <c r="J132" s="8"/>
      <c r="K132" s="8"/>
    </row>
    <row r="133" spans="1:11" ht="15.75" x14ac:dyDescent="0.25">
      <c r="A133" s="9"/>
      <c r="B133" s="8"/>
      <c r="C133" s="10"/>
      <c r="D133" s="11"/>
      <c r="E133" s="8"/>
      <c r="F133" s="8"/>
      <c r="G133" s="8"/>
      <c r="H133" s="8"/>
      <c r="I133" s="8"/>
      <c r="J133" s="8"/>
      <c r="K133" s="8"/>
    </row>
    <row r="134" spans="1:11" ht="15.75" x14ac:dyDescent="0.25">
      <c r="A134" s="9"/>
      <c r="B134" s="8"/>
      <c r="C134" s="10"/>
      <c r="D134" s="11"/>
      <c r="E134" s="8"/>
      <c r="F134" s="8"/>
      <c r="G134" s="8"/>
      <c r="H134" s="8"/>
      <c r="I134" s="8"/>
      <c r="J134" s="8"/>
      <c r="K134" s="8"/>
    </row>
    <row r="135" spans="1:11" ht="15.75" x14ac:dyDescent="0.25">
      <c r="A135" s="9"/>
      <c r="B135" s="8"/>
      <c r="C135" s="10"/>
      <c r="D135" s="11"/>
      <c r="E135" s="8"/>
      <c r="F135" s="8"/>
      <c r="G135" s="8"/>
      <c r="H135" s="8"/>
      <c r="I135" s="8"/>
      <c r="J135" s="8"/>
      <c r="K135" s="8"/>
    </row>
    <row r="136" spans="1:11" ht="15.75" x14ac:dyDescent="0.25">
      <c r="A136" s="9"/>
      <c r="B136" s="8"/>
      <c r="C136" s="10"/>
      <c r="D136" s="11"/>
      <c r="E136" s="8"/>
      <c r="F136" s="8"/>
      <c r="G136" s="8"/>
      <c r="H136" s="8"/>
      <c r="I136" s="8"/>
      <c r="J136" s="8"/>
      <c r="K136" s="8"/>
    </row>
    <row r="137" spans="1:11" ht="15.75" x14ac:dyDescent="0.25">
      <c r="A137" s="9"/>
      <c r="B137" s="8"/>
      <c r="C137" s="10"/>
      <c r="D137" s="11"/>
      <c r="E137" s="8"/>
      <c r="F137" s="8"/>
      <c r="G137" s="8"/>
      <c r="H137" s="8"/>
      <c r="I137" s="8"/>
      <c r="J137" s="8"/>
      <c r="K137" s="8"/>
    </row>
    <row r="138" spans="1:11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  <c r="K138" s="8"/>
    </row>
    <row r="139" spans="1:11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  <c r="K139" s="8"/>
    </row>
    <row r="140" spans="1:11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  <c r="K140" s="8"/>
    </row>
    <row r="141" spans="1:11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478" spans="1:3" s="4" customFormat="1" ht="18.75" x14ac:dyDescent="0.3">
      <c r="A478" s="1"/>
      <c r="B478" s="2"/>
      <c r="C478" s="63"/>
    </row>
    <row r="479" spans="1:3" s="4" customFormat="1" ht="18.75" x14ac:dyDescent="0.3">
      <c r="A479" s="1"/>
      <c r="B479" s="2"/>
      <c r="C479" s="63"/>
    </row>
    <row r="482" spans="1:3" s="4" customFormat="1" x14ac:dyDescent="0.2">
      <c r="A482" s="1"/>
      <c r="B482" s="2"/>
      <c r="C482" s="64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7" max="16383" man="1"/>
    <brk id="7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88320F-A66E-45BA-8184-04FA12D29D46}"/>
</file>

<file path=customXml/itemProps2.xml><?xml version="1.0" encoding="utf-8"?>
<ds:datastoreItem xmlns:ds="http://schemas.openxmlformats.org/officeDocument/2006/customXml" ds:itemID="{546B2C70-BD18-407F-B385-5F4D60703B4A}"/>
</file>

<file path=customXml/itemProps3.xml><?xml version="1.0" encoding="utf-8"?>
<ds:datastoreItem xmlns:ds="http://schemas.openxmlformats.org/officeDocument/2006/customXml" ds:itemID="{DD7EE7ED-67D5-4DED-886E-C479C8162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01.10.2022</vt:lpstr>
      <vt:lpstr>'на 01.10.2022'!Область_печати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2022-10-13T02:43:41Z</dcterms:created>
  <dcterms:modified xsi:type="dcterms:W3CDTF">2022-10-14T09:22:21Z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