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075"/>
  </bookViews>
  <sheets>
    <sheet name="на 01.09.2022" sheetId="1" r:id="rId1"/>
  </sheets>
  <externalReferences>
    <externalReference r:id="rId2"/>
  </externalReferences>
  <definedNames>
    <definedName name="Z_3A62FDFE_B33F_4285_AF26_B946B57D89E5_.wvu.Rows" localSheetId="0" hidden="1">'на 01.09.2022'!#REF!,'на 01.09.2022'!$37:$37,'на 01.09.2022'!#REF!,'на 01.09.2022'!$92:$95,'на 01.09.2022'!$108:$108,'на 01.09.2022'!#REF!,'на 01.09.2022'!#REF!</definedName>
    <definedName name="Z_5F4BDBB1_E645_4516_8FC8_7D1E2AFE448F_.wvu.Rows" localSheetId="0" hidden="1">'на 01.09.2022'!#REF!,'на 01.09.2022'!$37:$37,'на 01.09.2022'!#REF!,'на 01.09.2022'!#REF!,'на 01.09.2022'!$92:$95,'на 01.09.2022'!$108:$108,'на 01.09.2022'!#REF!</definedName>
    <definedName name="Z_791A6B44_A126_477F_8F66_87C81269CCAF_.wvu.Rows" localSheetId="0" hidden="1">'на 01.09.2022'!#REF!,'на 01.09.2022'!$106:$107,'на 01.09.2022'!#REF!</definedName>
    <definedName name="Z_941B9BCB_D95B_4828_B060_DECC595C9511_.wvu.Rows" localSheetId="0" hidden="1">'на 01.09.2022'!#REF!,'на 01.09.2022'!$31:$31,'на 01.09.2022'!$37:$37,'на 01.09.2022'!$44:$44,'на 01.09.2022'!#REF!,'на 01.09.2022'!$65:$65,'на 01.09.2022'!#REF!,'на 01.09.2022'!$92:$95,'на 01.09.2022'!$105:$108,'на 01.09.2022'!#REF!</definedName>
    <definedName name="Z_AD8B40E3_4B89_443C_9ACF_B6D22B3A77E7_.wvu.Rows" localSheetId="0" hidden="1">'на 01.09.2022'!#REF!,'на 01.09.2022'!$31:$31,'на 01.09.2022'!$37:$37,'на 01.09.2022'!$44:$44,'на 01.09.2022'!#REF!,'на 01.09.2022'!$65:$65,'на 01.09.2022'!#REF!,'на 01.09.2022'!$92:$95,'на 01.09.2022'!$105:$108,'на 01.09.2022'!#REF!</definedName>
    <definedName name="Z_AFEF4DE1_67D6_48C6_A8C8_B9E9198BBD0E_.wvu.PrintArea" localSheetId="0" hidden="1">'на 01.09.2022'!$A$1:$D$113</definedName>
    <definedName name="Z_AFEF4DE1_67D6_48C6_A8C8_B9E9198BBD0E_.wvu.Rows" localSheetId="0" hidden="1">'на 01.09.2022'!#REF!,'на 01.09.2022'!$37:$37,'на 01.09.2022'!#REF!,'на 01.09.2022'!#REF!,'на 01.09.2022'!$63:$63,'на 01.09.2022'!$65:$65,'на 01.09.2022'!#REF!,'на 01.09.2022'!#REF!,'на 01.09.2022'!$92:$95,'на 01.09.2022'!$106:$107,'на 01.09.2022'!#REF!,'на 01.09.2022'!#REF!,'на 01.09.2022'!#REF!</definedName>
    <definedName name="Z_CAE69FAB_AFBE_4188_8F32_69E048226F14_.wvu.Rows" localSheetId="0" hidden="1">'на 01.09.2022'!#REF!,'на 01.09.2022'!$31:$31,'на 01.09.2022'!$37:$37,'на 01.09.2022'!#REF!,'на 01.09.2022'!$65:$65,'на 01.09.2022'!#REF!,'на 01.09.2022'!#REF!</definedName>
    <definedName name="Z_D2DF83CF_573E_4A86_A4BE_5A992E023C65_.wvu.Rows" localSheetId="0" hidden="1">'на 01.09.2022'!#REF!,'на 01.09.2022'!$106:$107,'на 01.09.2022'!#REF!</definedName>
    <definedName name="Z_E2CE03E0_A708_4616_8DFD_0910D1C70A9E_.wvu.Rows" localSheetId="0" hidden="1">'на 01.09.2022'!#REF!,'на 01.09.2022'!$106:$107,'на 01.09.2022'!#REF!</definedName>
    <definedName name="Z_E6F394BB_DB4B_47AB_A066_DC195B03AE3E_.wvu.Rows" localSheetId="0" hidden="1">'на 01.09.2022'!#REF!,'на 01.09.2022'!$37:$37,'на 01.09.2022'!#REF!,'на 01.09.2022'!$63:$63,'на 01.09.2022'!$65:$65,'на 01.09.2022'!#REF!,'на 01.09.2022'!$92:$95,'на 01.09.2022'!$104:$104,'на 01.09.2022'!#REF!,'на 01.09.2022'!#REF!,'на 01.09.2022'!#REF!</definedName>
    <definedName name="Z_E8991B2E_0E9F_48F3_A4D6_3B340ABE8C8E_.wvu.Rows" localSheetId="0" hidden="1">'на 01.09.2022'!$37:$37,'на 01.09.2022'!#REF!</definedName>
    <definedName name="Z_F385514D_10E2_4F02_BC23_DB9B134ACC31_.wvu.PrintArea" localSheetId="0" hidden="1">'на 01.09.2022'!$A$1:$D$113</definedName>
    <definedName name="Z_F385514D_10E2_4F02_BC23_DB9B134ACC31_.wvu.Rows" localSheetId="0" hidden="1">'на 01.09.2022'!$33:$33,'на 01.09.2022'!$94:$94,'на 01.09.2022'!$106:$107,'на 01.09.2022'!#REF!</definedName>
    <definedName name="Z_F59D258D_974D_4B2B_B7CC_86B99245EC3C_.wvu.PrintArea" localSheetId="0" hidden="1">'на 01.09.2022'!$A$1:$D$113</definedName>
    <definedName name="Z_F59D258D_974D_4B2B_B7CC_86B99245EC3C_.wvu.Rows" localSheetId="0" hidden="1">'на 01.09.2022'!#REF!,'на 01.09.2022'!$31:$31,'на 01.09.2022'!$37:$37,'на 01.09.2022'!$44:$44,'на 01.09.2022'!#REF!,'на 01.09.2022'!$65:$65,'на 01.09.2022'!#REF!,'на 01.09.2022'!$92:$95,'на 01.09.2022'!$108:$108,'на 01.09.2022'!#REF!,'на 01.09.2022'!#REF!</definedName>
    <definedName name="Z_F8542D9D_A523_4F6F_8CFE_9BA4BA3D5B88_.wvu.Rows" localSheetId="0" hidden="1">'на 01.09.2022'!$37:$37,'на 01.09.2022'!$92:$95,'на 01.09.2022'!$106:$108,'на 01.09.2022'!#REF!</definedName>
    <definedName name="Z_FAFBB87E_73E9_461E_A4E8_A0EB3259EED0_.wvu.PrintArea" localSheetId="0" hidden="1">'на 01.09.2022'!$A$1:$D$113</definedName>
    <definedName name="Z_FAFBB87E_73E9_461E_A4E8_A0EB3259EED0_.wvu.Rows" localSheetId="0" hidden="1">'на 01.09.2022'!#REF!,'на 01.09.2022'!$37:$37,'на 01.09.2022'!$92:$95,'на 01.09.2022'!$106:$108,'на 01.09.2022'!#REF!</definedName>
    <definedName name="_xlnm.Print_Area" localSheetId="0">'на 01.09.2022'!$A$1:$D$113</definedName>
  </definedNames>
  <calcPr calcId="145621"/>
</workbook>
</file>

<file path=xl/calcChain.xml><?xml version="1.0" encoding="utf-8"?>
<calcChain xmlns="http://schemas.openxmlformats.org/spreadsheetml/2006/main">
  <c r="C112" i="1" l="1"/>
  <c r="B112" i="1"/>
  <c r="C111" i="1"/>
  <c r="B111" i="1"/>
  <c r="C110" i="1"/>
  <c r="B110" i="1"/>
  <c r="C108" i="1"/>
  <c r="C109" i="1" s="1"/>
  <c r="B108" i="1"/>
  <c r="C107" i="1"/>
  <c r="B107" i="1"/>
  <c r="C106" i="1"/>
  <c r="C105" i="1" s="1"/>
  <c r="B106" i="1"/>
  <c r="B105" i="1"/>
  <c r="C103" i="1"/>
  <c r="B103" i="1"/>
  <c r="C102" i="1"/>
  <c r="B102" i="1"/>
  <c r="C101" i="1"/>
  <c r="B101" i="1"/>
  <c r="C99" i="1"/>
  <c r="B99" i="1"/>
  <c r="C98" i="1"/>
  <c r="B98" i="1"/>
  <c r="B97" i="1" s="1"/>
  <c r="C97" i="1"/>
  <c r="C95" i="1"/>
  <c r="B95" i="1"/>
  <c r="C94" i="1"/>
  <c r="C93" i="1" s="1"/>
  <c r="B94" i="1"/>
  <c r="B93" i="1" s="1"/>
  <c r="C89" i="1"/>
  <c r="B89" i="1"/>
  <c r="C88" i="1"/>
  <c r="B88" i="1"/>
  <c r="C87" i="1"/>
  <c r="D87" i="1" s="1"/>
  <c r="B87" i="1"/>
  <c r="C86" i="1"/>
  <c r="B86" i="1"/>
  <c r="B85" i="1" s="1"/>
  <c r="C84" i="1"/>
  <c r="B84" i="1"/>
  <c r="C83" i="1"/>
  <c r="D83" i="1" s="1"/>
  <c r="B83" i="1"/>
  <c r="C82" i="1"/>
  <c r="B82" i="1"/>
  <c r="C81" i="1"/>
  <c r="D81" i="1" s="1"/>
  <c r="B81" i="1"/>
  <c r="C80" i="1"/>
  <c r="B80" i="1"/>
  <c r="C79" i="1"/>
  <c r="D79" i="1" s="1"/>
  <c r="B79" i="1"/>
  <c r="C78" i="1"/>
  <c r="B78" i="1"/>
  <c r="C77" i="1"/>
  <c r="D77" i="1" s="1"/>
  <c r="B77" i="1"/>
  <c r="C76" i="1"/>
  <c r="B76" i="1"/>
  <c r="C75" i="1"/>
  <c r="D75" i="1" s="1"/>
  <c r="B75" i="1"/>
  <c r="C74" i="1"/>
  <c r="B74" i="1"/>
  <c r="C73" i="1"/>
  <c r="D73" i="1" s="1"/>
  <c r="B73" i="1"/>
  <c r="C72" i="1"/>
  <c r="B72" i="1"/>
  <c r="C71" i="1"/>
  <c r="D71" i="1" s="1"/>
  <c r="B71" i="1"/>
  <c r="C70" i="1"/>
  <c r="B70" i="1"/>
  <c r="C69" i="1"/>
  <c r="D69" i="1" s="1"/>
  <c r="B69" i="1"/>
  <c r="C68" i="1"/>
  <c r="B68" i="1"/>
  <c r="C67" i="1"/>
  <c r="D67" i="1" s="1"/>
  <c r="B67" i="1"/>
  <c r="C66" i="1"/>
  <c r="B66" i="1"/>
  <c r="C65" i="1"/>
  <c r="D65" i="1" s="1"/>
  <c r="B65" i="1"/>
  <c r="C64" i="1"/>
  <c r="B64" i="1"/>
  <c r="C63" i="1"/>
  <c r="B63" i="1"/>
  <c r="C62" i="1"/>
  <c r="B62" i="1"/>
  <c r="C61" i="1"/>
  <c r="D61" i="1" s="1"/>
  <c r="B61" i="1"/>
  <c r="C60" i="1"/>
  <c r="B60" i="1"/>
  <c r="C59" i="1"/>
  <c r="D59" i="1" s="1"/>
  <c r="B59" i="1"/>
  <c r="C58" i="1"/>
  <c r="B58" i="1"/>
  <c r="C57" i="1"/>
  <c r="D57" i="1" s="1"/>
  <c r="B57" i="1"/>
  <c r="C56" i="1"/>
  <c r="B56" i="1"/>
  <c r="C55" i="1"/>
  <c r="D55" i="1" s="1"/>
  <c r="B55" i="1"/>
  <c r="C54" i="1"/>
  <c r="B54" i="1"/>
  <c r="C53" i="1"/>
  <c r="D53" i="1" s="1"/>
  <c r="B53" i="1"/>
  <c r="C52" i="1"/>
  <c r="B52" i="1"/>
  <c r="C51" i="1"/>
  <c r="D51" i="1" s="1"/>
  <c r="B51" i="1"/>
  <c r="C50" i="1"/>
  <c r="B50" i="1"/>
  <c r="C49" i="1"/>
  <c r="D49" i="1" s="1"/>
  <c r="B49" i="1"/>
  <c r="C48" i="1"/>
  <c r="B48" i="1"/>
  <c r="C47" i="1"/>
  <c r="B47" i="1"/>
  <c r="C46" i="1"/>
  <c r="B46" i="1"/>
  <c r="C45" i="1"/>
  <c r="D45" i="1" s="1"/>
  <c r="B45" i="1"/>
  <c r="C44" i="1"/>
  <c r="B44" i="1"/>
  <c r="C43" i="1"/>
  <c r="D43" i="1" s="1"/>
  <c r="B43" i="1"/>
  <c r="C42" i="1"/>
  <c r="B42" i="1"/>
  <c r="C41" i="1"/>
  <c r="D41" i="1" s="1"/>
  <c r="B41" i="1"/>
  <c r="C40" i="1"/>
  <c r="B40" i="1"/>
  <c r="C36" i="1"/>
  <c r="C91" i="1" s="1"/>
  <c r="B36" i="1"/>
  <c r="B91" i="1" s="1"/>
  <c r="C35" i="1"/>
  <c r="B35" i="1"/>
  <c r="C34" i="1"/>
  <c r="D34" i="1" s="1"/>
  <c r="B34" i="1"/>
  <c r="C33" i="1"/>
  <c r="B33" i="1"/>
  <c r="C32" i="1"/>
  <c r="D32" i="1" s="1"/>
  <c r="B32" i="1"/>
  <c r="C31" i="1"/>
  <c r="B31" i="1"/>
  <c r="C30" i="1"/>
  <c r="D30" i="1" s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D40" i="1" l="1"/>
  <c r="D44" i="1"/>
  <c r="D48" i="1"/>
  <c r="D50" i="1"/>
  <c r="D52" i="1"/>
  <c r="D54" i="1"/>
  <c r="D56" i="1"/>
  <c r="D58" i="1"/>
  <c r="D60" i="1"/>
  <c r="D62" i="1"/>
  <c r="D64" i="1"/>
  <c r="D66" i="1"/>
  <c r="D68" i="1"/>
  <c r="D70" i="1"/>
  <c r="D72" i="1"/>
  <c r="D74" i="1"/>
  <c r="D76" i="1"/>
  <c r="D78" i="1"/>
  <c r="D80" i="1"/>
  <c r="D82" i="1"/>
  <c r="D84" i="1"/>
  <c r="D86" i="1"/>
  <c r="D88" i="1"/>
  <c r="D31" i="1"/>
  <c r="D42" i="1"/>
  <c r="D46" i="1"/>
  <c r="C85" i="1"/>
  <c r="D85" i="1" s="1"/>
  <c r="D16" i="1"/>
  <c r="D28" i="1"/>
  <c r="D6" i="1"/>
  <c r="D7" i="1"/>
  <c r="D8" i="1"/>
  <c r="D9" i="1"/>
  <c r="D10" i="1"/>
  <c r="D11" i="1"/>
  <c r="D12" i="1"/>
  <c r="D13" i="1"/>
  <c r="D14" i="1"/>
  <c r="D15" i="1"/>
  <c r="D17" i="1"/>
  <c r="D18" i="1"/>
  <c r="D19" i="1"/>
  <c r="D20" i="1"/>
  <c r="D21" i="1"/>
  <c r="D22" i="1"/>
  <c r="D23" i="1"/>
  <c r="D24" i="1"/>
  <c r="D25" i="1"/>
  <c r="D26" i="1"/>
  <c r="D27" i="1"/>
  <c r="D29" i="1"/>
  <c r="B113" i="1"/>
  <c r="C113" i="1"/>
  <c r="D36" i="1"/>
  <c r="D89" i="1"/>
</calcChain>
</file>

<file path=xl/sharedStrings.xml><?xml version="1.0" encoding="utf-8"?>
<sst xmlns="http://schemas.openxmlformats.org/spreadsheetml/2006/main" count="111" uniqueCount="109">
  <si>
    <t xml:space="preserve">                           Сведения об исполнении бюджета г. Красноярска на 01.09.2022 г.</t>
  </si>
  <si>
    <t>тыс. руб.</t>
  </si>
  <si>
    <t>Наименование показателей</t>
  </si>
  <si>
    <t>Бюджет города на 2022 год с учетом изменений</t>
  </si>
  <si>
    <t>Исполнено на 01.09.2022 г.</t>
  </si>
  <si>
    <t>% исполнения к плану года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</si>
  <si>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</si>
  <si>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</si>
  <si>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</si>
  <si>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</si>
  <si>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</si>
  <si>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</si>
  <si>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</si>
  <si>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</si>
  <si>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</si>
  <si>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</si>
  <si>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</si>
  <si>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</si>
  <si>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</si>
  <si>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</si>
  <si>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</si>
  <si>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</si>
  <si>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</si>
  <si>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</si>
  <si>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</si>
  <si>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</si>
  <si>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</si>
  <si>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</si>
  <si>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</si>
  <si>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</si>
  <si>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</si>
  <si>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</si>
  <si>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Субсидии бюджетам бюджетной системы Российской Федерации (межбюджетные субсидии)</t>
  </si>
  <si>
    <t>Перечисления из бюджетов городских округов (в бюджеты городских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</si>
  <si>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 -</t>
  </si>
  <si>
    <t>Возврат остатков субсидий, субвенций и иных межбюджетных трансфертов, имеющих целевое назначение, прошлых лет</t>
  </si>
  <si>
    <t>Доходы бюджетов городских округов от возврата организациями остатков субсидий прошлых лет</t>
  </si>
  <si>
    <t xml:space="preserve"> - </t>
  </si>
  <si>
    <t>ИТОГО ДОХОДОВ</t>
  </si>
  <si>
    <t>РАСХОДЫ</t>
  </si>
  <si>
    <t>ОБЩЕГОСУДАРСТВЕННЫЕ РАСХОДЫ</t>
  </si>
  <si>
    <t>Функционирование высшего должностного лица субъекта РФ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</si>
  <si>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</si>
  <si>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РФ, высших органов исполнительной власти субъектов РФ, местных администраций</t>
  </si>
  <si>
    <t>Судебная система</t>
  </si>
  <si>
    <t>Обеспечение деятельности финансовых, налоговых и таможенных органов  и органов финансового (финсово-бюджетного) надзора</t>
  </si>
  <si>
    <t>Обеспечение проведения выборов и референдумов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</si>
  <si>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</si>
  <si>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</si>
  <si>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</si>
  <si>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БЕЗОПАСНОСТЬ И ПРАВООХРАНИТЕЛЬНАЯ ДЕЯТЕЛЬНОСТЬ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</si>
  <si>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</si>
  <si>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</si>
  <si>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</si>
  <si>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</si>
  <si>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</si>
  <si>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</si>
  <si>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</si>
  <si>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</si>
  <si>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</si>
  <si>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</si>
  <si>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</si>
  <si>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</si>
  <si>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</si>
  <si>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</si>
  <si>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</si>
  <si>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</si>
  <si>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</si>
  <si>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</si>
  <si>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</si>
  <si>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 и оздоровление детей</t>
  </si>
  <si>
    <t>Другие вопросы в области образования</t>
  </si>
  <si>
    <t>КУЛЬТУРА, КИНЕМАТОГРАФИЯ</t>
  </si>
  <si>
    <t>Культура</t>
  </si>
  <si>
    <t>Кинематография</t>
  </si>
  <si>
    <t>Другие вопросы в области культуры, кинематографии, средств массовой информации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</si>
  <si>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</si>
  <si>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</si>
  <si>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</si>
  <si>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</si>
  <si>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</si>
  <si>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</si>
  <si>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 xml:space="preserve">Физическая культура   </t>
  </si>
  <si>
    <t>Массовый спорт</t>
  </si>
  <si>
    <t>Другие вопросы в области физической культуры</t>
  </si>
  <si>
    <t>СРЕДСТВА МАССОВОЙ ИНФОРМАЦИИ</t>
  </si>
  <si>
    <t>Периодическая печать и издательства</t>
  </si>
  <si>
    <t>ОБСЛУЖИВАНИЕ ГОСУДАРСТВЕННОГО (МУНИЦИПАЛЬНОГО) ДОЛГА</t>
  </si>
  <si>
    <t>Обслуживание государственного (муниципального)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</si>
  <si>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</si>
  <si>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</si>
  <si>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</si>
  <si>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</si>
  <si>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</si>
  <si>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</si>
  <si>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</si>
  <si>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</si>
  <si>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</si>
  <si>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</si>
  <si>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</si>
  <si>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</si>
  <si>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</si>
  <si>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Средства от продажи акций и иных форм участия в капитале, находящихся в государственной и муниципальной собственности</t>
  </si>
  <si>
    <t>ОПЕРАЦИИ ПО УПРАВЛЕНИЮ ОСТАТКАМИ СРЕДСТВ НА ЕДИНЫХ СЧЕТАХ БЮДЖЕТОВ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</si>
  <si>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</si>
  <si>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</si>
  <si>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</si>
  <si>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</si>
  <si>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ИТОГО ИСТОЧНИКОВ ВНУТРЕННЕГО ФИНАНСИРОВАНИЯ ДЕФИЦИТОВ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</si>
</sst>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р_."/>
    <numFmt numFmtId="165" formatCode="0.0%"/>
  </numFmts>
  <fonts count="1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4" fillId="0" borderId="0"/>
    <xf numFmtId="0" fontId="14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/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0" fillId="0" borderId="0" xfId="0" applyFont="1" applyFill="1"/>
    <xf numFmtId="0" fontId="9" fillId="0" borderId="1" xfId="0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/>
    <xf numFmtId="4" fontId="5" fillId="4" borderId="1" xfId="0" applyNumberFormat="1" applyFont="1" applyFill="1" applyBorder="1"/>
    <xf numFmtId="0" fontId="5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center"/>
    </xf>
    <xf numFmtId="0" fontId="9" fillId="5" borderId="1" xfId="0" applyFont="1" applyFill="1" applyBorder="1" applyAlignment="1">
      <alignment vertical="center"/>
    </xf>
    <xf numFmtId="4" fontId="9" fillId="5" borderId="1" xfId="0" applyNumberFormat="1" applyFont="1" applyFill="1" applyBorder="1" applyAlignment="1">
      <alignment horizontal="center" vertical="center"/>
    </xf>
    <xf numFmtId="165" fontId="9" fillId="5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 applyProtection="1">
      <alignment horizontal="center"/>
    </xf>
    <xf numFmtId="4" fontId="5" fillId="2" borderId="1" xfId="0" applyNumberFormat="1" applyFont="1" applyFill="1" applyBorder="1" applyAlignment="1">
      <alignment horizontal="center"/>
    </xf>
    <xf numFmtId="165" fontId="5" fillId="5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49" fontId="9" fillId="5" borderId="1" xfId="0" applyNumberFormat="1" applyFont="1" applyFill="1" applyBorder="1" applyAlignment="1" applyProtection="1">
      <alignment horizontal="left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 wrapText="1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4" fontId="5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left" vertical="center" wrapText="1"/>
    </xf>
    <xf numFmtId="164" fontId="11" fillId="0" borderId="0" xfId="0" applyNumberFormat="1" applyFont="1"/>
    <xf numFmtId="164" fontId="6" fillId="0" borderId="0" xfId="0" applyNumberFormat="1" applyFont="1"/>
  </cellXfs>
  <cellStyles count="8">
    <cellStyle name="Normal" xfId="1"/>
    <cellStyle name="Обычный" xfId="0" builtinId="0"/>
    <cellStyle name="Обычный 2" xfId="2"/>
    <cellStyle name="Обычный 3" xfId="3"/>
    <cellStyle name="Процентный 2" xfId="4"/>
    <cellStyle name="Процентный 2 2" xfId="5"/>
    <cellStyle name="Процентный 2 3" xfId="6"/>
    <cellStyle name="Процентный 2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iS/SPRAVKI/2022/&#1085;&#1072;%2001.09.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ир на 01.09.22"/>
      <sheetName val="Денисовой"/>
      <sheetName val="экономика"/>
      <sheetName val="САЙТ и банки"/>
      <sheetName val="ОРИБО(Фазлеевой)+Доходы"/>
      <sheetName val="Скоку"/>
      <sheetName val="Лист1"/>
      <sheetName val="банки "/>
      <sheetName val="горнов"/>
      <sheetName val="Лист2"/>
      <sheetName val="Лист3"/>
    </sheetNames>
    <sheetDataSet>
      <sheetData sheetId="0">
        <row r="7">
          <cell r="E7">
            <v>25412914.746329997</v>
          </cell>
          <cell r="F7">
            <v>17190430.265790004</v>
          </cell>
        </row>
        <row r="8">
          <cell r="E8">
            <v>15942752.27</v>
          </cell>
          <cell r="F8">
            <v>10732458.642840002</v>
          </cell>
        </row>
        <row r="9">
          <cell r="E9">
            <v>4256189.03</v>
          </cell>
          <cell r="F9">
            <v>3188773.05351</v>
          </cell>
        </row>
        <row r="13">
          <cell r="E13">
            <v>11686563.24</v>
          </cell>
          <cell r="F13">
            <v>7543685.5893300008</v>
          </cell>
        </row>
        <row r="34">
          <cell r="E34">
            <v>4755914.29</v>
          </cell>
          <cell r="F34">
            <v>3560899.1332400008</v>
          </cell>
        </row>
        <row r="35">
          <cell r="E35">
            <v>4318098.3</v>
          </cell>
          <cell r="F35">
            <v>3300244.3271600008</v>
          </cell>
        </row>
        <row r="43">
          <cell r="E43">
            <v>5465.94</v>
          </cell>
          <cell r="F43">
            <v>2875.0416599999999</v>
          </cell>
        </row>
        <row r="46">
          <cell r="E46">
            <v>3452.76</v>
          </cell>
          <cell r="F46">
            <v>18348.974590000002</v>
          </cell>
        </row>
        <row r="50">
          <cell r="E50">
            <v>1371809.81</v>
          </cell>
          <cell r="F50">
            <v>637695.03726999997</v>
          </cell>
        </row>
        <row r="52">
          <cell r="E52">
            <v>492013.05</v>
          </cell>
          <cell r="F52">
            <v>68767.702449999997</v>
          </cell>
        </row>
        <row r="53">
          <cell r="E53">
            <v>879796.76</v>
          </cell>
          <cell r="F53">
            <v>568927.33481999999</v>
          </cell>
        </row>
        <row r="62">
          <cell r="E62">
            <v>284802.40000000002</v>
          </cell>
          <cell r="F62">
            <v>173502.59025000001</v>
          </cell>
        </row>
        <row r="70">
          <cell r="E70">
            <v>2.09</v>
          </cell>
          <cell r="F70">
            <v>-18.84552</v>
          </cell>
        </row>
        <row r="87">
          <cell r="E87">
            <v>1187786.8899999999</v>
          </cell>
          <cell r="F87">
            <v>688647.06395999994</v>
          </cell>
        </row>
        <row r="125">
          <cell r="E125">
            <v>86791.94</v>
          </cell>
          <cell r="F125">
            <v>52211.087700000004</v>
          </cell>
        </row>
        <row r="135">
          <cell r="E135">
            <v>13942.559999999998</v>
          </cell>
          <cell r="F135">
            <v>13361.384900000001</v>
          </cell>
        </row>
        <row r="149">
          <cell r="E149">
            <v>352450.51999999996</v>
          </cell>
          <cell r="F149">
            <v>187982.06726000001</v>
          </cell>
        </row>
        <row r="174">
          <cell r="E174">
            <v>88.53</v>
          </cell>
          <cell r="F174">
            <v>54</v>
          </cell>
        </row>
        <row r="179">
          <cell r="E179">
            <v>111363.43</v>
          </cell>
          <cell r="F179">
            <v>176922.17063000004</v>
          </cell>
        </row>
        <row r="298">
          <cell r="E298">
            <v>64500.91633</v>
          </cell>
          <cell r="F298">
            <v>39191.111420000001</v>
          </cell>
        </row>
        <row r="306">
          <cell r="E306">
            <v>24464611.622619998</v>
          </cell>
          <cell r="F306">
            <v>14246657.308859998</v>
          </cell>
        </row>
        <row r="307">
          <cell r="E307">
            <v>24517317.537919998</v>
          </cell>
          <cell r="F307">
            <v>14298793.05895</v>
          </cell>
        </row>
        <row r="312">
          <cell r="E312">
            <v>8912025.9903600011</v>
          </cell>
          <cell r="F312">
            <v>4236778.7364000008</v>
          </cell>
        </row>
        <row r="389">
          <cell r="E389">
            <v>14264968.797559999</v>
          </cell>
          <cell r="F389">
            <v>9565269.5428499989</v>
          </cell>
        </row>
        <row r="441">
          <cell r="E441">
            <v>1340322.75</v>
          </cell>
          <cell r="F441">
            <v>496744.77970000001</v>
          </cell>
        </row>
        <row r="464">
          <cell r="E464">
            <v>0</v>
          </cell>
          <cell r="F464">
            <v>0</v>
          </cell>
        </row>
        <row r="466">
          <cell r="E466">
            <v>0</v>
          </cell>
          <cell r="F466">
            <v>5051.93876</v>
          </cell>
        </row>
        <row r="472">
          <cell r="E472">
            <v>-52705.915300000001</v>
          </cell>
          <cell r="F472">
            <v>-57187.688850000006</v>
          </cell>
        </row>
        <row r="503">
          <cell r="E503">
            <v>49877526.368949994</v>
          </cell>
          <cell r="F503">
            <v>31437087.574650005</v>
          </cell>
        </row>
        <row r="506">
          <cell r="E506">
            <v>3276646.0010799998</v>
          </cell>
          <cell r="F506">
            <v>1807174.1762300001</v>
          </cell>
        </row>
        <row r="548">
          <cell r="E548">
            <v>8161.3932500000001</v>
          </cell>
          <cell r="F548">
            <v>5471.7041499999996</v>
          </cell>
        </row>
        <row r="552">
          <cell r="E552">
            <v>110850.4</v>
          </cell>
          <cell r="F552">
            <v>60709.943789999998</v>
          </cell>
        </row>
        <row r="563">
          <cell r="E563">
            <v>1271342.7088900004</v>
          </cell>
          <cell r="F563">
            <v>785942.43781999988</v>
          </cell>
        </row>
        <row r="576">
          <cell r="E576">
            <v>2093.9</v>
          </cell>
          <cell r="F576">
            <v>1802.88634</v>
          </cell>
        </row>
        <row r="579">
          <cell r="E579">
            <v>293187.53696</v>
          </cell>
          <cell r="F579">
            <v>165462.32014999999</v>
          </cell>
        </row>
        <row r="590">
          <cell r="E590">
            <v>30021</v>
          </cell>
          <cell r="F590">
            <v>7973.7995099999998</v>
          </cell>
        </row>
        <row r="598">
          <cell r="E598">
            <v>14571.96991</v>
          </cell>
          <cell r="F598">
            <v>0</v>
          </cell>
        </row>
        <row r="600">
          <cell r="E600">
            <v>2443.15</v>
          </cell>
          <cell r="F600">
            <v>1992.9</v>
          </cell>
        </row>
        <row r="603">
          <cell r="E603">
            <v>1543973.9420700001</v>
          </cell>
          <cell r="F603">
            <v>777818.18446999986</v>
          </cell>
        </row>
        <row r="633">
          <cell r="E633">
            <v>151847.149</v>
          </cell>
          <cell r="F633">
            <v>80001.370250000007</v>
          </cell>
        </row>
        <row r="650">
          <cell r="E650">
            <v>21562.799999999999</v>
          </cell>
          <cell r="F650">
            <v>1708.6276700000001</v>
          </cell>
        </row>
        <row r="658">
          <cell r="E658">
            <v>130284.34899999999</v>
          </cell>
          <cell r="F658">
            <v>78292.742580000006</v>
          </cell>
        </row>
        <row r="667">
          <cell r="E667">
            <v>9715657.9836199991</v>
          </cell>
          <cell r="F667">
            <v>4292135.7340599997</v>
          </cell>
        </row>
        <row r="732">
          <cell r="E732">
            <v>2292624.7000000002</v>
          </cell>
          <cell r="F732">
            <v>1307384.3802199999</v>
          </cell>
        </row>
        <row r="745">
          <cell r="E745">
            <v>7203225.9967099996</v>
          </cell>
          <cell r="F745">
            <v>2896454.4896900002</v>
          </cell>
        </row>
        <row r="757">
          <cell r="E757">
            <v>219807.28691</v>
          </cell>
          <cell r="F757">
            <v>88296.864150000009</v>
          </cell>
        </row>
        <row r="781">
          <cell r="E781">
            <v>5279157.7724900004</v>
          </cell>
          <cell r="F781">
            <v>2669607.0194599996</v>
          </cell>
        </row>
        <row r="830">
          <cell r="E830">
            <v>2493542.5877499999</v>
          </cell>
          <cell r="F830">
            <v>1324539.9516499999</v>
          </cell>
        </row>
        <row r="844">
          <cell r="E844">
            <v>201183.72600000002</v>
          </cell>
          <cell r="F844">
            <v>72938.025249999992</v>
          </cell>
        </row>
        <row r="852">
          <cell r="E852">
            <v>1892801.4686199999</v>
          </cell>
          <cell r="F852">
            <v>893744.56006000005</v>
          </cell>
        </row>
        <row r="868">
          <cell r="E868">
            <v>691629.99012000009</v>
          </cell>
          <cell r="F868">
            <v>378384.48249999998</v>
          </cell>
        </row>
        <row r="892">
          <cell r="E892">
            <v>8951.1383399999995</v>
          </cell>
          <cell r="F892">
            <v>2419.6671999999999</v>
          </cell>
        </row>
        <row r="902">
          <cell r="E902">
            <v>153.3552</v>
          </cell>
          <cell r="F902">
            <v>0</v>
          </cell>
        </row>
        <row r="903">
          <cell r="E903">
            <v>3316.2722899999999</v>
          </cell>
          <cell r="F903">
            <v>1574.6388200000001</v>
          </cell>
        </row>
        <row r="908">
          <cell r="E908">
            <v>5481.5108499999997</v>
          </cell>
          <cell r="F908">
            <v>845.02837999999997</v>
          </cell>
        </row>
        <row r="910">
          <cell r="E910">
            <v>24275227.333629999</v>
          </cell>
          <cell r="F910">
            <v>14257862.988840001</v>
          </cell>
        </row>
        <row r="957">
          <cell r="E957">
            <v>9112910.9484100007</v>
          </cell>
          <cell r="F957">
            <v>5127294.05418</v>
          </cell>
        </row>
        <row r="971">
          <cell r="E971">
            <v>11631834.14418</v>
          </cell>
          <cell r="F971">
            <v>6860056.7185199987</v>
          </cell>
        </row>
        <row r="984">
          <cell r="E984">
            <v>1709759.72227</v>
          </cell>
          <cell r="F984">
            <v>1087433.15344</v>
          </cell>
        </row>
        <row r="996">
          <cell r="E996">
            <v>899359.37039000005</v>
          </cell>
          <cell r="F996">
            <v>616128.99267000007</v>
          </cell>
        </row>
        <row r="1019">
          <cell r="E1019">
            <v>921363.14837999991</v>
          </cell>
          <cell r="F1019">
            <v>566950.07003000006</v>
          </cell>
        </row>
        <row r="1041">
          <cell r="E1041">
            <v>1606078.2076699999</v>
          </cell>
          <cell r="F1041">
            <v>1018940.1041</v>
          </cell>
        </row>
        <row r="1082">
          <cell r="E1082">
            <v>1478650.45383</v>
          </cell>
          <cell r="F1082">
            <v>939561.13046999997</v>
          </cell>
        </row>
        <row r="1091">
          <cell r="E1091">
            <v>29095.147000000001</v>
          </cell>
          <cell r="F1091">
            <v>19179.059809999999</v>
          </cell>
        </row>
        <row r="1095">
          <cell r="E1095">
            <v>98332.606839999993</v>
          </cell>
          <cell r="F1095">
            <v>60199.913820000009</v>
          </cell>
        </row>
        <row r="1230">
          <cell r="E1230">
            <v>3010616.9651799998</v>
          </cell>
          <cell r="F1230">
            <v>2024649.9003699999</v>
          </cell>
        </row>
        <row r="1278">
          <cell r="E1278">
            <v>59248.73</v>
          </cell>
          <cell r="F1278">
            <v>31454.2435</v>
          </cell>
        </row>
        <row r="1287">
          <cell r="E1287">
            <v>1589136.2998200003</v>
          </cell>
          <cell r="F1287">
            <v>815109.50463999994</v>
          </cell>
        </row>
        <row r="1302">
          <cell r="E1302">
            <v>1282454.43536</v>
          </cell>
          <cell r="F1302">
            <v>1130894.0938900001</v>
          </cell>
        </row>
        <row r="1310">
          <cell r="E1310">
            <v>79777.5</v>
          </cell>
          <cell r="F1310">
            <v>47192.058339999996</v>
          </cell>
        </row>
        <row r="1328">
          <cell r="E1328">
            <v>2871730.1008200003</v>
          </cell>
          <cell r="F1328">
            <v>1429000.6763800001</v>
          </cell>
        </row>
        <row r="1379">
          <cell r="E1379">
            <v>1435162.0841000003</v>
          </cell>
          <cell r="F1379">
            <v>851439.50407000002</v>
          </cell>
        </row>
        <row r="1386">
          <cell r="E1386">
            <v>1235993.5943100001</v>
          </cell>
          <cell r="F1386">
            <v>414125.75083999999</v>
          </cell>
        </row>
        <row r="1395">
          <cell r="E1395">
            <v>200574.42241</v>
          </cell>
          <cell r="F1395">
            <v>163435.42147</v>
          </cell>
        </row>
        <row r="1415">
          <cell r="E1415">
            <v>55140</v>
          </cell>
          <cell r="F1415">
            <v>35002.768360000002</v>
          </cell>
        </row>
        <row r="1416">
          <cell r="E1416">
            <v>736715.255</v>
          </cell>
          <cell r="F1416">
            <v>308473.26204</v>
          </cell>
        </row>
        <row r="1419">
          <cell r="E1419">
            <v>736715.255</v>
          </cell>
          <cell r="F1419">
            <v>308473.26204</v>
          </cell>
        </row>
        <row r="1423">
          <cell r="E1423">
            <v>50987767.906830005</v>
          </cell>
          <cell r="F1423">
            <v>27925267.667290002</v>
          </cell>
        </row>
        <row r="1430">
          <cell r="E1430">
            <v>-750000</v>
          </cell>
          <cell r="F1430">
            <v>-750000</v>
          </cell>
        </row>
        <row r="1433">
          <cell r="E1433">
            <v>2242518</v>
          </cell>
        </row>
        <row r="1434">
          <cell r="E1434">
            <v>-2002838</v>
          </cell>
        </row>
        <row r="1436">
          <cell r="F1436">
            <v>-1600000</v>
          </cell>
        </row>
        <row r="1437">
          <cell r="E1437">
            <v>6052838</v>
          </cell>
        </row>
        <row r="1438">
          <cell r="E1438">
            <v>-5302838</v>
          </cell>
          <cell r="F1438">
            <v>-1600000</v>
          </cell>
        </row>
        <row r="1439">
          <cell r="E1439">
            <v>0</v>
          </cell>
        </row>
        <row r="1444">
          <cell r="E1444">
            <v>0</v>
          </cell>
          <cell r="F1444">
            <v>1231874.3363600001</v>
          </cell>
        </row>
        <row r="1447">
          <cell r="E1447">
            <v>870561.537879996</v>
          </cell>
          <cell r="F1447">
            <v>-2393694.2437200025</v>
          </cell>
        </row>
        <row r="1448">
          <cell r="E1448">
            <v>-58172882.368950002</v>
          </cell>
          <cell r="F1448">
            <v>-40236483.357430004</v>
          </cell>
        </row>
        <row r="1449">
          <cell r="E1449">
            <v>59043443.906829998</v>
          </cell>
          <cell r="F1449">
            <v>37842789.113710001</v>
          </cell>
        </row>
      </sheetData>
      <sheetData sheetId="1"/>
      <sheetData sheetId="2">
        <row r="23">
          <cell r="D23">
            <v>1240709.0999999999</v>
          </cell>
          <cell r="E23">
            <v>927524.82183999999</v>
          </cell>
        </row>
        <row r="35">
          <cell r="D35">
            <v>428897.29</v>
          </cell>
          <cell r="E35">
            <v>239430.78982999999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479"/>
  <sheetViews>
    <sheetView tabSelected="1" view="pageBreakPreview" zoomScale="90" zoomScaleNormal="100" zoomScaleSheetLayoutView="90" workbookViewId="0">
      <selection activeCell="A5" sqref="A5"/>
    </sheetView>
  </sheetViews>
  <sheetFormatPr defaultRowHeight="12.75" x14ac:dyDescent="0.2"/>
  <cols>
    <col min="1" max="1" width="81" style="1" customWidth="1"/>
    <col min="2" max="2" width="17.85546875" style="2" customWidth="1"/>
    <col min="3" max="3" width="17.85546875" style="3" customWidth="1"/>
    <col min="4" max="4" width="13.5703125" style="4" customWidth="1"/>
    <col min="5" max="16384" width="9.140625" style="2"/>
  </cols>
  <sheetData>
    <row r="1" spans="1:4" ht="12.6" customHeight="1" x14ac:dyDescent="0.2"/>
    <row r="2" spans="1:4" ht="25.5" customHeight="1" x14ac:dyDescent="0.2">
      <c r="A2" s="5" t="s">
        <v>0</v>
      </c>
      <c r="B2" s="6"/>
      <c r="C2" s="6"/>
      <c r="D2" s="6"/>
    </row>
    <row r="3" spans="1:4" ht="17.45" customHeight="1" x14ac:dyDescent="0.25">
      <c r="A3" s="8"/>
      <c r="B3" s="7"/>
      <c r="C3" s="9"/>
      <c r="D3" s="10"/>
    </row>
    <row r="4" spans="1:4" ht="15.75" x14ac:dyDescent="0.25">
      <c r="A4" s="8"/>
      <c r="B4" s="7"/>
      <c r="C4" s="9"/>
      <c r="D4" s="11" t="s">
        <v>1</v>
      </c>
    </row>
    <row r="5" spans="1:4" ht="48" customHeight="1" x14ac:dyDescent="0.2">
      <c r="A5" s="12" t="s">
        <v>2</v>
      </c>
      <c r="B5" s="13" t="s">
        <v>3</v>
      </c>
      <c r="C5" s="14" t="s">
        <v>4</v>
      </c>
      <c r="D5" s="13" t="s">
        <v>5</v>
      </c>
    </row>
    <row r="6" spans="1:4" ht="24" customHeight="1" x14ac:dyDescent="0.2">
      <c r="A6" s="15" t="s">
        <v>6</v>
      </c>
      <c r="B6" s="16">
        <f>'[1]Расшир на 01.09.22'!E7</f>
        <v>25412914.746329997</v>
      </c>
      <c r="C6" s="16">
        <f>'[1]Расшир на 01.09.22'!F7</f>
        <v>17190430.265790004</v>
      </c>
      <c r="D6" s="17">
        <f>C6/B6</f>
        <v>0.67644465176008817</v>
      </c>
    </row>
    <row r="7" spans="1:4" ht="24" customHeight="1" x14ac:dyDescent="0.2">
      <c r="A7" s="18" t="s">
        <v>7</v>
      </c>
      <c r="B7" s="16">
        <f>'[1]Расшир на 01.09.22'!E8</f>
        <v>15942752.27</v>
      </c>
      <c r="C7" s="16">
        <f>'[1]Расшир на 01.09.22'!F8</f>
        <v>10732458.642840002</v>
      </c>
      <c r="D7" s="17">
        <f t="shared" ref="D7:D62" si="0">C7/B7</f>
        <v>0.67318731804141629</v>
      </c>
    </row>
    <row r="8" spans="1:4" ht="24" customHeight="1" x14ac:dyDescent="0.2">
      <c r="A8" s="19" t="s">
        <v>8</v>
      </c>
      <c r="B8" s="20">
        <f>'[1]Расшир на 01.09.22'!E9</f>
        <v>4256189.03</v>
      </c>
      <c r="C8" s="20">
        <f>'[1]Расшир на 01.09.22'!F9</f>
        <v>3188773.05351</v>
      </c>
      <c r="D8" s="17">
        <f t="shared" si="0"/>
        <v>0.74920851283477885</v>
      </c>
    </row>
    <row r="9" spans="1:4" ht="24" customHeight="1" x14ac:dyDescent="0.2">
      <c r="A9" s="19" t="s">
        <v>9</v>
      </c>
      <c r="B9" s="20">
        <f>'[1]Расшир на 01.09.22'!E13</f>
        <v>11686563.24</v>
      </c>
      <c r="C9" s="20">
        <f>'[1]Расшир на 01.09.22'!F13</f>
        <v>7543685.5893300008</v>
      </c>
      <c r="D9" s="17">
        <f t="shared" si="0"/>
        <v>0.64550077164773045</v>
      </c>
    </row>
    <row r="10" spans="1:4" ht="24" customHeight="1" x14ac:dyDescent="0.2">
      <c r="A10" s="21" t="s">
        <v>10</v>
      </c>
      <c r="B10" s="16">
        <f>[1]экономика!D23</f>
        <v>1240709.0999999999</v>
      </c>
      <c r="C10" s="16">
        <f>[1]экономика!E23</f>
        <v>927524.82183999999</v>
      </c>
      <c r="D10" s="17">
        <f t="shared" si="0"/>
        <v>0.74757638340848798</v>
      </c>
    </row>
    <row r="11" spans="1:4" ht="24" customHeight="1" x14ac:dyDescent="0.2">
      <c r="A11" s="18" t="s">
        <v>11</v>
      </c>
      <c r="B11" s="16">
        <f>'[1]Расшир на 01.09.22'!E34</f>
        <v>4755914.29</v>
      </c>
      <c r="C11" s="16">
        <f>'[1]Расшир на 01.09.22'!F34</f>
        <v>3560899.1332400008</v>
      </c>
      <c r="D11" s="17">
        <f t="shared" si="0"/>
        <v>0.74873072055299816</v>
      </c>
    </row>
    <row r="12" spans="1:4" ht="24" customHeight="1" x14ac:dyDescent="0.2">
      <c r="A12" s="19" t="s">
        <v>12</v>
      </c>
      <c r="B12" s="20">
        <f>'[1]Расшир на 01.09.22'!E35</f>
        <v>4318098.3</v>
      </c>
      <c r="C12" s="20">
        <f>'[1]Расшир на 01.09.22'!F35</f>
        <v>3300244.3271600008</v>
      </c>
      <c r="D12" s="17">
        <f t="shared" si="0"/>
        <v>0.76428188935856345</v>
      </c>
    </row>
    <row r="13" spans="1:4" ht="24" customHeight="1" x14ac:dyDescent="0.2">
      <c r="A13" s="22" t="s">
        <v>13</v>
      </c>
      <c r="B13" s="20">
        <f>'[1]Расшир на 01.09.22'!E43</f>
        <v>5465.94</v>
      </c>
      <c r="C13" s="20">
        <f>'[1]Расшир на 01.09.22'!F43</f>
        <v>2875.0416599999999</v>
      </c>
      <c r="D13" s="17">
        <f t="shared" si="0"/>
        <v>0.52599217334987214</v>
      </c>
    </row>
    <row r="14" spans="1:4" ht="24" customHeight="1" x14ac:dyDescent="0.2">
      <c r="A14" s="19" t="s">
        <v>14</v>
      </c>
      <c r="B14" s="20">
        <f>'[1]Расшир на 01.09.22'!E46</f>
        <v>3452.76</v>
      </c>
      <c r="C14" s="20">
        <f>'[1]Расшир на 01.09.22'!F46</f>
        <v>18348.974590000002</v>
      </c>
      <c r="D14" s="17">
        <f t="shared" si="0"/>
        <v>5.3142919258795862</v>
      </c>
    </row>
    <row r="15" spans="1:4" ht="36.75" customHeight="1" x14ac:dyDescent="0.2">
      <c r="A15" s="23" t="s">
        <v>15</v>
      </c>
      <c r="B15" s="20">
        <f>[1]экономика!D35</f>
        <v>428897.29</v>
      </c>
      <c r="C15" s="20">
        <f>[1]экономика!E35</f>
        <v>239430.78982999999</v>
      </c>
      <c r="D15" s="17">
        <f t="shared" si="0"/>
        <v>0.55824738326045387</v>
      </c>
    </row>
    <row r="16" spans="1:4" ht="24" customHeight="1" x14ac:dyDescent="0.2">
      <c r="A16" s="18" t="s">
        <v>16</v>
      </c>
      <c r="B16" s="16">
        <f>'[1]Расшир на 01.09.22'!E50</f>
        <v>1371809.81</v>
      </c>
      <c r="C16" s="16">
        <f>'[1]Расшир на 01.09.22'!F50</f>
        <v>637695.03726999997</v>
      </c>
      <c r="D16" s="17">
        <f t="shared" si="0"/>
        <v>0.4648567407970351</v>
      </c>
    </row>
    <row r="17" spans="1:4" ht="24" customHeight="1" x14ac:dyDescent="0.2">
      <c r="A17" s="19" t="s">
        <v>17</v>
      </c>
      <c r="B17" s="20">
        <f>'[1]Расшир на 01.09.22'!E52</f>
        <v>492013.05</v>
      </c>
      <c r="C17" s="20">
        <f>'[1]Расшир на 01.09.22'!F52</f>
        <v>68767.702449999997</v>
      </c>
      <c r="D17" s="17">
        <f t="shared" si="0"/>
        <v>0.13976804568496709</v>
      </c>
    </row>
    <row r="18" spans="1:4" ht="24" customHeight="1" x14ac:dyDescent="0.2">
      <c r="A18" s="19" t="s">
        <v>18</v>
      </c>
      <c r="B18" s="20">
        <f>'[1]Расшир на 01.09.22'!E53</f>
        <v>879796.76</v>
      </c>
      <c r="C18" s="20">
        <f>'[1]Расшир на 01.09.22'!F53+0.01</f>
        <v>568927.34482</v>
      </c>
      <c r="D18" s="17">
        <f t="shared" si="0"/>
        <v>0.64665769492035863</v>
      </c>
    </row>
    <row r="19" spans="1:4" ht="24" customHeight="1" x14ac:dyDescent="0.2">
      <c r="A19" s="18" t="s">
        <v>19</v>
      </c>
      <c r="B19" s="16">
        <f>'[1]Расшир на 01.09.22'!E62</f>
        <v>284802.40000000002</v>
      </c>
      <c r="C19" s="16">
        <f>'[1]Расшир на 01.09.22'!F62</f>
        <v>173502.59025000001</v>
      </c>
      <c r="D19" s="17">
        <f t="shared" si="0"/>
        <v>0.60920339944466761</v>
      </c>
    </row>
    <row r="20" spans="1:4" ht="31.15" customHeight="1" x14ac:dyDescent="0.2">
      <c r="A20" s="24" t="s">
        <v>20</v>
      </c>
      <c r="B20" s="16">
        <f>'[1]Расшир на 01.09.22'!E70</f>
        <v>2.09</v>
      </c>
      <c r="C20" s="16">
        <f>'[1]Расшир на 01.09.22'!F70+0.01</f>
        <v>-18.835519999999999</v>
      </c>
      <c r="D20" s="17">
        <f t="shared" si="0"/>
        <v>-9.0122105263157888</v>
      </c>
    </row>
    <row r="21" spans="1:4" ht="34.5" customHeight="1" x14ac:dyDescent="0.2">
      <c r="A21" s="24" t="s">
        <v>21</v>
      </c>
      <c r="B21" s="16">
        <f>'[1]Расшир на 01.09.22'!E87</f>
        <v>1187786.8899999999</v>
      </c>
      <c r="C21" s="16">
        <f>'[1]Расшир на 01.09.22'!F87</f>
        <v>688647.06395999994</v>
      </c>
      <c r="D21" s="17">
        <f t="shared" si="0"/>
        <v>0.5797732486843663</v>
      </c>
    </row>
    <row r="22" spans="1:4" ht="24" customHeight="1" x14ac:dyDescent="0.2">
      <c r="A22" s="24" t="s">
        <v>22</v>
      </c>
      <c r="B22" s="16">
        <f>'[1]Расшир на 01.09.22'!E125</f>
        <v>86791.94</v>
      </c>
      <c r="C22" s="16">
        <f>'[1]Расшир на 01.09.22'!F125</f>
        <v>52211.087700000004</v>
      </c>
      <c r="D22" s="17">
        <f t="shared" si="0"/>
        <v>0.60156608666657296</v>
      </c>
    </row>
    <row r="23" spans="1:4" ht="24" customHeight="1" x14ac:dyDescent="0.2">
      <c r="A23" s="24" t="s">
        <v>23</v>
      </c>
      <c r="B23" s="16">
        <f>'[1]Расшир на 01.09.22'!E135</f>
        <v>13942.559999999998</v>
      </c>
      <c r="C23" s="16">
        <f>'[1]Расшир на 01.09.22'!F135+0.01</f>
        <v>13361.394900000001</v>
      </c>
      <c r="D23" s="17">
        <f t="shared" si="0"/>
        <v>0.95831718852205072</v>
      </c>
    </row>
    <row r="24" spans="1:4" ht="24" customHeight="1" x14ac:dyDescent="0.2">
      <c r="A24" s="24" t="s">
        <v>24</v>
      </c>
      <c r="B24" s="16">
        <f>'[1]Расшир на 01.09.22'!E149</f>
        <v>352450.51999999996</v>
      </c>
      <c r="C24" s="16">
        <f>'[1]Расшир на 01.09.22'!F149</f>
        <v>187982.06726000001</v>
      </c>
      <c r="D24" s="17">
        <f t="shared" si="0"/>
        <v>0.53335732703699812</v>
      </c>
    </row>
    <row r="25" spans="1:4" ht="24" customHeight="1" x14ac:dyDescent="0.2">
      <c r="A25" s="18" t="s">
        <v>25</v>
      </c>
      <c r="B25" s="16">
        <f>'[1]Расшир на 01.09.22'!E174</f>
        <v>88.53</v>
      </c>
      <c r="C25" s="16">
        <f>'[1]Расшир на 01.09.22'!F174</f>
        <v>54</v>
      </c>
      <c r="D25" s="17">
        <f t="shared" si="0"/>
        <v>0.60996272450016942</v>
      </c>
    </row>
    <row r="26" spans="1:4" ht="24" customHeight="1" x14ac:dyDescent="0.2">
      <c r="A26" s="18" t="s">
        <v>26</v>
      </c>
      <c r="B26" s="16">
        <f>'[1]Расшир на 01.09.22'!E179</f>
        <v>111363.43</v>
      </c>
      <c r="C26" s="16">
        <f>'[1]Расшир на 01.09.22'!F179</f>
        <v>176922.17063000004</v>
      </c>
      <c r="D26" s="17">
        <f t="shared" si="0"/>
        <v>1.588691823069746</v>
      </c>
    </row>
    <row r="27" spans="1:4" ht="24" customHeight="1" x14ac:dyDescent="0.2">
      <c r="A27" s="24" t="s">
        <v>27</v>
      </c>
      <c r="B27" s="16">
        <f>'[1]Расшир на 01.09.22'!E298</f>
        <v>64500.91633</v>
      </c>
      <c r="C27" s="16">
        <f>'[1]Расшир на 01.09.22'!F298</f>
        <v>39191.111420000001</v>
      </c>
      <c r="D27" s="17">
        <f t="shared" si="0"/>
        <v>0.6076054984938537</v>
      </c>
    </row>
    <row r="28" spans="1:4" s="26" customFormat="1" ht="24" customHeight="1" x14ac:dyDescent="0.2">
      <c r="A28" s="25" t="s">
        <v>28</v>
      </c>
      <c r="B28" s="16">
        <f>'[1]Расшир на 01.09.22'!E306</f>
        <v>24464611.622619998</v>
      </c>
      <c r="C28" s="16">
        <f>'[1]Расшир на 01.09.22'!F306</f>
        <v>14246657.308859998</v>
      </c>
      <c r="D28" s="17">
        <f t="shared" si="0"/>
        <v>0.58233735849244095</v>
      </c>
    </row>
    <row r="29" spans="1:4" s="26" customFormat="1" ht="31.9" customHeight="1" x14ac:dyDescent="0.2">
      <c r="A29" s="27" t="s">
        <v>29</v>
      </c>
      <c r="B29" s="16">
        <f>'[1]Расшир на 01.09.22'!E307</f>
        <v>24517317.537919998</v>
      </c>
      <c r="C29" s="16">
        <f>'[1]Расшир на 01.09.22'!F307</f>
        <v>14298793.05895</v>
      </c>
      <c r="D29" s="17">
        <f t="shared" si="0"/>
        <v>0.58321196994061864</v>
      </c>
    </row>
    <row r="30" spans="1:4" s="26" customFormat="1" ht="24" customHeight="1" x14ac:dyDescent="0.2">
      <c r="A30" s="28" t="s">
        <v>30</v>
      </c>
      <c r="B30" s="20">
        <f>'[1]Расшир на 01.09.22'!E389</f>
        <v>14264968.797559999</v>
      </c>
      <c r="C30" s="20">
        <f>'[1]Расшир на 01.09.22'!F389</f>
        <v>9565269.5428499989</v>
      </c>
      <c r="D30" s="17">
        <f t="shared" si="0"/>
        <v>0.67054261937720627</v>
      </c>
    </row>
    <row r="31" spans="1:4" ht="24" customHeight="1" x14ac:dyDescent="0.2">
      <c r="A31" s="29" t="s">
        <v>31</v>
      </c>
      <c r="B31" s="20">
        <f>'[1]Расшир на 01.09.22'!E441</f>
        <v>1340322.75</v>
      </c>
      <c r="C31" s="20">
        <f>'[1]Расшир на 01.09.22'!F441</f>
        <v>496744.77970000001</v>
      </c>
      <c r="D31" s="17">
        <f t="shared" si="0"/>
        <v>0.37061579362134978</v>
      </c>
    </row>
    <row r="32" spans="1:4" s="26" customFormat="1" ht="33" customHeight="1" x14ac:dyDescent="0.2">
      <c r="A32" s="28" t="s">
        <v>32</v>
      </c>
      <c r="B32" s="20">
        <f>'[1]Расшир на 01.09.22'!E312</f>
        <v>8912025.9903600011</v>
      </c>
      <c r="C32" s="20">
        <f>'[1]Расшир на 01.09.22'!F312</f>
        <v>4236778.7364000008</v>
      </c>
      <c r="D32" s="17">
        <f t="shared" si="0"/>
        <v>0.47540017735393253</v>
      </c>
    </row>
    <row r="33" spans="1:4" s="26" customFormat="1" ht="83.25" hidden="1" customHeight="1" x14ac:dyDescent="0.2">
      <c r="A33" s="30" t="s">
        <v>33</v>
      </c>
      <c r="B33" s="16">
        <f>'[1]Расшир на 01.09.22'!E464</f>
        <v>0</v>
      </c>
      <c r="C33" s="16">
        <f>'[1]Расшир на 01.09.22'!F464</f>
        <v>0</v>
      </c>
      <c r="D33" s="17" t="s">
        <v>34</v>
      </c>
    </row>
    <row r="34" spans="1:4" s="26" customFormat="1" ht="34.5" customHeight="1" x14ac:dyDescent="0.2">
      <c r="A34" s="27" t="s">
        <v>35</v>
      </c>
      <c r="B34" s="16">
        <f>'[1]Расшир на 01.09.22'!E472</f>
        <v>-52705.915300000001</v>
      </c>
      <c r="C34" s="16">
        <f>'[1]Расшир на 01.09.22'!F472</f>
        <v>-57187.688850000006</v>
      </c>
      <c r="D34" s="17">
        <f t="shared" si="0"/>
        <v>1.0850335967887081</v>
      </c>
    </row>
    <row r="35" spans="1:4" s="26" customFormat="1" ht="36" customHeight="1" x14ac:dyDescent="0.2">
      <c r="A35" s="30" t="s">
        <v>36</v>
      </c>
      <c r="B35" s="16">
        <f>'[1]Расшир на 01.09.22'!E466</f>
        <v>0</v>
      </c>
      <c r="C35" s="16">
        <f>'[1]Расшир на 01.09.22'!F466</f>
        <v>5051.93876</v>
      </c>
      <c r="D35" s="17" t="s">
        <v>37</v>
      </c>
    </row>
    <row r="36" spans="1:4" s="34" customFormat="1" ht="24" customHeight="1" x14ac:dyDescent="0.25">
      <c r="A36" s="31" t="s">
        <v>38</v>
      </c>
      <c r="B36" s="32">
        <f>'[1]Расшир на 01.09.22'!E503</f>
        <v>49877526.368949994</v>
      </c>
      <c r="C36" s="32">
        <f>'[1]Расшир на 01.09.22'!F503+0.01</f>
        <v>31437087.584650006</v>
      </c>
      <c r="D36" s="33">
        <f t="shared" si="0"/>
        <v>0.63028561906029845</v>
      </c>
    </row>
    <row r="37" spans="1:4" ht="15.75" x14ac:dyDescent="0.25">
      <c r="A37" s="19"/>
      <c r="B37" s="35"/>
      <c r="C37" s="35"/>
      <c r="D37" s="36"/>
    </row>
    <row r="38" spans="1:4" ht="22.5" customHeight="1" x14ac:dyDescent="0.25">
      <c r="A38" s="37" t="s">
        <v>39</v>
      </c>
      <c r="B38" s="35"/>
      <c r="C38" s="35"/>
      <c r="D38" s="36"/>
    </row>
    <row r="39" spans="1:4" ht="15.75" customHeight="1" x14ac:dyDescent="0.25">
      <c r="A39" s="19"/>
      <c r="B39" s="35"/>
      <c r="C39" s="35"/>
      <c r="D39" s="36"/>
    </row>
    <row r="40" spans="1:4" ht="22.5" customHeight="1" x14ac:dyDescent="0.2">
      <c r="A40" s="38" t="s">
        <v>40</v>
      </c>
      <c r="B40" s="39">
        <f>'[1]Расшир на 01.09.22'!E506</f>
        <v>3276646.0010799998</v>
      </c>
      <c r="C40" s="39">
        <f>'[1]Расшир на 01.09.22'!F506</f>
        <v>1807174.1762300001</v>
      </c>
      <c r="D40" s="40">
        <f t="shared" si="0"/>
        <v>0.55153171127865075</v>
      </c>
    </row>
    <row r="41" spans="1:4" ht="31.5" x14ac:dyDescent="0.2">
      <c r="A41" s="23" t="s">
        <v>41</v>
      </c>
      <c r="B41" s="41">
        <f>'[1]Расшир на 01.09.22'!E548</f>
        <v>8161.3932500000001</v>
      </c>
      <c r="C41" s="41">
        <f>'[1]Расшир на 01.09.22'!F548</f>
        <v>5471.7041499999996</v>
      </c>
      <c r="D41" s="42">
        <f>C41/B41</f>
        <v>0.67043750771352673</v>
      </c>
    </row>
    <row r="42" spans="1:4" ht="39.75" customHeight="1" x14ac:dyDescent="0.2">
      <c r="A42" s="23" t="s">
        <v>42</v>
      </c>
      <c r="B42" s="41">
        <f>'[1]Расшир на 01.09.22'!E552</f>
        <v>110850.4</v>
      </c>
      <c r="C42" s="41">
        <f>'[1]Расшир на 01.09.22'!F552</f>
        <v>60709.943789999998</v>
      </c>
      <c r="D42" s="42">
        <f t="shared" ref="D42:D49" si="1">C42/B42</f>
        <v>0.54767455769216888</v>
      </c>
    </row>
    <row r="43" spans="1:4" ht="31.5" x14ac:dyDescent="0.2">
      <c r="A43" s="23" t="s">
        <v>43</v>
      </c>
      <c r="B43" s="41">
        <f>'[1]Расшир на 01.09.22'!E563</f>
        <v>1271342.7088900004</v>
      </c>
      <c r="C43" s="41">
        <f>'[1]Расшир на 01.09.22'!F563</f>
        <v>785942.43781999988</v>
      </c>
      <c r="D43" s="42">
        <f t="shared" si="1"/>
        <v>0.61819872196868164</v>
      </c>
    </row>
    <row r="44" spans="1:4" ht="15.75" x14ac:dyDescent="0.2">
      <c r="A44" s="23" t="s">
        <v>44</v>
      </c>
      <c r="B44" s="41">
        <f>'[1]Расшир на 01.09.22'!E576</f>
        <v>2093.9</v>
      </c>
      <c r="C44" s="41">
        <f>'[1]Расшир на 01.09.22'!F576</f>
        <v>1802.88634</v>
      </c>
      <c r="D44" s="42">
        <f t="shared" si="1"/>
        <v>0.86101835808777871</v>
      </c>
    </row>
    <row r="45" spans="1:4" ht="31.5" x14ac:dyDescent="0.2">
      <c r="A45" s="23" t="s">
        <v>45</v>
      </c>
      <c r="B45" s="41">
        <f>'[1]Расшир на 01.09.22'!E579</f>
        <v>293187.53696</v>
      </c>
      <c r="C45" s="41">
        <f>'[1]Расшир на 01.09.22'!F579</f>
        <v>165462.32014999999</v>
      </c>
      <c r="D45" s="42">
        <f t="shared" si="1"/>
        <v>0.56435659532340299</v>
      </c>
    </row>
    <row r="46" spans="1:4" ht="22.5" customHeight="1" x14ac:dyDescent="0.2">
      <c r="A46" s="23" t="s">
        <v>46</v>
      </c>
      <c r="B46" s="41">
        <f>'[1]Расшир на 01.09.22'!E590</f>
        <v>30021</v>
      </c>
      <c r="C46" s="41">
        <f>'[1]Расшир на 01.09.22'!F590</f>
        <v>7973.7995099999998</v>
      </c>
      <c r="D46" s="42">
        <f t="shared" si="1"/>
        <v>0.26560739182572196</v>
      </c>
    </row>
    <row r="47" spans="1:4" ht="22.5" customHeight="1" x14ac:dyDescent="0.2">
      <c r="A47" s="23" t="s">
        <v>47</v>
      </c>
      <c r="B47" s="41">
        <f>'[1]Расшир на 01.09.22'!E598</f>
        <v>14571.96991</v>
      </c>
      <c r="C47" s="41">
        <f>'[1]Расшир на 01.09.22'!F598</f>
        <v>0</v>
      </c>
      <c r="D47" s="42" t="s">
        <v>34</v>
      </c>
    </row>
    <row r="48" spans="1:4" ht="22.5" customHeight="1" x14ac:dyDescent="0.2">
      <c r="A48" s="23" t="s">
        <v>48</v>
      </c>
      <c r="B48" s="41">
        <f>'[1]Расшир на 01.09.22'!E600</f>
        <v>2443.15</v>
      </c>
      <c r="C48" s="41">
        <f>'[1]Расшир на 01.09.22'!F600</f>
        <v>1992.9</v>
      </c>
      <c r="D48" s="42">
        <f>C48/B48</f>
        <v>0.81570922784110678</v>
      </c>
    </row>
    <row r="49" spans="1:4" ht="22.5" customHeight="1" x14ac:dyDescent="0.2">
      <c r="A49" s="23" t="s">
        <v>49</v>
      </c>
      <c r="B49" s="41">
        <f>'[1]Расшир на 01.09.22'!E603</f>
        <v>1543973.9420700001</v>
      </c>
      <c r="C49" s="41">
        <f>'[1]Расшир на 01.09.22'!F603+0.01</f>
        <v>777818.19446999987</v>
      </c>
      <c r="D49" s="42">
        <f t="shared" si="1"/>
        <v>0.50377676285597273</v>
      </c>
    </row>
    <row r="50" spans="1:4" ht="35.25" customHeight="1" x14ac:dyDescent="0.2">
      <c r="A50" s="43" t="s">
        <v>50</v>
      </c>
      <c r="B50" s="39">
        <f>'[1]Расшир на 01.09.22'!E633</f>
        <v>151847.149</v>
      </c>
      <c r="C50" s="39">
        <f>'[1]Расшир на 01.09.22'!F633</f>
        <v>80001.370250000007</v>
      </c>
      <c r="D50" s="40">
        <f t="shared" si="0"/>
        <v>0.52685460857747157</v>
      </c>
    </row>
    <row r="51" spans="1:4" ht="37.5" customHeight="1" x14ac:dyDescent="0.2">
      <c r="A51" s="44" t="s">
        <v>51</v>
      </c>
      <c r="B51" s="41">
        <f>'[1]Расшир на 01.09.22'!E650</f>
        <v>21562.799999999999</v>
      </c>
      <c r="C51" s="41">
        <f>'[1]Расшир на 01.09.22'!F650</f>
        <v>1708.6276700000001</v>
      </c>
      <c r="D51" s="42">
        <f>C51/B51</f>
        <v>7.9239601072216975E-2</v>
      </c>
    </row>
    <row r="52" spans="1:4" ht="37.5" customHeight="1" x14ac:dyDescent="0.2">
      <c r="A52" s="44" t="s">
        <v>52</v>
      </c>
      <c r="B52" s="41">
        <f>'[1]Расшир на 01.09.22'!E658</f>
        <v>130284.34899999999</v>
      </c>
      <c r="C52" s="41">
        <f>'[1]Расшир на 01.09.22'!F658</f>
        <v>78292.742580000006</v>
      </c>
      <c r="D52" s="42">
        <f>C52/B52</f>
        <v>0.60093743554722767</v>
      </c>
    </row>
    <row r="53" spans="1:4" ht="22.5" customHeight="1" x14ac:dyDescent="0.2">
      <c r="A53" s="38" t="s">
        <v>53</v>
      </c>
      <c r="B53" s="39">
        <f>'[1]Расшир на 01.09.22'!E667+0.01</f>
        <v>9715657.9936199989</v>
      </c>
      <c r="C53" s="39">
        <f>'[1]Расшир на 01.09.22'!F667</f>
        <v>4292135.7340599997</v>
      </c>
      <c r="D53" s="40">
        <f t="shared" si="0"/>
        <v>0.44177509509685553</v>
      </c>
    </row>
    <row r="54" spans="1:4" ht="22.5" customHeight="1" x14ac:dyDescent="0.2">
      <c r="A54" s="23" t="s">
        <v>54</v>
      </c>
      <c r="B54" s="41">
        <f>'[1]Расшир на 01.09.22'!E732</f>
        <v>2292624.7000000002</v>
      </c>
      <c r="C54" s="41">
        <f>'[1]Расшир на 01.09.22'!F732</f>
        <v>1307384.3802199999</v>
      </c>
      <c r="D54" s="42">
        <f t="shared" si="0"/>
        <v>0.57025660598527084</v>
      </c>
    </row>
    <row r="55" spans="1:4" ht="22.5" customHeight="1" x14ac:dyDescent="0.2">
      <c r="A55" s="23" t="s">
        <v>55</v>
      </c>
      <c r="B55" s="41">
        <f>'[1]Расшир на 01.09.22'!E745</f>
        <v>7203225.9967099996</v>
      </c>
      <c r="C55" s="41">
        <f>'[1]Расшир на 01.09.22'!F745</f>
        <v>2896454.4896900002</v>
      </c>
      <c r="D55" s="42">
        <f t="shared" si="0"/>
        <v>0.40210518051397059</v>
      </c>
    </row>
    <row r="56" spans="1:4" ht="22.5" customHeight="1" x14ac:dyDescent="0.25">
      <c r="A56" s="23" t="s">
        <v>56</v>
      </c>
      <c r="B56" s="45">
        <f>'[1]Расшир на 01.09.22'!E757</f>
        <v>219807.28691</v>
      </c>
      <c r="C56" s="46">
        <f>'[1]Расшир на 01.09.22'!F757</f>
        <v>88296.864150000009</v>
      </c>
      <c r="D56" s="42">
        <f t="shared" si="0"/>
        <v>0.40170126018685232</v>
      </c>
    </row>
    <row r="57" spans="1:4" ht="22.5" customHeight="1" x14ac:dyDescent="0.2">
      <c r="A57" s="38" t="s">
        <v>57</v>
      </c>
      <c r="B57" s="39">
        <f>'[1]Расшир на 01.09.22'!E781+0.01</f>
        <v>5279157.7824900001</v>
      </c>
      <c r="C57" s="39">
        <f>'[1]Расшир на 01.09.22'!F781</f>
        <v>2669607.0194599996</v>
      </c>
      <c r="D57" s="40">
        <f t="shared" si="0"/>
        <v>0.50568805280164142</v>
      </c>
    </row>
    <row r="58" spans="1:4" ht="22.5" customHeight="1" x14ac:dyDescent="0.2">
      <c r="A58" s="23" t="s">
        <v>58</v>
      </c>
      <c r="B58" s="41">
        <f>'[1]Расшир на 01.09.22'!E830</f>
        <v>2493542.5877499999</v>
      </c>
      <c r="C58" s="41">
        <f>'[1]Расшир на 01.09.22'!F830</f>
        <v>1324539.9516499999</v>
      </c>
      <c r="D58" s="42">
        <f t="shared" si="0"/>
        <v>0.53118802067269799</v>
      </c>
    </row>
    <row r="59" spans="1:4" ht="22.5" customHeight="1" x14ac:dyDescent="0.2">
      <c r="A59" s="23" t="s">
        <v>59</v>
      </c>
      <c r="B59" s="41">
        <f>'[1]Расшир на 01.09.22'!E844</f>
        <v>201183.72600000002</v>
      </c>
      <c r="C59" s="41">
        <f>'[1]Расшир на 01.09.22'!F844</f>
        <v>72938.025249999992</v>
      </c>
      <c r="D59" s="42">
        <f t="shared" si="0"/>
        <v>0.36254436032266341</v>
      </c>
    </row>
    <row r="60" spans="1:4" ht="22.5" customHeight="1" x14ac:dyDescent="0.2">
      <c r="A60" s="23" t="s">
        <v>60</v>
      </c>
      <c r="B60" s="41">
        <f>'[1]Расшир на 01.09.22'!E852</f>
        <v>1892801.4686199999</v>
      </c>
      <c r="C60" s="41">
        <f>'[1]Расшир на 01.09.22'!F852</f>
        <v>893744.56006000005</v>
      </c>
      <c r="D60" s="42">
        <f t="shared" si="0"/>
        <v>0.47218082555251273</v>
      </c>
    </row>
    <row r="61" spans="1:4" ht="22.5" customHeight="1" x14ac:dyDescent="0.2">
      <c r="A61" s="23" t="s">
        <v>61</v>
      </c>
      <c r="B61" s="41">
        <f>'[1]Расшир на 01.09.22'!E868</f>
        <v>691629.99012000009</v>
      </c>
      <c r="C61" s="41">
        <f>'[1]Расшир на 01.09.22'!F868</f>
        <v>378384.48249999998</v>
      </c>
      <c r="D61" s="42">
        <f t="shared" si="0"/>
        <v>0.54709091263429599</v>
      </c>
    </row>
    <row r="62" spans="1:4" ht="22.5" customHeight="1" x14ac:dyDescent="0.2">
      <c r="A62" s="38" t="s">
        <v>62</v>
      </c>
      <c r="B62" s="39">
        <f>'[1]Расшир на 01.09.22'!E892-0.01</f>
        <v>8951.1283399999993</v>
      </c>
      <c r="C62" s="39">
        <f>'[1]Расшир на 01.09.22'!F892</f>
        <v>2419.6671999999999</v>
      </c>
      <c r="D62" s="47">
        <f t="shared" si="0"/>
        <v>0.27031979747036006</v>
      </c>
    </row>
    <row r="63" spans="1:4" ht="22.5" customHeight="1" x14ac:dyDescent="0.2">
      <c r="A63" s="48" t="s">
        <v>63</v>
      </c>
      <c r="B63" s="41">
        <f>'[1]Расшир на 01.09.22'!E902-0.01</f>
        <v>153.34520000000001</v>
      </c>
      <c r="C63" s="41">
        <f>'[1]Расшир на 01.09.22'!F902</f>
        <v>0</v>
      </c>
      <c r="D63" s="42" t="s">
        <v>34</v>
      </c>
    </row>
    <row r="64" spans="1:4" ht="22.5" customHeight="1" x14ac:dyDescent="0.2">
      <c r="A64" s="44" t="s">
        <v>64</v>
      </c>
      <c r="B64" s="41">
        <f>'[1]Расшир на 01.09.22'!E903</f>
        <v>3316.2722899999999</v>
      </c>
      <c r="C64" s="41">
        <f>'[1]Расшир на 01.09.22'!F903</f>
        <v>1574.6388200000001</v>
      </c>
      <c r="D64" s="42">
        <f t="shared" ref="D64:D89" si="2">C64/B64</f>
        <v>0.47482193327376027</v>
      </c>
    </row>
    <row r="65" spans="1:4" ht="22.5" customHeight="1" x14ac:dyDescent="0.2">
      <c r="A65" s="44" t="s">
        <v>65</v>
      </c>
      <c r="B65" s="41">
        <f>'[1]Расшир на 01.09.22'!$E$908</f>
        <v>5481.5108499999997</v>
      </c>
      <c r="C65" s="41">
        <f>'[1]Расшир на 01.09.22'!$F$908</f>
        <v>845.02837999999997</v>
      </c>
      <c r="D65" s="42">
        <f t="shared" si="2"/>
        <v>0.15415975688527553</v>
      </c>
    </row>
    <row r="66" spans="1:4" ht="22.5" customHeight="1" x14ac:dyDescent="0.2">
      <c r="A66" s="38" t="s">
        <v>66</v>
      </c>
      <c r="B66" s="39">
        <f>'[1]Расшир на 01.09.22'!E910</f>
        <v>24275227.333629999</v>
      </c>
      <c r="C66" s="39">
        <f>'[1]Расшир на 01.09.22'!F910-0.01</f>
        <v>14257862.978840001</v>
      </c>
      <c r="D66" s="40">
        <f t="shared" si="2"/>
        <v>0.58734209912373037</v>
      </c>
    </row>
    <row r="67" spans="1:4" ht="22.5" customHeight="1" x14ac:dyDescent="0.2">
      <c r="A67" s="23" t="s">
        <v>67</v>
      </c>
      <c r="B67" s="41">
        <f>'[1]Расшир на 01.09.22'!E957</f>
        <v>9112910.9484100007</v>
      </c>
      <c r="C67" s="41">
        <f>'[1]Расшир на 01.09.22'!F957</f>
        <v>5127294.05418</v>
      </c>
      <c r="D67" s="42">
        <f t="shared" si="2"/>
        <v>0.56264064064782704</v>
      </c>
    </row>
    <row r="68" spans="1:4" ht="22.5" customHeight="1" x14ac:dyDescent="0.2">
      <c r="A68" s="23" t="s">
        <v>68</v>
      </c>
      <c r="B68" s="41">
        <f>'[1]Расшир на 01.09.22'!E971</f>
        <v>11631834.14418</v>
      </c>
      <c r="C68" s="41">
        <f>'[1]Расшир на 01.09.22'!F971</f>
        <v>6860056.7185199987</v>
      </c>
      <c r="D68" s="42">
        <f t="shared" si="2"/>
        <v>0.58976569245121457</v>
      </c>
    </row>
    <row r="69" spans="1:4" ht="22.5" customHeight="1" x14ac:dyDescent="0.2">
      <c r="A69" s="23" t="s">
        <v>69</v>
      </c>
      <c r="B69" s="41">
        <f>'[1]Расшир на 01.09.22'!E984</f>
        <v>1709759.72227</v>
      </c>
      <c r="C69" s="41">
        <f>'[1]Расшир на 01.09.22'!F984</f>
        <v>1087433.15344</v>
      </c>
      <c r="D69" s="42">
        <f t="shared" si="2"/>
        <v>0.6360151893134115</v>
      </c>
    </row>
    <row r="70" spans="1:4" ht="22.5" customHeight="1" x14ac:dyDescent="0.2">
      <c r="A70" s="23" t="s">
        <v>70</v>
      </c>
      <c r="B70" s="41">
        <f>'[1]Расшир на 01.09.22'!E996</f>
        <v>899359.37039000005</v>
      </c>
      <c r="C70" s="41">
        <f>'[1]Расшир на 01.09.22'!F996</f>
        <v>616128.99267000007</v>
      </c>
      <c r="D70" s="42">
        <f t="shared" si="2"/>
        <v>0.68507541362783664</v>
      </c>
    </row>
    <row r="71" spans="1:4" ht="22.5" customHeight="1" x14ac:dyDescent="0.2">
      <c r="A71" s="23" t="s">
        <v>71</v>
      </c>
      <c r="B71" s="41">
        <f>'[1]Расшир на 01.09.22'!E1019</f>
        <v>921363.14837999991</v>
      </c>
      <c r="C71" s="41">
        <f>'[1]Расшир на 01.09.22'!F1019</f>
        <v>566950.07003000006</v>
      </c>
      <c r="D71" s="42">
        <f t="shared" si="2"/>
        <v>0.61533833974893415</v>
      </c>
    </row>
    <row r="72" spans="1:4" ht="22.5" customHeight="1" x14ac:dyDescent="0.2">
      <c r="A72" s="43" t="s">
        <v>72</v>
      </c>
      <c r="B72" s="39">
        <f>'[1]Расшир на 01.09.22'!E1041</f>
        <v>1606078.2076699999</v>
      </c>
      <c r="C72" s="39">
        <f>'[1]Расшир на 01.09.22'!F1041+0.01</f>
        <v>1018940.1141</v>
      </c>
      <c r="D72" s="40">
        <f t="shared" si="2"/>
        <v>0.63442745766298392</v>
      </c>
    </row>
    <row r="73" spans="1:4" ht="22.5" customHeight="1" x14ac:dyDescent="0.2">
      <c r="A73" s="23" t="s">
        <v>73</v>
      </c>
      <c r="B73" s="41">
        <f>'[1]Расшир на 01.09.22'!E1082</f>
        <v>1478650.45383</v>
      </c>
      <c r="C73" s="41">
        <f>'[1]Расшир на 01.09.22'!F1082</f>
        <v>939561.13046999997</v>
      </c>
      <c r="D73" s="42">
        <f t="shared" si="2"/>
        <v>0.6354180110900105</v>
      </c>
    </row>
    <row r="74" spans="1:4" ht="22.5" customHeight="1" x14ac:dyDescent="0.2">
      <c r="A74" s="23" t="s">
        <v>74</v>
      </c>
      <c r="B74" s="41">
        <f>'[1]Расшир на 01.09.22'!E1091</f>
        <v>29095.147000000001</v>
      </c>
      <c r="C74" s="41">
        <f>'[1]Расшир на 01.09.22'!F1091</f>
        <v>19179.059809999999</v>
      </c>
      <c r="D74" s="42">
        <f t="shared" si="2"/>
        <v>0.65918415225741933</v>
      </c>
    </row>
    <row r="75" spans="1:4" ht="32.25" customHeight="1" x14ac:dyDescent="0.2">
      <c r="A75" s="23" t="s">
        <v>75</v>
      </c>
      <c r="B75" s="41">
        <f>'[1]Расшир на 01.09.22'!E1095</f>
        <v>98332.606839999993</v>
      </c>
      <c r="C75" s="41">
        <f>'[1]Расшир на 01.09.22'!F1095+0.01</f>
        <v>60199.923820000011</v>
      </c>
      <c r="D75" s="42">
        <f t="shared" si="2"/>
        <v>0.61220713814648642</v>
      </c>
    </row>
    <row r="76" spans="1:4" ht="22.5" customHeight="1" x14ac:dyDescent="0.2">
      <c r="A76" s="38" t="s">
        <v>76</v>
      </c>
      <c r="B76" s="39">
        <f>'[1]Расшир на 01.09.22'!E1230</f>
        <v>3010616.9651799998</v>
      </c>
      <c r="C76" s="39">
        <f>'[1]Расшир на 01.09.22'!F1230+0.01</f>
        <v>2024649.9103699999</v>
      </c>
      <c r="D76" s="40">
        <f t="shared" si="2"/>
        <v>0.67250332200561069</v>
      </c>
    </row>
    <row r="77" spans="1:4" ht="22.5" customHeight="1" x14ac:dyDescent="0.2">
      <c r="A77" s="23" t="s">
        <v>77</v>
      </c>
      <c r="B77" s="41">
        <f>'[1]Расшир на 01.09.22'!E1278</f>
        <v>59248.73</v>
      </c>
      <c r="C77" s="41">
        <f>'[1]Расшир на 01.09.22'!F1278</f>
        <v>31454.2435</v>
      </c>
      <c r="D77" s="42">
        <f t="shared" si="2"/>
        <v>0.53088468731734839</v>
      </c>
    </row>
    <row r="78" spans="1:4" ht="22.5" customHeight="1" x14ac:dyDescent="0.2">
      <c r="A78" s="23" t="s">
        <v>78</v>
      </c>
      <c r="B78" s="41">
        <f>'[1]Расшир на 01.09.22'!E1287</f>
        <v>1589136.2998200003</v>
      </c>
      <c r="C78" s="41">
        <f>'[1]Расшир на 01.09.22'!F1287+0.01</f>
        <v>815109.51463999995</v>
      </c>
      <c r="D78" s="42">
        <f t="shared" si="2"/>
        <v>0.5129261188812605</v>
      </c>
    </row>
    <row r="79" spans="1:4" ht="22.5" customHeight="1" x14ac:dyDescent="0.2">
      <c r="A79" s="23" t="s">
        <v>79</v>
      </c>
      <c r="B79" s="41">
        <f>'[1]Расшир на 01.09.22'!E1302</f>
        <v>1282454.43536</v>
      </c>
      <c r="C79" s="41">
        <f>'[1]Расшир на 01.09.22'!F1302+0.01</f>
        <v>1130894.1038900001</v>
      </c>
      <c r="D79" s="42">
        <f t="shared" si="2"/>
        <v>0.88182010425387547</v>
      </c>
    </row>
    <row r="80" spans="1:4" ht="22.5" customHeight="1" x14ac:dyDescent="0.2">
      <c r="A80" s="23" t="s">
        <v>80</v>
      </c>
      <c r="B80" s="41">
        <f>'[1]Расшир на 01.09.22'!E1310</f>
        <v>79777.5</v>
      </c>
      <c r="C80" s="41">
        <f>'[1]Расшир на 01.09.22'!F1310</f>
        <v>47192.058339999996</v>
      </c>
      <c r="D80" s="42">
        <f t="shared" si="2"/>
        <v>0.59154596646924251</v>
      </c>
    </row>
    <row r="81" spans="1:4" ht="22.5" customHeight="1" x14ac:dyDescent="0.2">
      <c r="A81" s="38" t="s">
        <v>81</v>
      </c>
      <c r="B81" s="39">
        <f>'[1]Расшир на 01.09.22'!E1328-0.01</f>
        <v>2871730.0908200005</v>
      </c>
      <c r="C81" s="39">
        <f>'[1]Расшир на 01.09.22'!F1328-0.01</f>
        <v>1429000.6663800001</v>
      </c>
      <c r="D81" s="40">
        <f t="shared" si="2"/>
        <v>0.49760967123897076</v>
      </c>
    </row>
    <row r="82" spans="1:4" ht="22.5" customHeight="1" x14ac:dyDescent="0.2">
      <c r="A82" s="23" t="s">
        <v>82</v>
      </c>
      <c r="B82" s="41">
        <f>'[1]Расшир на 01.09.22'!E1379</f>
        <v>1435162.0841000003</v>
      </c>
      <c r="C82" s="41">
        <f>'[1]Расшир на 01.09.22'!F1379</f>
        <v>851439.50407000002</v>
      </c>
      <c r="D82" s="42">
        <f t="shared" si="2"/>
        <v>0.59327062322994928</v>
      </c>
    </row>
    <row r="83" spans="1:4" ht="22.5" customHeight="1" x14ac:dyDescent="0.2">
      <c r="A83" s="23" t="s">
        <v>83</v>
      </c>
      <c r="B83" s="41">
        <f>'[1]Расшир на 01.09.22'!E1386</f>
        <v>1235993.5943100001</v>
      </c>
      <c r="C83" s="41">
        <f>'[1]Расшир на 01.09.22'!F1386</f>
        <v>414125.75083999999</v>
      </c>
      <c r="D83" s="42">
        <f t="shared" si="2"/>
        <v>0.33505493292721139</v>
      </c>
    </row>
    <row r="84" spans="1:4" ht="22.5" customHeight="1" x14ac:dyDescent="0.2">
      <c r="A84" s="23" t="s">
        <v>84</v>
      </c>
      <c r="B84" s="41">
        <f>'[1]Расшир на 01.09.22'!E1395</f>
        <v>200574.42241</v>
      </c>
      <c r="C84" s="41">
        <f>'[1]Расшир на 01.09.22'!F1395</f>
        <v>163435.42147</v>
      </c>
      <c r="D84" s="42">
        <f t="shared" si="2"/>
        <v>0.81483680474431042</v>
      </c>
    </row>
    <row r="85" spans="1:4" ht="22.5" customHeight="1" x14ac:dyDescent="0.2">
      <c r="A85" s="49" t="s">
        <v>85</v>
      </c>
      <c r="B85" s="39">
        <f>B86</f>
        <v>55140</v>
      </c>
      <c r="C85" s="39">
        <f>C86</f>
        <v>35002.768360000002</v>
      </c>
      <c r="D85" s="40">
        <f t="shared" si="2"/>
        <v>0.63479812042074724</v>
      </c>
    </row>
    <row r="86" spans="1:4" ht="22.5" customHeight="1" x14ac:dyDescent="0.2">
      <c r="A86" s="23" t="s">
        <v>86</v>
      </c>
      <c r="B86" s="41">
        <f>'[1]Расшир на 01.09.22'!E1415</f>
        <v>55140</v>
      </c>
      <c r="C86" s="41">
        <f>'[1]Расшир на 01.09.22'!F1415</f>
        <v>35002.768360000002</v>
      </c>
      <c r="D86" s="42">
        <f t="shared" si="2"/>
        <v>0.63479812042074724</v>
      </c>
    </row>
    <row r="87" spans="1:4" ht="22.5" customHeight="1" x14ac:dyDescent="0.2">
      <c r="A87" s="43" t="s">
        <v>87</v>
      </c>
      <c r="B87" s="39">
        <f>'[1]Расшир на 01.09.22'!E1416</f>
        <v>736715.255</v>
      </c>
      <c r="C87" s="39">
        <f>'[1]Расшир на 01.09.22'!F1416</f>
        <v>308473.26204</v>
      </c>
      <c r="D87" s="40">
        <f t="shared" si="2"/>
        <v>0.41871436752046082</v>
      </c>
    </row>
    <row r="88" spans="1:4" ht="22.5" customHeight="1" x14ac:dyDescent="0.2">
      <c r="A88" s="23" t="s">
        <v>88</v>
      </c>
      <c r="B88" s="41">
        <f>'[1]Расшир на 01.09.22'!E1419</f>
        <v>736715.255</v>
      </c>
      <c r="C88" s="41">
        <f>'[1]Расшир на 01.09.22'!F1419</f>
        <v>308473.26204</v>
      </c>
      <c r="D88" s="42">
        <f t="shared" si="2"/>
        <v>0.41871436752046082</v>
      </c>
    </row>
    <row r="89" spans="1:4" s="34" customFormat="1" ht="21" customHeight="1" x14ac:dyDescent="0.25">
      <c r="A89" s="31" t="s">
        <v>89</v>
      </c>
      <c r="B89" s="32">
        <f>'[1]Расшир на 01.09.22'!E1423</f>
        <v>50987767.906830005</v>
      </c>
      <c r="C89" s="32">
        <f>'[1]Расшир на 01.09.22'!F1423</f>
        <v>27925267.667290002</v>
      </c>
      <c r="D89" s="50">
        <f t="shared" si="2"/>
        <v>0.5476856276257841</v>
      </c>
    </row>
    <row r="90" spans="1:4" ht="24.75" customHeight="1" x14ac:dyDescent="0.2">
      <c r="A90" s="19"/>
      <c r="B90" s="20"/>
      <c r="C90" s="20"/>
      <c r="D90" s="51"/>
    </row>
    <row r="91" spans="1:4" s="26" customFormat="1" ht="31.5" x14ac:dyDescent="0.2">
      <c r="A91" s="27" t="s">
        <v>90</v>
      </c>
      <c r="B91" s="16">
        <f>B36-B89</f>
        <v>-1110241.5378800109</v>
      </c>
      <c r="C91" s="16">
        <f>C36-C89-0.01</f>
        <v>3511819.9073600043</v>
      </c>
      <c r="D91" s="17"/>
    </row>
    <row r="92" spans="1:4" s="26" customFormat="1" ht="15.75" x14ac:dyDescent="0.2">
      <c r="A92" s="52"/>
      <c r="B92" s="20"/>
      <c r="C92" s="20"/>
      <c r="D92" s="17"/>
    </row>
    <row r="93" spans="1:4" s="26" customFormat="1" ht="15.75" x14ac:dyDescent="0.2">
      <c r="A93" s="27" t="s">
        <v>91</v>
      </c>
      <c r="B93" s="16">
        <f>B94+B95</f>
        <v>-750000</v>
      </c>
      <c r="C93" s="16">
        <f>C94+C95</f>
        <v>-750000</v>
      </c>
      <c r="D93" s="17"/>
    </row>
    <row r="94" spans="1:4" s="26" customFormat="1" ht="15.75" hidden="1" x14ac:dyDescent="0.2">
      <c r="A94" s="52" t="s">
        <v>92</v>
      </c>
      <c r="B94" s="20">
        <f>'[1]Расшир на 01.09.22'!E1429</f>
        <v>0</v>
      </c>
      <c r="C94" s="20">
        <f>'[1]Расшир на 01.09.22'!F1429</f>
        <v>0</v>
      </c>
      <c r="D94" s="17"/>
    </row>
    <row r="95" spans="1:4" s="26" customFormat="1" ht="15.75" x14ac:dyDescent="0.2">
      <c r="A95" s="52" t="s">
        <v>93</v>
      </c>
      <c r="B95" s="20">
        <f>'[1]Расшир на 01.09.22'!E1430</f>
        <v>-750000</v>
      </c>
      <c r="C95" s="20">
        <f>'[1]Расшир на 01.09.22'!F1430</f>
        <v>-750000</v>
      </c>
      <c r="D95" s="17"/>
    </row>
    <row r="96" spans="1:4" s="26" customFormat="1" ht="13.5" customHeight="1" x14ac:dyDescent="0.2">
      <c r="A96" s="52"/>
      <c r="B96" s="20"/>
      <c r="C96" s="20"/>
      <c r="D96" s="17"/>
    </row>
    <row r="97" spans="1:4" s="26" customFormat="1" ht="31.5" x14ac:dyDescent="0.2">
      <c r="A97" s="27" t="s">
        <v>94</v>
      </c>
      <c r="B97" s="16">
        <f>B98+B99</f>
        <v>239680</v>
      </c>
      <c r="C97" s="16">
        <f>C98+C99</f>
        <v>0</v>
      </c>
      <c r="D97" s="17"/>
    </row>
    <row r="98" spans="1:4" s="26" customFormat="1" ht="22.5" customHeight="1" x14ac:dyDescent="0.2">
      <c r="A98" s="53" t="s">
        <v>95</v>
      </c>
      <c r="B98" s="20">
        <f>'[1]Расшир на 01.09.22'!E1433</f>
        <v>2242518</v>
      </c>
      <c r="C98" s="20">
        <f>'[1]Расшир на 01.09.22'!F1433</f>
        <v>0</v>
      </c>
      <c r="D98" s="17"/>
    </row>
    <row r="99" spans="1:4" s="26" customFormat="1" ht="31.5" x14ac:dyDescent="0.2">
      <c r="A99" s="53" t="s">
        <v>96</v>
      </c>
      <c r="B99" s="20">
        <f>'[1]Расшир на 01.09.22'!E1434</f>
        <v>-2002838</v>
      </c>
      <c r="C99" s="20">
        <f>'[1]Расшир на 01.09.22'!F1434</f>
        <v>0</v>
      </c>
      <c r="D99" s="17"/>
    </row>
    <row r="100" spans="1:4" s="26" customFormat="1" ht="14.25" customHeight="1" x14ac:dyDescent="0.2">
      <c r="A100" s="52"/>
      <c r="B100" s="20"/>
      <c r="C100" s="20"/>
      <c r="D100" s="17"/>
    </row>
    <row r="101" spans="1:4" s="26" customFormat="1" ht="22.5" customHeight="1" x14ac:dyDescent="0.2">
      <c r="A101" s="27" t="s">
        <v>97</v>
      </c>
      <c r="B101" s="16">
        <f>B102+B103</f>
        <v>750000</v>
      </c>
      <c r="C101" s="16">
        <f>'[1]Расшир на 01.09.22'!F1436</f>
        <v>-1600000</v>
      </c>
      <c r="D101" s="17"/>
    </row>
    <row r="102" spans="1:4" s="26" customFormat="1" ht="22.5" customHeight="1" x14ac:dyDescent="0.2">
      <c r="A102" s="52" t="s">
        <v>98</v>
      </c>
      <c r="B102" s="20">
        <f>'[1]Расшир на 01.09.22'!E1437</f>
        <v>6052838</v>
      </c>
      <c r="C102" s="20">
        <f>'[1]Расшир на 01.09.22'!F1437</f>
        <v>0</v>
      </c>
      <c r="D102" s="17"/>
    </row>
    <row r="103" spans="1:4" s="26" customFormat="1" ht="22.5" customHeight="1" x14ac:dyDescent="0.2">
      <c r="A103" s="53" t="s">
        <v>99</v>
      </c>
      <c r="B103" s="20">
        <f>'[1]Расшир на 01.09.22'!E1438</f>
        <v>-5302838</v>
      </c>
      <c r="C103" s="20">
        <f>'[1]Расшир на 01.09.22'!F1438</f>
        <v>-1600000</v>
      </c>
      <c r="D103" s="17"/>
    </row>
    <row r="104" spans="1:4" s="26" customFormat="1" ht="15.75" customHeight="1" x14ac:dyDescent="0.2">
      <c r="A104" s="53"/>
      <c r="B104" s="20"/>
      <c r="C104" s="20"/>
      <c r="D104" s="17"/>
    </row>
    <row r="105" spans="1:4" s="26" customFormat="1" ht="31.5" x14ac:dyDescent="0.2">
      <c r="A105" s="27" t="s">
        <v>100</v>
      </c>
      <c r="B105" s="16">
        <f>'[1]Расшир на 01.09.22'!E1439</f>
        <v>0</v>
      </c>
      <c r="C105" s="16">
        <f>C108+C106</f>
        <v>1231874.3363600001</v>
      </c>
      <c r="D105" s="17"/>
    </row>
    <row r="106" spans="1:4" s="26" customFormat="1" ht="37.5" hidden="1" customHeight="1" x14ac:dyDescent="0.2">
      <c r="A106" s="54" t="s">
        <v>101</v>
      </c>
      <c r="B106" s="55">
        <f>B107</f>
        <v>0</v>
      </c>
      <c r="C106" s="55">
        <f>C107</f>
        <v>0</v>
      </c>
      <c r="D106" s="17"/>
    </row>
    <row r="107" spans="1:4" s="26" customFormat="1" ht="31.5" hidden="1" x14ac:dyDescent="0.2">
      <c r="A107" s="56" t="s">
        <v>102</v>
      </c>
      <c r="B107" s="20">
        <f>'[1]Расшир на 01.09.22'!E1441</f>
        <v>0</v>
      </c>
      <c r="C107" s="20">
        <f>'[1]Расшир на 01.09.22'!F1441</f>
        <v>0</v>
      </c>
      <c r="D107" s="17"/>
    </row>
    <row r="108" spans="1:4" s="26" customFormat="1" ht="31.5" x14ac:dyDescent="0.2">
      <c r="A108" s="57" t="s">
        <v>103</v>
      </c>
      <c r="B108" s="58">
        <f>'[1]Расшир на 01.09.22'!E1444</f>
        <v>0</v>
      </c>
      <c r="C108" s="58">
        <f>'[1]Расшир на 01.09.22'!F1444</f>
        <v>1231874.3363600001</v>
      </c>
      <c r="D108" s="17"/>
    </row>
    <row r="109" spans="1:4" s="26" customFormat="1" ht="63" x14ac:dyDescent="0.2">
      <c r="A109" s="59" t="s">
        <v>104</v>
      </c>
      <c r="B109" s="20">
        <v>0</v>
      </c>
      <c r="C109" s="20">
        <f>C108</f>
        <v>1231874.3363600001</v>
      </c>
      <c r="D109" s="17"/>
    </row>
    <row r="110" spans="1:4" s="26" customFormat="1" ht="32.25" customHeight="1" x14ac:dyDescent="0.2">
      <c r="A110" s="27" t="s">
        <v>105</v>
      </c>
      <c r="B110" s="16">
        <f>'[1]Расшир на 01.09.22'!E1447</f>
        <v>870561.537879996</v>
      </c>
      <c r="C110" s="16">
        <f>'[1]Расшир на 01.09.22'!F1447-0.01</f>
        <v>-2393694.2537200022</v>
      </c>
      <c r="D110" s="17"/>
    </row>
    <row r="111" spans="1:4" ht="22.5" customHeight="1" x14ac:dyDescent="0.2">
      <c r="A111" s="19" t="s">
        <v>106</v>
      </c>
      <c r="B111" s="20">
        <f>'[1]Расшир на 01.09.22'!E1448</f>
        <v>-58172882.368950002</v>
      </c>
      <c r="C111" s="20">
        <f>'[1]Расшир на 01.09.22'!F1448+0.01</f>
        <v>-40236483.347430006</v>
      </c>
      <c r="D111" s="17"/>
    </row>
    <row r="112" spans="1:4" ht="22.5" customHeight="1" x14ac:dyDescent="0.2">
      <c r="A112" s="19" t="s">
        <v>107</v>
      </c>
      <c r="B112" s="20">
        <f>'[1]Расшир на 01.09.22'!E1449</f>
        <v>59043443.906829998</v>
      </c>
      <c r="C112" s="20">
        <f>'[1]Расшир на 01.09.22'!F1449</f>
        <v>37842789.113710001</v>
      </c>
      <c r="D112" s="17"/>
    </row>
    <row r="113" spans="1:4" ht="30" customHeight="1" x14ac:dyDescent="0.2">
      <c r="A113" s="24" t="s">
        <v>108</v>
      </c>
      <c r="B113" s="16">
        <f>B97+B101+B105+B110+B93</f>
        <v>1110241.537879996</v>
      </c>
      <c r="C113" s="16">
        <f>C97+C101+C105+C110+C93+0.01</f>
        <v>-3511819.9073600024</v>
      </c>
      <c r="D113" s="17"/>
    </row>
    <row r="114" spans="1:4" ht="15.75" x14ac:dyDescent="0.25">
      <c r="A114" s="8"/>
      <c r="B114" s="7"/>
      <c r="C114" s="9"/>
      <c r="D114" s="10"/>
    </row>
    <row r="115" spans="1:4" ht="15.75" x14ac:dyDescent="0.25">
      <c r="A115" s="8"/>
      <c r="B115" s="7"/>
      <c r="C115" s="9"/>
      <c r="D115" s="10"/>
    </row>
    <row r="116" spans="1:4" ht="15.75" x14ac:dyDescent="0.25">
      <c r="A116" s="8"/>
      <c r="B116" s="7"/>
      <c r="C116" s="9"/>
      <c r="D116" s="10"/>
    </row>
    <row r="117" spans="1:4" ht="15.75" x14ac:dyDescent="0.25">
      <c r="A117" s="8"/>
      <c r="B117" s="7"/>
      <c r="C117" s="9"/>
      <c r="D117" s="10"/>
    </row>
    <row r="118" spans="1:4" ht="15.75" x14ac:dyDescent="0.25">
      <c r="A118" s="8"/>
      <c r="B118" s="7"/>
      <c r="C118" s="9"/>
      <c r="D118" s="10"/>
    </row>
    <row r="119" spans="1:4" ht="15.75" x14ac:dyDescent="0.25">
      <c r="A119" s="8"/>
      <c r="B119" s="7"/>
      <c r="C119" s="9"/>
      <c r="D119" s="10"/>
    </row>
    <row r="120" spans="1:4" ht="15.75" x14ac:dyDescent="0.25">
      <c r="A120" s="8"/>
      <c r="B120" s="7"/>
      <c r="C120" s="9"/>
      <c r="D120" s="10"/>
    </row>
    <row r="121" spans="1:4" ht="15.75" x14ac:dyDescent="0.25">
      <c r="A121" s="8"/>
      <c r="B121" s="7"/>
      <c r="C121" s="9"/>
      <c r="D121" s="10"/>
    </row>
    <row r="122" spans="1:4" ht="15.75" x14ac:dyDescent="0.25">
      <c r="A122" s="8"/>
      <c r="B122" s="7"/>
      <c r="C122" s="9"/>
      <c r="D122" s="10"/>
    </row>
    <row r="123" spans="1:4" ht="15.75" x14ac:dyDescent="0.25">
      <c r="A123" s="8"/>
      <c r="B123" s="7"/>
      <c r="C123" s="9"/>
      <c r="D123" s="10"/>
    </row>
    <row r="124" spans="1:4" ht="15.75" x14ac:dyDescent="0.25">
      <c r="A124" s="8"/>
      <c r="B124" s="7"/>
      <c r="C124" s="9"/>
      <c r="D124" s="10"/>
    </row>
    <row r="125" spans="1:4" ht="15.75" x14ac:dyDescent="0.25">
      <c r="A125" s="8"/>
      <c r="B125" s="7"/>
      <c r="C125" s="9"/>
      <c r="D125" s="10"/>
    </row>
    <row r="126" spans="1:4" ht="15.75" x14ac:dyDescent="0.25">
      <c r="A126" s="8"/>
      <c r="B126" s="7"/>
      <c r="C126" s="9"/>
      <c r="D126" s="10"/>
    </row>
    <row r="127" spans="1:4" ht="15.75" x14ac:dyDescent="0.25">
      <c r="A127" s="8"/>
      <c r="B127" s="7"/>
      <c r="C127" s="9"/>
      <c r="D127" s="10"/>
    </row>
    <row r="128" spans="1:4" ht="15.75" x14ac:dyDescent="0.25">
      <c r="A128" s="8"/>
      <c r="B128" s="7"/>
      <c r="C128" s="9"/>
      <c r="D128" s="10"/>
    </row>
    <row r="129" spans="1:4" ht="15.75" x14ac:dyDescent="0.25">
      <c r="A129" s="8"/>
      <c r="B129" s="7"/>
      <c r="C129" s="9"/>
      <c r="D129" s="10"/>
    </row>
    <row r="130" spans="1:4" ht="15.75" x14ac:dyDescent="0.25">
      <c r="A130" s="8"/>
      <c r="B130" s="7"/>
      <c r="C130" s="9"/>
      <c r="D130" s="10"/>
    </row>
    <row r="131" spans="1:4" ht="15.75" x14ac:dyDescent="0.25">
      <c r="A131" s="8"/>
      <c r="B131" s="7"/>
      <c r="C131" s="9"/>
      <c r="D131" s="10"/>
    </row>
    <row r="132" spans="1:4" ht="15.75" x14ac:dyDescent="0.25">
      <c r="A132" s="8"/>
      <c r="B132" s="7"/>
      <c r="C132" s="9"/>
      <c r="D132" s="10"/>
    </row>
    <row r="133" spans="1:4" ht="15.75" x14ac:dyDescent="0.25">
      <c r="A133" s="8"/>
      <c r="B133" s="7"/>
      <c r="C133" s="9"/>
      <c r="D133" s="10"/>
    </row>
    <row r="134" spans="1:4" ht="15.75" x14ac:dyDescent="0.25">
      <c r="A134" s="8"/>
      <c r="B134" s="7"/>
      <c r="C134" s="9"/>
      <c r="D134" s="10"/>
    </row>
    <row r="135" spans="1:4" ht="15.75" x14ac:dyDescent="0.25">
      <c r="A135" s="8"/>
      <c r="B135" s="7"/>
      <c r="C135" s="9"/>
      <c r="D135" s="10"/>
    </row>
    <row r="136" spans="1:4" ht="15.75" x14ac:dyDescent="0.25">
      <c r="A136" s="8"/>
      <c r="B136" s="7"/>
      <c r="C136" s="9"/>
      <c r="D136" s="10"/>
    </row>
    <row r="137" spans="1:4" ht="15.75" x14ac:dyDescent="0.25">
      <c r="A137" s="8"/>
      <c r="B137" s="7"/>
      <c r="C137" s="9"/>
      <c r="D137" s="10"/>
    </row>
    <row r="138" spans="1:4" ht="15.75" x14ac:dyDescent="0.25">
      <c r="A138" s="8"/>
      <c r="B138" s="7"/>
      <c r="C138" s="9"/>
      <c r="D138" s="10"/>
    </row>
    <row r="139" spans="1:4" ht="15.75" x14ac:dyDescent="0.25">
      <c r="A139" s="8"/>
      <c r="B139" s="7"/>
      <c r="C139" s="9"/>
      <c r="D139" s="10"/>
    </row>
    <row r="140" spans="1:4" ht="15.75" x14ac:dyDescent="0.25">
      <c r="A140" s="8"/>
      <c r="B140" s="7"/>
      <c r="C140" s="9"/>
      <c r="D140" s="10"/>
    </row>
    <row r="141" spans="1:4" ht="15.75" x14ac:dyDescent="0.25">
      <c r="A141" s="8"/>
      <c r="B141" s="7"/>
      <c r="C141" s="9"/>
      <c r="D141" s="10"/>
    </row>
    <row r="142" spans="1:4" ht="15.75" x14ac:dyDescent="0.25">
      <c r="A142" s="8"/>
      <c r="B142" s="7"/>
      <c r="C142" s="9"/>
      <c r="D142" s="10"/>
    </row>
    <row r="143" spans="1:4" ht="15.75" x14ac:dyDescent="0.25">
      <c r="A143" s="8"/>
      <c r="B143" s="7"/>
      <c r="C143" s="9"/>
      <c r="D143" s="10"/>
    </row>
    <row r="144" spans="1:4" ht="15.75" x14ac:dyDescent="0.25">
      <c r="A144" s="8"/>
      <c r="B144" s="7"/>
      <c r="C144" s="9"/>
      <c r="D144" s="10"/>
    </row>
    <row r="145" spans="1:4" ht="15.75" x14ac:dyDescent="0.25">
      <c r="A145" s="8"/>
      <c r="B145" s="7"/>
      <c r="C145" s="9"/>
      <c r="D145" s="10"/>
    </row>
    <row r="146" spans="1:4" ht="15.75" x14ac:dyDescent="0.25">
      <c r="A146" s="8"/>
      <c r="B146" s="7"/>
      <c r="C146" s="9"/>
      <c r="D146" s="10"/>
    </row>
    <row r="147" spans="1:4" ht="15.75" x14ac:dyDescent="0.25">
      <c r="A147" s="8"/>
      <c r="B147" s="7"/>
      <c r="C147" s="9"/>
      <c r="D147" s="10"/>
    </row>
    <row r="148" spans="1:4" ht="15.75" x14ac:dyDescent="0.25">
      <c r="A148" s="8"/>
      <c r="B148" s="7"/>
      <c r="C148" s="9"/>
      <c r="D148" s="10"/>
    </row>
    <row r="149" spans="1:4" ht="15.75" x14ac:dyDescent="0.25">
      <c r="A149" s="8"/>
      <c r="B149" s="7"/>
      <c r="C149" s="9"/>
      <c r="D149" s="10"/>
    </row>
    <row r="150" spans="1:4" ht="15.75" x14ac:dyDescent="0.25">
      <c r="A150" s="8"/>
      <c r="B150" s="7"/>
      <c r="C150" s="9"/>
      <c r="D150" s="10"/>
    </row>
    <row r="151" spans="1:4" ht="15.75" x14ac:dyDescent="0.25">
      <c r="A151" s="8"/>
      <c r="B151" s="7"/>
      <c r="C151" s="9"/>
      <c r="D151" s="10"/>
    </row>
    <row r="152" spans="1:4" ht="15.75" x14ac:dyDescent="0.25">
      <c r="A152" s="8"/>
      <c r="B152" s="7"/>
      <c r="C152" s="9"/>
      <c r="D152" s="10"/>
    </row>
    <row r="153" spans="1:4" ht="15.75" x14ac:dyDescent="0.25">
      <c r="A153" s="8"/>
      <c r="B153" s="7"/>
      <c r="C153" s="9"/>
      <c r="D153" s="10"/>
    </row>
    <row r="154" spans="1:4" ht="15.75" x14ac:dyDescent="0.25">
      <c r="A154" s="8"/>
      <c r="B154" s="7"/>
      <c r="C154" s="9"/>
      <c r="D154" s="10"/>
    </row>
    <row r="155" spans="1:4" ht="15.75" x14ac:dyDescent="0.25">
      <c r="A155" s="8"/>
      <c r="B155" s="7"/>
      <c r="C155" s="9"/>
      <c r="D155" s="10"/>
    </row>
    <row r="156" spans="1:4" ht="15.75" x14ac:dyDescent="0.25">
      <c r="A156" s="8"/>
      <c r="B156" s="7"/>
      <c r="C156" s="9"/>
      <c r="D156" s="10"/>
    </row>
    <row r="157" spans="1:4" ht="15.75" x14ac:dyDescent="0.25">
      <c r="A157" s="8"/>
      <c r="B157" s="7"/>
      <c r="C157" s="9"/>
      <c r="D157" s="10"/>
    </row>
    <row r="158" spans="1:4" ht="15.75" x14ac:dyDescent="0.25">
      <c r="A158" s="8"/>
      <c r="B158" s="7"/>
      <c r="C158" s="9"/>
      <c r="D158" s="10"/>
    </row>
    <row r="159" spans="1:4" ht="15.75" x14ac:dyDescent="0.25">
      <c r="A159" s="8"/>
      <c r="B159" s="7"/>
      <c r="C159" s="9"/>
      <c r="D159" s="10"/>
    </row>
    <row r="160" spans="1:4" ht="15.75" x14ac:dyDescent="0.25">
      <c r="A160" s="8"/>
      <c r="B160" s="7"/>
      <c r="C160" s="9"/>
      <c r="D160" s="10"/>
    </row>
    <row r="161" spans="1:4" ht="15.75" x14ac:dyDescent="0.25">
      <c r="A161" s="8"/>
      <c r="B161" s="7"/>
      <c r="C161" s="9"/>
      <c r="D161" s="10"/>
    </row>
    <row r="162" spans="1:4" ht="15.75" x14ac:dyDescent="0.25">
      <c r="A162" s="8"/>
      <c r="B162" s="7"/>
      <c r="C162" s="9"/>
      <c r="D162" s="10"/>
    </row>
    <row r="163" spans="1:4" ht="15.75" x14ac:dyDescent="0.25">
      <c r="A163" s="8"/>
      <c r="B163" s="7"/>
      <c r="C163" s="9"/>
      <c r="D163" s="10"/>
    </row>
    <row r="164" spans="1:4" ht="15.75" x14ac:dyDescent="0.25">
      <c r="A164" s="8"/>
      <c r="B164" s="7"/>
      <c r="C164" s="9"/>
      <c r="D164" s="10"/>
    </row>
    <row r="165" spans="1:4" ht="15.75" x14ac:dyDescent="0.25">
      <c r="A165" s="8"/>
      <c r="B165" s="7"/>
      <c r="C165" s="9"/>
      <c r="D165" s="10"/>
    </row>
    <row r="166" spans="1:4" ht="15.75" x14ac:dyDescent="0.25">
      <c r="A166" s="8"/>
      <c r="B166" s="7"/>
      <c r="C166" s="9"/>
      <c r="D166" s="10"/>
    </row>
    <row r="167" spans="1:4" ht="15.75" x14ac:dyDescent="0.25">
      <c r="A167" s="8"/>
      <c r="B167" s="7"/>
      <c r="C167" s="9"/>
      <c r="D167" s="10"/>
    </row>
    <row r="168" spans="1:4" ht="15.75" x14ac:dyDescent="0.25">
      <c r="A168" s="8"/>
      <c r="B168" s="7"/>
      <c r="C168" s="9"/>
      <c r="D168" s="10"/>
    </row>
    <row r="169" spans="1:4" ht="15.75" x14ac:dyDescent="0.25">
      <c r="A169" s="8"/>
      <c r="B169" s="7"/>
      <c r="C169" s="9"/>
      <c r="D169" s="10"/>
    </row>
    <row r="170" spans="1:4" ht="15.75" x14ac:dyDescent="0.25">
      <c r="A170" s="8"/>
      <c r="B170" s="7"/>
      <c r="C170" s="9"/>
      <c r="D170" s="10"/>
    </row>
    <row r="171" spans="1:4" ht="15.75" x14ac:dyDescent="0.25">
      <c r="A171" s="8"/>
      <c r="B171" s="7"/>
      <c r="C171" s="9"/>
      <c r="D171" s="10"/>
    </row>
    <row r="172" spans="1:4" ht="15.75" x14ac:dyDescent="0.25">
      <c r="A172" s="8"/>
      <c r="B172" s="7"/>
      <c r="C172" s="9"/>
      <c r="D172" s="10"/>
    </row>
    <row r="173" spans="1:4" ht="15.75" x14ac:dyDescent="0.25">
      <c r="A173" s="8"/>
      <c r="B173" s="7"/>
      <c r="C173" s="9"/>
      <c r="D173" s="10"/>
    </row>
    <row r="174" spans="1:4" ht="15.75" x14ac:dyDescent="0.25">
      <c r="A174" s="8"/>
      <c r="B174" s="7"/>
      <c r="C174" s="9"/>
      <c r="D174" s="10"/>
    </row>
    <row r="175" spans="1:4" ht="15.75" x14ac:dyDescent="0.25">
      <c r="A175" s="8"/>
      <c r="B175" s="7"/>
      <c r="C175" s="9"/>
      <c r="D175" s="10"/>
    </row>
    <row r="176" spans="1:4" ht="15.75" x14ac:dyDescent="0.25">
      <c r="A176" s="8"/>
      <c r="B176" s="7"/>
      <c r="C176" s="9"/>
      <c r="D176" s="10"/>
    </row>
    <row r="177" spans="1:4" ht="15.75" x14ac:dyDescent="0.25">
      <c r="A177" s="8"/>
      <c r="B177" s="7"/>
      <c r="C177" s="9"/>
      <c r="D177" s="10"/>
    </row>
    <row r="178" spans="1:4" ht="15.75" x14ac:dyDescent="0.25">
      <c r="A178" s="8"/>
      <c r="B178" s="7"/>
      <c r="C178" s="9"/>
      <c r="D178" s="10"/>
    </row>
    <row r="179" spans="1:4" ht="15.75" x14ac:dyDescent="0.25">
      <c r="A179" s="8"/>
      <c r="B179" s="7"/>
      <c r="C179" s="9"/>
      <c r="D179" s="10"/>
    </row>
    <row r="180" spans="1:4" ht="15.75" x14ac:dyDescent="0.25">
      <c r="A180" s="8"/>
      <c r="B180" s="7"/>
      <c r="C180" s="9"/>
      <c r="D180" s="10"/>
    </row>
    <row r="181" spans="1:4" ht="15.75" x14ac:dyDescent="0.25">
      <c r="A181" s="8"/>
      <c r="B181" s="7"/>
      <c r="C181" s="9"/>
      <c r="D181" s="10"/>
    </row>
    <row r="182" spans="1:4" ht="15.75" x14ac:dyDescent="0.25">
      <c r="A182" s="8"/>
      <c r="B182" s="7"/>
      <c r="C182" s="9"/>
      <c r="D182" s="10"/>
    </row>
    <row r="183" spans="1:4" ht="15.75" x14ac:dyDescent="0.25">
      <c r="A183" s="8"/>
      <c r="B183" s="7"/>
      <c r="C183" s="9"/>
      <c r="D183" s="10"/>
    </row>
    <row r="184" spans="1:4" ht="15.75" x14ac:dyDescent="0.25">
      <c r="A184" s="8"/>
      <c r="B184" s="7"/>
      <c r="C184" s="9"/>
      <c r="D184" s="10"/>
    </row>
    <row r="185" spans="1:4" ht="15.75" x14ac:dyDescent="0.25">
      <c r="A185" s="8"/>
      <c r="B185" s="7"/>
      <c r="C185" s="9"/>
      <c r="D185" s="10"/>
    </row>
    <row r="186" spans="1:4" ht="15.75" x14ac:dyDescent="0.25">
      <c r="A186" s="8"/>
      <c r="B186" s="7"/>
      <c r="C186" s="9"/>
      <c r="D186" s="10"/>
    </row>
    <row r="187" spans="1:4" ht="15.75" x14ac:dyDescent="0.25">
      <c r="A187" s="8"/>
      <c r="B187" s="7"/>
      <c r="C187" s="9"/>
      <c r="D187" s="10"/>
    </row>
    <row r="188" spans="1:4" ht="15.75" x14ac:dyDescent="0.25">
      <c r="A188" s="8"/>
      <c r="B188" s="7"/>
      <c r="C188" s="9"/>
      <c r="D188" s="10"/>
    </row>
    <row r="189" spans="1:4" ht="15.75" x14ac:dyDescent="0.25">
      <c r="A189" s="8"/>
      <c r="B189" s="7"/>
      <c r="C189" s="9"/>
      <c r="D189" s="10"/>
    </row>
    <row r="190" spans="1:4" ht="15.75" x14ac:dyDescent="0.25">
      <c r="A190" s="8"/>
      <c r="B190" s="7"/>
      <c r="C190" s="9"/>
      <c r="D190" s="10"/>
    </row>
    <row r="191" spans="1:4" ht="15.75" x14ac:dyDescent="0.25">
      <c r="A191" s="8"/>
      <c r="B191" s="7"/>
      <c r="C191" s="9"/>
      <c r="D191" s="10"/>
    </row>
    <row r="192" spans="1:4" ht="15.75" x14ac:dyDescent="0.25">
      <c r="A192" s="8"/>
      <c r="B192" s="7"/>
      <c r="C192" s="9"/>
      <c r="D192" s="10"/>
    </row>
    <row r="193" spans="1:4" ht="15.75" x14ac:dyDescent="0.25">
      <c r="A193" s="8"/>
      <c r="B193" s="7"/>
      <c r="C193" s="9"/>
      <c r="D193" s="10"/>
    </row>
    <row r="194" spans="1:4" ht="15.75" x14ac:dyDescent="0.25">
      <c r="A194" s="8"/>
      <c r="B194" s="7"/>
      <c r="C194" s="9"/>
      <c r="D194" s="10"/>
    </row>
    <row r="195" spans="1:4" ht="15.75" x14ac:dyDescent="0.25">
      <c r="A195" s="8"/>
      <c r="B195" s="7"/>
      <c r="C195" s="9"/>
      <c r="D195" s="10"/>
    </row>
    <row r="196" spans="1:4" ht="15.75" x14ac:dyDescent="0.25">
      <c r="A196" s="8"/>
      <c r="B196" s="7"/>
      <c r="C196" s="9"/>
      <c r="D196" s="10"/>
    </row>
    <row r="197" spans="1:4" ht="15.75" x14ac:dyDescent="0.25">
      <c r="A197" s="8"/>
      <c r="B197" s="7"/>
      <c r="C197" s="9"/>
      <c r="D197" s="10"/>
    </row>
    <row r="198" spans="1:4" ht="15.75" x14ac:dyDescent="0.25">
      <c r="A198" s="8"/>
      <c r="B198" s="7"/>
      <c r="C198" s="9"/>
      <c r="D198" s="10"/>
    </row>
    <row r="199" spans="1:4" ht="15.75" x14ac:dyDescent="0.25">
      <c r="A199" s="8"/>
      <c r="B199" s="7"/>
      <c r="C199" s="9"/>
      <c r="D199" s="10"/>
    </row>
    <row r="200" spans="1:4" ht="15.75" x14ac:dyDescent="0.25">
      <c r="A200" s="8"/>
      <c r="B200" s="7"/>
      <c r="C200" s="9"/>
      <c r="D200" s="10"/>
    </row>
    <row r="201" spans="1:4" ht="15.75" x14ac:dyDescent="0.25">
      <c r="A201" s="8"/>
      <c r="B201" s="7"/>
      <c r="C201" s="9"/>
      <c r="D201" s="10"/>
    </row>
    <row r="202" spans="1:4" ht="15.75" x14ac:dyDescent="0.25">
      <c r="A202" s="8"/>
      <c r="B202" s="7"/>
      <c r="C202" s="9"/>
      <c r="D202" s="10"/>
    </row>
    <row r="203" spans="1:4" ht="15.75" x14ac:dyDescent="0.25">
      <c r="A203" s="8"/>
      <c r="B203" s="7"/>
      <c r="C203" s="9"/>
      <c r="D203" s="10"/>
    </row>
    <row r="204" spans="1:4" ht="15.75" x14ac:dyDescent="0.25">
      <c r="A204" s="8"/>
      <c r="B204" s="7"/>
      <c r="C204" s="9"/>
      <c r="D204" s="10"/>
    </row>
    <row r="205" spans="1:4" ht="15.75" x14ac:dyDescent="0.25">
      <c r="A205" s="8"/>
      <c r="B205" s="7"/>
      <c r="C205" s="9"/>
      <c r="D205" s="10"/>
    </row>
    <row r="206" spans="1:4" ht="15.75" x14ac:dyDescent="0.25">
      <c r="A206" s="8"/>
      <c r="B206" s="7"/>
      <c r="C206" s="9"/>
      <c r="D206" s="10"/>
    </row>
    <row r="207" spans="1:4" ht="15.75" x14ac:dyDescent="0.25">
      <c r="A207" s="8"/>
      <c r="B207" s="7"/>
      <c r="C207" s="9"/>
      <c r="D207" s="10"/>
    </row>
    <row r="208" spans="1:4" ht="15.75" x14ac:dyDescent="0.25">
      <c r="A208" s="8"/>
      <c r="B208" s="7"/>
      <c r="C208" s="9"/>
      <c r="D208" s="10"/>
    </row>
    <row r="475" spans="1:5" s="4" customFormat="1" ht="18.75" x14ac:dyDescent="0.3">
      <c r="A475" s="1"/>
      <c r="B475" s="2"/>
      <c r="C475" s="60"/>
      <c r="E475" s="2"/>
    </row>
    <row r="476" spans="1:5" s="4" customFormat="1" ht="18.75" x14ac:dyDescent="0.3">
      <c r="A476" s="1"/>
      <c r="B476" s="2"/>
      <c r="C476" s="60"/>
      <c r="E476" s="2"/>
    </row>
    <row r="479" spans="1:5" s="4" customFormat="1" x14ac:dyDescent="0.2">
      <c r="A479" s="1"/>
      <c r="B479" s="2"/>
      <c r="C479" s="61"/>
      <c r="E479" s="2"/>
    </row>
  </sheetData>
  <pageMargins left="0.15748031496062992" right="0.15748031496062992" top="0.15748031496062992" bottom="0.23622047244094491" header="0.15748031496062992" footer="0.19685039370078741"/>
  <pageSetup paperSize="9" scale="75" fitToHeight="2" orientation="portrait" r:id="rId1"/>
  <rowBreaks count="2" manualBreakCount="2">
    <brk id="37" max="16383" man="1"/>
    <brk id="79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0333481-A30C-4DAE-9490-7B42D779FE6F}"/>
</file>

<file path=customXml/itemProps2.xml><?xml version="1.0" encoding="utf-8"?>
<ds:datastoreItem xmlns:ds="http://schemas.openxmlformats.org/officeDocument/2006/customXml" ds:itemID="{53EB4FD8-29DE-4738-ABB1-3CB3AB85ABBE}"/>
</file>

<file path=customXml/itemProps3.xml><?xml version="1.0" encoding="utf-8"?>
<ds:datastoreItem xmlns:ds="http://schemas.openxmlformats.org/officeDocument/2006/customXml" ds:itemID="{F8827753-9312-470F-8BC8-50FA1057A9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01.09.2022</vt:lpstr>
      <vt:lpstr>'на 01.09.2022'!Область_печати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Скок Юлия Георгиевна</dc:creator>
  <cp:lastModifiedBy>Богданов Филипп Владимирович</cp:lastModifiedBy>
  <dcterms:created xsi:type="dcterms:W3CDTF">2022-09-14T10:40:29Z</dcterms:created>
  <dcterms:modified xsi:type="dcterms:W3CDTF">2022-09-15T03:48:39Z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