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на 01.07.2022" sheetId="1" r:id="rId1"/>
  </sheets>
  <externalReferences>
    <externalReference r:id="rId2"/>
  </externalReferences>
  <definedNames>
    <definedName name="Z_3A62FDFE_B33F_4285_AF26_B946B57D89E5_.wvu.Rows" localSheetId="0" hidden="1">'на 01.07.2022'!$30:$30,'на 01.07.2022'!$40:$40,'на 01.07.2022'!$82:$83,'на 01.07.2022'!$101:$104,'на 01.07.2022'!$123:$123,'на 01.07.2022'!$127:$127,'на 01.07.2022'!#REF!</definedName>
    <definedName name="Z_5F4BDBB1_E645_4516_8FC8_7D1E2AFE448F_.wvu.Rows" localSheetId="0" hidden="1">'на 01.07.2022'!$30:$30,'на 01.07.2022'!$40:$40,'на 01.07.2022'!$66:$66,'на 01.07.2022'!$82:$83,'на 01.07.2022'!$101:$104,'на 01.07.2022'!$123:$123,'на 01.07.2022'!$127:$127</definedName>
    <definedName name="Z_791A6B44_A126_477F_8F66_87C81269CCAF_.wvu.Rows" localSheetId="0" hidden="1">'на 01.07.2022'!#REF!,'на 01.07.2022'!$121:$122,'на 01.07.2022'!$128:$128</definedName>
    <definedName name="Z_941B9BCB_D95B_4828_B060_DECC595C9511_.wvu.Rows" localSheetId="0" hidden="1">'на 01.07.2022'!$30:$30,'на 01.07.2022'!$33:$33,'на 01.07.2022'!$40:$40,'на 01.07.2022'!$48:$48,'на 01.07.2022'!$66:$66,'на 01.07.2022'!$71:$71,'на 01.07.2022'!$82:$83,'на 01.07.2022'!$101:$104,'на 01.07.2022'!$120:$128,'на 01.07.2022'!#REF!</definedName>
    <definedName name="Z_AD8B40E3_4B89_443C_9ACF_B6D22B3A77E7_.wvu.Rows" localSheetId="0" hidden="1">'на 01.07.2022'!$30:$30,'на 01.07.2022'!$33:$33,'на 01.07.2022'!$40:$40,'на 01.07.2022'!$48:$48,'на 01.07.2022'!$66:$66,'на 01.07.2022'!$71:$71,'на 01.07.2022'!$82:$83,'на 01.07.2022'!$101:$104,'на 01.07.2022'!$120:$128,'на 01.07.2022'!#REF!</definedName>
    <definedName name="Z_AFEF4DE1_67D6_48C6_A8C8_B9E9198BBD0E_.wvu.PrintArea" localSheetId="0" hidden="1">'на 01.07.2022'!$A$1:$D$134</definedName>
    <definedName name="Z_AFEF4DE1_67D6_48C6_A8C8_B9E9198BBD0E_.wvu.Rows" localSheetId="0" hidden="1">'на 01.07.2022'!$30:$30,'на 01.07.2022'!$40:$40,'на 01.07.2022'!$55:$55,'на 01.07.2022'!$66:$66,'на 01.07.2022'!$69:$69,'на 01.07.2022'!$71:$71,'на 01.07.2022'!$82:$83,'на 01.07.2022'!$86:$86,'на 01.07.2022'!$101:$104,'на 01.07.2022'!$121:$122,'на 01.07.2022'!$124:$128,'на 01.07.2022'!$130:$130,'на 01.07.2022'!#REF!</definedName>
    <definedName name="Z_CAE69FAB_AFBE_4188_8F32_69E048226F14_.wvu.Rows" localSheetId="0" hidden="1">'на 01.07.2022'!$30:$30,'на 01.07.2022'!$33:$33,'на 01.07.2022'!$40:$41,'на 01.07.2022'!$66:$66,'на 01.07.2022'!$71:$71,'на 01.07.2022'!$82:$83,'на 01.07.2022'!#REF!</definedName>
    <definedName name="Z_D2DF83CF_573E_4A86_A4BE_5A992E023C65_.wvu.Rows" localSheetId="0" hidden="1">'на 01.07.2022'!#REF!,'на 01.07.2022'!$121:$122,'на 01.07.2022'!$128:$128</definedName>
    <definedName name="Z_E2CE03E0_A708_4616_8DFD_0910D1C70A9E_.wvu.Rows" localSheetId="0" hidden="1">'на 01.07.2022'!#REF!,'на 01.07.2022'!$121:$122,'на 01.07.2022'!$128:$128</definedName>
    <definedName name="Z_E6F394BB_DB4B_47AB_A066_DC195B03AE3E_.wvu.Rows" localSheetId="0" hidden="1">'на 01.07.2022'!$30:$30,'на 01.07.2022'!$40:$40,'на 01.07.2022'!$66:$66,'на 01.07.2022'!$69:$69,'на 01.07.2022'!$71:$71,'на 01.07.2022'!$82:$83,'на 01.07.2022'!$101:$104,'на 01.07.2022'!$113:$118,'на 01.07.2022'!$124:$128,'на 01.07.2022'!$130:$130,'на 01.07.2022'!#REF!</definedName>
    <definedName name="Z_E8991B2E_0E9F_48F3_A4D6_3B340ABE8C8E_.wvu.Rows" localSheetId="0" hidden="1">'на 01.07.2022'!$40:$41,'на 01.07.2022'!$128:$128</definedName>
    <definedName name="Z_F385514D_10E2_4F02_BC23_DB9B134ACC31_.wvu.PrintArea" localSheetId="0" hidden="1">'на 01.07.2022'!$A$1:$D$134</definedName>
    <definedName name="Z_F385514D_10E2_4F02_BC23_DB9B134ACC31_.wvu.Rows" localSheetId="0" hidden="1">'на 01.07.2022'!$30:$31,'на 01.07.2022'!$35:$35,'на 01.07.2022'!$37:$37,'на 01.07.2022'!$41:$41,'на 01.07.2022'!$55:$55,'на 01.07.2022'!$66:$66,'на 01.07.2022'!$69:$69,'на 01.07.2022'!$71:$71,'на 01.07.2022'!$82:$83,'на 01.07.2022'!$86:$86,'на 01.07.2022'!$103:$103,'на 01.07.2022'!$114:$119,'на 01.07.2022'!$121:$122,'на 01.07.2022'!$124:$128,'на 01.07.2022'!$130:$130,'на 01.07.2022'!#REF!</definedName>
    <definedName name="Z_F59D258D_974D_4B2B_B7CC_86B99245EC3C_.wvu.PrintArea" localSheetId="0" hidden="1">'на 01.07.2022'!$A$1:$D$134</definedName>
    <definedName name="Z_F59D258D_974D_4B2B_B7CC_86B99245EC3C_.wvu.Rows" localSheetId="0" hidden="1">'на 01.07.2022'!$30:$30,'на 01.07.2022'!$33:$33,'на 01.07.2022'!$40:$41,'на 01.07.2022'!$48:$48,'на 01.07.2022'!$66:$66,'на 01.07.2022'!$71:$71,'на 01.07.2022'!$82:$83,'на 01.07.2022'!$101:$104,'на 01.07.2022'!$123:$123,'на 01.07.2022'!$127:$127,'на 01.07.2022'!#REF!</definedName>
    <definedName name="Z_F8542D9D_A523_4F6F_8CFE_9BA4BA3D5B88_.wvu.Rows" localSheetId="0" hidden="1">'на 01.07.2022'!$40:$40,'на 01.07.2022'!$101:$104,'на 01.07.2022'!$121:$123,'на 01.07.2022'!$127:$127</definedName>
    <definedName name="Z_FAFBB87E_73E9_461E_A4E8_A0EB3259EED0_.wvu.PrintArea" localSheetId="0" hidden="1">'на 01.07.2022'!$A$1:$D$134</definedName>
    <definedName name="Z_FAFBB87E_73E9_461E_A4E8_A0EB3259EED0_.wvu.Rows" localSheetId="0" hidden="1">'на 01.07.2022'!$31:$31,'на 01.07.2022'!$40:$40,'на 01.07.2022'!$101:$104,'на 01.07.2022'!$121:$123,'на 01.07.2022'!$127:$127</definedName>
    <definedName name="_xlnm.Print_Area" localSheetId="0">'на 01.07.2022'!$A$1:$D$134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C125" i="1" s="1"/>
  <c r="C120" i="1" s="1"/>
  <c r="B126" i="1"/>
  <c r="B125" i="1" s="1"/>
  <c r="C123" i="1"/>
  <c r="C129" i="1" s="1"/>
  <c r="B123" i="1"/>
  <c r="C122" i="1"/>
  <c r="B122" i="1"/>
  <c r="B121" i="1" s="1"/>
  <c r="C121" i="1"/>
  <c r="B120" i="1"/>
  <c r="C116" i="1"/>
  <c r="B116" i="1"/>
  <c r="C114" i="1"/>
  <c r="C112" i="1"/>
  <c r="B112" i="1"/>
  <c r="C111" i="1"/>
  <c r="B111" i="1"/>
  <c r="C110" i="1"/>
  <c r="B110" i="1"/>
  <c r="C108" i="1"/>
  <c r="B108" i="1"/>
  <c r="C107" i="1"/>
  <c r="B107" i="1"/>
  <c r="B106" i="1" s="1"/>
  <c r="C106" i="1"/>
  <c r="C104" i="1"/>
  <c r="B104" i="1"/>
  <c r="C103" i="1"/>
  <c r="C102" i="1" s="1"/>
  <c r="B103" i="1"/>
  <c r="B102" i="1"/>
  <c r="C98" i="1"/>
  <c r="B98" i="1"/>
  <c r="C97" i="1"/>
  <c r="B97" i="1"/>
  <c r="C96" i="1"/>
  <c r="B96" i="1"/>
  <c r="C95" i="1"/>
  <c r="B95" i="1"/>
  <c r="B94" i="1" s="1"/>
  <c r="C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D70" i="1" s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D52" i="1" s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D41" i="1"/>
  <c r="C39" i="1"/>
  <c r="B39" i="1"/>
  <c r="C38" i="1"/>
  <c r="B38" i="1"/>
  <c r="C37" i="1"/>
  <c r="B37" i="1"/>
  <c r="C36" i="1"/>
  <c r="B36" i="1"/>
  <c r="C35" i="1"/>
  <c r="B35" i="1"/>
  <c r="C34" i="1"/>
  <c r="B34" i="1"/>
  <c r="D34" i="1" s="1"/>
  <c r="C33" i="1"/>
  <c r="B33" i="1"/>
  <c r="C32" i="1"/>
  <c r="B32" i="1"/>
  <c r="D32" i="1" s="1"/>
  <c r="C31" i="1"/>
  <c r="B31" i="1"/>
  <c r="D31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130" i="1" l="1"/>
  <c r="D7" i="1"/>
  <c r="D9" i="1"/>
  <c r="D11" i="1"/>
  <c r="D13" i="1"/>
  <c r="D15" i="1"/>
  <c r="D17" i="1"/>
  <c r="D19" i="1"/>
  <c r="D21" i="1"/>
  <c r="D23" i="1"/>
  <c r="D25" i="1"/>
  <c r="C100" i="1"/>
  <c r="D56" i="1"/>
  <c r="D57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27" i="1"/>
  <c r="D29" i="1"/>
  <c r="D75" i="1"/>
  <c r="D6" i="1"/>
  <c r="D8" i="1"/>
  <c r="D10" i="1"/>
  <c r="D12" i="1"/>
  <c r="D14" i="1"/>
  <c r="D16" i="1"/>
  <c r="D18" i="1"/>
  <c r="D20" i="1"/>
  <c r="D22" i="1"/>
  <c r="D24" i="1"/>
  <c r="D26" i="1"/>
  <c r="D28" i="1"/>
  <c r="D30" i="1"/>
  <c r="D33" i="1"/>
  <c r="D35" i="1"/>
  <c r="D37" i="1"/>
  <c r="B100" i="1"/>
  <c r="B130" i="1"/>
  <c r="B134" i="1"/>
  <c r="C134" i="1"/>
  <c r="D39" i="1"/>
  <c r="D44" i="1"/>
  <c r="D45" i="1"/>
  <c r="D46" i="1"/>
  <c r="D47" i="1"/>
  <c r="D48" i="1"/>
  <c r="D49" i="1"/>
  <c r="D50" i="1"/>
  <c r="D53" i="1"/>
  <c r="D54" i="1"/>
  <c r="D58" i="1"/>
  <c r="D59" i="1"/>
  <c r="D60" i="1"/>
  <c r="D61" i="1"/>
  <c r="D62" i="1"/>
  <c r="D63" i="1"/>
  <c r="D64" i="1"/>
  <c r="D65" i="1"/>
  <c r="D66" i="1"/>
  <c r="D67" i="1"/>
  <c r="D68" i="1"/>
  <c r="D69" i="1"/>
</calcChain>
</file>

<file path=xl/sharedStrings.xml><?xml version="1.0" encoding="utf-8"?>
<sst xmlns="http://schemas.openxmlformats.org/spreadsheetml/2006/main" count="127" uniqueCount="121">
  <si>
    <t xml:space="preserve">                           Сведения об исполнении бюджета г. Красноярска на 01.07.2022 г.</t>
  </si>
  <si>
    <t>тыс. руб.</t>
  </si>
  <si>
    <t>Наименование показателей</t>
  </si>
  <si>
    <t>Бюджет города на 2022 год с учетом изменений</t>
  </si>
  <si>
    <t>Исполнено на 01.07.2022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</si>
  <si>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</si>
  <si>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</si>
  <si>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</si>
  <si>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</si>
  <si>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</si>
  <si>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</si>
  <si>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</si>
  <si>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</si>
  <si>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</si>
  <si>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</si>
  <si>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</si>
  <si>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</si>
  <si>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</si>
  <si>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</si>
  <si>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</si>
  <si>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</si>
  <si>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</si>
  <si>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</si>
  <si>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</si>
  <si>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</si>
  <si>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</si>
  <si>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</si>
  <si>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</si>
  <si>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</si>
  <si>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</si>
  <si>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</si>
  <si>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</si>
  <si>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</si>
  <si>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</si>
  <si>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</si>
  <si>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</si>
  <si>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</si>
  <si>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 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</si>
  <si>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</si>
  <si>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</si>
  <si>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</si>
  <si>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</si>
  <si>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</si>
  <si>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</si>
  <si>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</si>
  <si>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</si>
  <si>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</si>
  <si>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</si>
  <si>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</si>
  <si>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</si>
  <si>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 xml:space="preserve"> -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</si>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</sst>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4" borderId="1" xfId="0" applyNumberFormat="1" applyFont="1" applyFill="1" applyBorder="1"/>
    <xf numFmtId="0" fontId="0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07.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7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25412914.746329997</v>
          </cell>
          <cell r="F7">
            <v>12764795.043660002</v>
          </cell>
        </row>
        <row r="8">
          <cell r="E8">
            <v>15942752.27</v>
          </cell>
          <cell r="F8">
            <v>8045997.2569899997</v>
          </cell>
        </row>
        <row r="9">
          <cell r="E9">
            <v>4256189.03</v>
          </cell>
          <cell r="F9">
            <v>2877510.8892000001</v>
          </cell>
        </row>
        <row r="13">
          <cell r="E13">
            <v>11686563.24</v>
          </cell>
          <cell r="F13">
            <v>5168486.3677899996</v>
          </cell>
        </row>
        <row r="33">
          <cell r="E33">
            <v>4755914.29</v>
          </cell>
          <cell r="F33">
            <v>2562437.6638400005</v>
          </cell>
        </row>
        <row r="34">
          <cell r="E34">
            <v>4318098.3</v>
          </cell>
          <cell r="F34">
            <v>2332242.8587100003</v>
          </cell>
        </row>
        <row r="42">
          <cell r="E42">
            <v>5465.94</v>
          </cell>
          <cell r="F42">
            <v>2444.0798599999998</v>
          </cell>
        </row>
        <row r="45">
          <cell r="E45">
            <v>3452.76</v>
          </cell>
          <cell r="F45">
            <v>17343.882509999999</v>
          </cell>
        </row>
        <row r="49">
          <cell r="E49">
            <v>1371809.81</v>
          </cell>
          <cell r="F49">
            <v>438598.59687000001</v>
          </cell>
        </row>
        <row r="51">
          <cell r="E51">
            <v>492013.05</v>
          </cell>
          <cell r="F51">
            <v>54931.476329999998</v>
          </cell>
        </row>
        <row r="52">
          <cell r="E52">
            <v>879796.76</v>
          </cell>
          <cell r="F52">
            <v>383667.12054000003</v>
          </cell>
        </row>
        <row r="61">
          <cell r="E61">
            <v>284802.40000000002</v>
          </cell>
          <cell r="F61">
            <v>128438.72811000001</v>
          </cell>
        </row>
        <row r="69">
          <cell r="E69">
            <v>2.09</v>
          </cell>
          <cell r="F69">
            <v>11.6197</v>
          </cell>
        </row>
        <row r="86">
          <cell r="E86">
            <v>1187786.8899999999</v>
          </cell>
          <cell r="F86">
            <v>525555.58795000007</v>
          </cell>
        </row>
        <row r="124">
          <cell r="E124">
            <v>86791.94</v>
          </cell>
          <cell r="F124">
            <v>38400.294739999998</v>
          </cell>
        </row>
        <row r="134">
          <cell r="E134">
            <v>13942.559999999998</v>
          </cell>
          <cell r="F134">
            <v>10500.50332</v>
          </cell>
        </row>
        <row r="148">
          <cell r="E148">
            <v>352450.51999999996</v>
          </cell>
          <cell r="F148">
            <v>158703.76692999998</v>
          </cell>
        </row>
        <row r="173">
          <cell r="E173">
            <v>88.53</v>
          </cell>
          <cell r="F173">
            <v>30.25</v>
          </cell>
        </row>
        <row r="178">
          <cell r="E178">
            <v>111363.43</v>
          </cell>
          <cell r="F178">
            <v>160290.75970999995</v>
          </cell>
        </row>
        <row r="297">
          <cell r="E297">
            <v>64500.91633</v>
          </cell>
          <cell r="F297">
            <v>23901.39286</v>
          </cell>
        </row>
        <row r="305">
          <cell r="E305">
            <v>23720714.74247</v>
          </cell>
          <cell r="F305">
            <v>10802511.020580001</v>
          </cell>
        </row>
        <row r="306">
          <cell r="E306">
            <v>23773420.65777</v>
          </cell>
          <cell r="F306">
            <v>10854750.065060001</v>
          </cell>
        </row>
        <row r="307">
          <cell r="E307">
            <v>0</v>
          </cell>
          <cell r="F307">
            <v>0</v>
          </cell>
        </row>
        <row r="311">
          <cell r="E311">
            <v>8720517.8785900008</v>
          </cell>
          <cell r="F311">
            <v>2881672.0100100003</v>
          </cell>
        </row>
        <row r="388">
          <cell r="E388">
            <v>13717025.329179998</v>
          </cell>
          <cell r="F388">
            <v>7584538.5916500008</v>
          </cell>
        </row>
        <row r="440">
          <cell r="E440">
            <v>1335877.45</v>
          </cell>
          <cell r="F440">
            <v>388539.46340000001</v>
          </cell>
        </row>
        <row r="458">
          <cell r="E458">
            <v>0</v>
          </cell>
          <cell r="F458">
            <v>0</v>
          </cell>
        </row>
        <row r="461">
          <cell r="E461">
            <v>0</v>
          </cell>
          <cell r="F461">
            <v>0</v>
          </cell>
        </row>
        <row r="463">
          <cell r="E463">
            <v>0</v>
          </cell>
          <cell r="F463">
            <v>4665.7495699999999</v>
          </cell>
        </row>
        <row r="469">
          <cell r="E469">
            <v>-52705.915300000001</v>
          </cell>
          <cell r="F469">
            <v>-56904.794049999997</v>
          </cell>
        </row>
        <row r="500">
          <cell r="E500">
            <v>49133629.488799997</v>
          </cell>
          <cell r="F500">
            <v>23567306.064240001</v>
          </cell>
        </row>
        <row r="503">
          <cell r="E503">
            <v>3336601.5323799998</v>
          </cell>
          <cell r="F503">
            <v>1297067.71756</v>
          </cell>
        </row>
        <row r="545">
          <cell r="E545">
            <v>6100</v>
          </cell>
          <cell r="F545">
            <v>2719.3742000000002</v>
          </cell>
        </row>
        <row r="549">
          <cell r="E549">
            <v>110850.4</v>
          </cell>
          <cell r="F549">
            <v>45480.641949999997</v>
          </cell>
        </row>
        <row r="560">
          <cell r="E560">
            <v>1273244.7453100004</v>
          </cell>
          <cell r="F560">
            <v>562888.55168000003</v>
          </cell>
        </row>
        <row r="573">
          <cell r="E573">
            <v>2093.9</v>
          </cell>
          <cell r="F573">
            <v>1800.64634</v>
          </cell>
        </row>
        <row r="576">
          <cell r="E576">
            <v>293187.53696</v>
          </cell>
          <cell r="F576">
            <v>120492.45359999998</v>
          </cell>
        </row>
        <row r="587">
          <cell r="E587">
            <v>50021</v>
          </cell>
          <cell r="F587">
            <v>5373.5710399999998</v>
          </cell>
        </row>
        <row r="595">
          <cell r="E595">
            <v>25842.281790000001</v>
          </cell>
          <cell r="F595">
            <v>0</v>
          </cell>
        </row>
        <row r="597">
          <cell r="E597">
            <v>2443.15</v>
          </cell>
          <cell r="F597">
            <v>1662.5</v>
          </cell>
        </row>
        <row r="600">
          <cell r="E600">
            <v>1572818.51832</v>
          </cell>
          <cell r="F600">
            <v>556649.97875000001</v>
          </cell>
        </row>
        <row r="630">
          <cell r="E630">
            <v>151847.149</v>
          </cell>
          <cell r="F630">
            <v>58555.588259999997</v>
          </cell>
        </row>
        <row r="644">
          <cell r="E644">
            <v>0</v>
          </cell>
          <cell r="F644">
            <v>0</v>
          </cell>
        </row>
        <row r="647">
          <cell r="E647">
            <v>21562.799999999999</v>
          </cell>
          <cell r="F647">
            <v>1247.8576700000001</v>
          </cell>
        </row>
        <row r="655">
          <cell r="E655">
            <v>130284.34899999999</v>
          </cell>
          <cell r="F655">
            <v>57307.730589999999</v>
          </cell>
        </row>
        <row r="664">
          <cell r="E664">
            <v>9257799.9390300009</v>
          </cell>
          <cell r="F664">
            <v>2814466.0985099999</v>
          </cell>
        </row>
        <row r="729">
          <cell r="E729">
            <v>1849624.7000000002</v>
          </cell>
          <cell r="F729">
            <v>1145238.6462899998</v>
          </cell>
        </row>
        <row r="742">
          <cell r="E742">
            <v>7202108.3191100005</v>
          </cell>
          <cell r="F742">
            <v>1614838.1537299999</v>
          </cell>
        </row>
        <row r="754">
          <cell r="E754">
            <v>206066.91991999999</v>
          </cell>
          <cell r="F754">
            <v>54389.298490000001</v>
          </cell>
        </row>
        <row r="778">
          <cell r="E778">
            <v>5241421.5285400003</v>
          </cell>
          <cell r="F778">
            <v>1649317.2125699997</v>
          </cell>
        </row>
        <row r="827">
          <cell r="E827">
            <v>2472610.7757799998</v>
          </cell>
          <cell r="F827">
            <v>843626.24732999993</v>
          </cell>
        </row>
        <row r="841">
          <cell r="E841">
            <v>201183.72600000002</v>
          </cell>
          <cell r="F841">
            <v>34422.376629999999</v>
          </cell>
        </row>
        <row r="849">
          <cell r="E849">
            <v>1813097.0516599999</v>
          </cell>
          <cell r="F849">
            <v>505065.02882000001</v>
          </cell>
        </row>
        <row r="862">
          <cell r="E862">
            <v>0</v>
          </cell>
          <cell r="F862">
            <v>0</v>
          </cell>
        </row>
        <row r="865">
          <cell r="E865">
            <v>754529.97510000016</v>
          </cell>
          <cell r="F865">
            <v>266203.55979000003</v>
          </cell>
        </row>
        <row r="889">
          <cell r="E889">
            <v>4651.0285899999999</v>
          </cell>
          <cell r="F889">
            <v>916.53280000000007</v>
          </cell>
        </row>
        <row r="900">
          <cell r="E900">
            <v>3806</v>
          </cell>
          <cell r="F900">
            <v>916.53280000000007</v>
          </cell>
        </row>
        <row r="905">
          <cell r="E905">
            <v>845.02859000000001</v>
          </cell>
          <cell r="F905">
            <v>0</v>
          </cell>
        </row>
        <row r="907">
          <cell r="E907">
            <v>24107903.338569999</v>
          </cell>
          <cell r="F907">
            <v>10684545.074149998</v>
          </cell>
        </row>
        <row r="954">
          <cell r="E954">
            <v>9079115.2385399994</v>
          </cell>
          <cell r="F954">
            <v>3839301.5359399999</v>
          </cell>
        </row>
        <row r="968">
          <cell r="E968">
            <v>11497172.196720002</v>
          </cell>
          <cell r="F968">
            <v>5100895.2913899999</v>
          </cell>
        </row>
        <row r="981">
          <cell r="E981">
            <v>1710893.38454</v>
          </cell>
          <cell r="F981">
            <v>905203.98226000008</v>
          </cell>
        </row>
        <row r="993">
          <cell r="E993">
            <v>899359.37039000005</v>
          </cell>
          <cell r="F993">
            <v>416564.71214999998</v>
          </cell>
        </row>
        <row r="1016">
          <cell r="E1016">
            <v>921363.14837999991</v>
          </cell>
          <cell r="F1016">
            <v>422579.55241</v>
          </cell>
        </row>
        <row r="1038">
          <cell r="E1038">
            <v>1605230.9953999999</v>
          </cell>
          <cell r="F1038">
            <v>770827.01543000003</v>
          </cell>
        </row>
        <row r="1079">
          <cell r="E1079">
            <v>1477874.24156</v>
          </cell>
          <cell r="F1079">
            <v>712048.7784200001</v>
          </cell>
        </row>
        <row r="1088">
          <cell r="E1088">
            <v>29095.147000000001</v>
          </cell>
          <cell r="F1088">
            <v>14741.54981</v>
          </cell>
        </row>
        <row r="1092">
          <cell r="E1092">
            <v>98261.606839999993</v>
          </cell>
          <cell r="F1092">
            <v>44036.6872</v>
          </cell>
        </row>
        <row r="1227">
          <cell r="E1227">
            <v>2878225.5989999999</v>
          </cell>
          <cell r="F1227">
            <v>1422057.57648</v>
          </cell>
        </row>
        <row r="1275">
          <cell r="E1275">
            <v>59248.73</v>
          </cell>
          <cell r="F1275">
            <v>22458.372070000001</v>
          </cell>
        </row>
        <row r="1279">
          <cell r="E1279">
            <v>0</v>
          </cell>
          <cell r="F1279">
            <v>0</v>
          </cell>
        </row>
        <row r="1284">
          <cell r="E1284">
            <v>1567961.2998200003</v>
          </cell>
          <cell r="F1284">
            <v>752288.36421000015</v>
          </cell>
        </row>
        <row r="1299">
          <cell r="E1299">
            <v>1171238.0691799999</v>
          </cell>
          <cell r="F1299">
            <v>612383.73800999997</v>
          </cell>
        </row>
        <row r="1307">
          <cell r="E1307">
            <v>79777.5</v>
          </cell>
          <cell r="F1307">
            <v>34927.102189999998</v>
          </cell>
        </row>
        <row r="1325">
          <cell r="E1325">
            <v>2871730.1008200003</v>
          </cell>
          <cell r="F1325">
            <v>1006106.51082</v>
          </cell>
        </row>
        <row r="1376">
          <cell r="E1376">
            <v>1435162.0841000003</v>
          </cell>
          <cell r="F1376">
            <v>625410.93738999998</v>
          </cell>
        </row>
        <row r="1383">
          <cell r="E1383">
            <v>1235993.5943100001</v>
          </cell>
          <cell r="F1383">
            <v>243900.93833999999</v>
          </cell>
        </row>
        <row r="1392">
          <cell r="E1392">
            <v>200574.42241</v>
          </cell>
          <cell r="F1392">
            <v>136794.63509</v>
          </cell>
        </row>
        <row r="1412">
          <cell r="E1412">
            <v>55140</v>
          </cell>
          <cell r="F1412">
            <v>25520.067360000001</v>
          </cell>
        </row>
        <row r="1413">
          <cell r="E1413">
            <v>736715.255</v>
          </cell>
          <cell r="F1413">
            <v>226928.16615999999</v>
          </cell>
        </row>
        <row r="1416">
          <cell r="E1416">
            <v>736715.255</v>
          </cell>
          <cell r="F1416">
            <v>226928.16615999999</v>
          </cell>
        </row>
        <row r="1420">
          <cell r="E1420">
            <v>50247266.466329999</v>
          </cell>
          <cell r="F1420">
            <v>19956307.560099997</v>
          </cell>
        </row>
        <row r="1427">
          <cell r="E1427">
            <v>-750000</v>
          </cell>
        </row>
        <row r="1430">
          <cell r="E1430">
            <v>2242518</v>
          </cell>
        </row>
        <row r="1431">
          <cell r="E1431">
            <v>-2002838</v>
          </cell>
        </row>
        <row r="1433">
          <cell r="F1433">
            <v>-1600000</v>
          </cell>
        </row>
        <row r="1434">
          <cell r="E1434">
            <v>6052838</v>
          </cell>
        </row>
        <row r="1435">
          <cell r="E1435">
            <v>-5302838</v>
          </cell>
          <cell r="F1435">
            <v>-1600000</v>
          </cell>
        </row>
        <row r="1436">
          <cell r="E1436">
            <v>0</v>
          </cell>
        </row>
        <row r="1441">
          <cell r="E1441">
            <v>0</v>
          </cell>
          <cell r="F1441">
            <v>1076724.71267</v>
          </cell>
        </row>
        <row r="1444">
          <cell r="E1444">
            <v>873956.97753000259</v>
          </cell>
          <cell r="F1444">
            <v>-3087723.2168100029</v>
          </cell>
        </row>
        <row r="1445">
          <cell r="E1445">
            <v>-57428985.488799997</v>
          </cell>
          <cell r="F1445">
            <v>-30809577.163430002</v>
          </cell>
        </row>
        <row r="1446">
          <cell r="E1446">
            <v>58302942.466329999</v>
          </cell>
          <cell r="F1446">
            <v>27721853.946619999</v>
          </cell>
        </row>
      </sheetData>
      <sheetData sheetId="1"/>
      <sheetData sheetId="2">
        <row r="23">
          <cell r="D23">
            <v>1240709.0999999999</v>
          </cell>
          <cell r="E23">
            <v>671928.62264000007</v>
          </cell>
        </row>
        <row r="35">
          <cell r="D35">
            <v>428897.29</v>
          </cell>
          <cell r="E35">
            <v>210406.84276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02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5" ht="12.6" customHeight="1" x14ac:dyDescent="0.2"/>
    <row r="2" spans="1:5" ht="25.5" customHeight="1" x14ac:dyDescent="0.25">
      <c r="A2" s="5" t="s">
        <v>0</v>
      </c>
      <c r="B2" s="6"/>
      <c r="C2" s="6"/>
      <c r="D2" s="6"/>
      <c r="E2" s="8"/>
    </row>
    <row r="3" spans="1:5" ht="17.45" customHeight="1" x14ac:dyDescent="0.25">
      <c r="A3" s="9"/>
      <c r="B3" s="8"/>
      <c r="C3" s="10"/>
      <c r="D3" s="11"/>
      <c r="E3" s="8"/>
    </row>
    <row r="4" spans="1:5" ht="15.75" x14ac:dyDescent="0.25">
      <c r="A4" s="9"/>
      <c r="B4" s="8"/>
      <c r="C4" s="10"/>
      <c r="D4" s="12" t="s">
        <v>1</v>
      </c>
      <c r="E4" s="8"/>
    </row>
    <row r="5" spans="1:5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</row>
    <row r="6" spans="1:5" ht="24" customHeight="1" x14ac:dyDescent="0.25">
      <c r="A6" s="17" t="s">
        <v>6</v>
      </c>
      <c r="B6" s="18">
        <f>'[1]Расшир на 01.07.22'!E7</f>
        <v>25412914.746329997</v>
      </c>
      <c r="C6" s="18">
        <f>'[1]Расшир на 01.07.22'!F7</f>
        <v>12764795.043660002</v>
      </c>
      <c r="D6" s="19">
        <f>C6/B6</f>
        <v>0.50229559147690561</v>
      </c>
      <c r="E6" s="8"/>
    </row>
    <row r="7" spans="1:5" ht="24" customHeight="1" x14ac:dyDescent="0.25">
      <c r="A7" s="20" t="s">
        <v>7</v>
      </c>
      <c r="B7" s="18">
        <f>'[1]Расшир на 01.07.22'!E8</f>
        <v>15942752.27</v>
      </c>
      <c r="C7" s="18">
        <f>'[1]Расшир на 01.07.22'!F8</f>
        <v>8045997.2569899997</v>
      </c>
      <c r="D7" s="19">
        <f t="shared" ref="D7:D70" si="0">C7/B7</f>
        <v>0.50468056711452625</v>
      </c>
      <c r="E7" s="8"/>
    </row>
    <row r="8" spans="1:5" ht="24" customHeight="1" x14ac:dyDescent="0.25">
      <c r="A8" s="21" t="s">
        <v>8</v>
      </c>
      <c r="B8" s="22">
        <f>'[1]Расшир на 01.07.22'!E9</f>
        <v>4256189.03</v>
      </c>
      <c r="C8" s="22">
        <f>'[1]Расшир на 01.07.22'!F9</f>
        <v>2877510.8892000001</v>
      </c>
      <c r="D8" s="19">
        <f t="shared" si="0"/>
        <v>0.67607685394555883</v>
      </c>
      <c r="E8" s="8"/>
    </row>
    <row r="9" spans="1:5" ht="24" customHeight="1" x14ac:dyDescent="0.25">
      <c r="A9" s="21" t="s">
        <v>9</v>
      </c>
      <c r="B9" s="22">
        <f>'[1]Расшир на 01.07.22'!E13</f>
        <v>11686563.24</v>
      </c>
      <c r="C9" s="22">
        <f>'[1]Расшир на 01.07.22'!F13</f>
        <v>5168486.3677899996</v>
      </c>
      <c r="D9" s="19">
        <f t="shared" si="0"/>
        <v>0.44225887984755385</v>
      </c>
      <c r="E9" s="8"/>
    </row>
    <row r="10" spans="1:5" ht="24" customHeight="1" x14ac:dyDescent="0.25">
      <c r="A10" s="23" t="s">
        <v>10</v>
      </c>
      <c r="B10" s="18">
        <f>[1]экономика!D23</f>
        <v>1240709.0999999999</v>
      </c>
      <c r="C10" s="18">
        <f>[1]экономика!E23</f>
        <v>671928.62264000007</v>
      </c>
      <c r="D10" s="19">
        <f t="shared" si="0"/>
        <v>0.54156822307501429</v>
      </c>
      <c r="E10" s="8"/>
    </row>
    <row r="11" spans="1:5" ht="24" customHeight="1" x14ac:dyDescent="0.25">
      <c r="A11" s="20" t="s">
        <v>11</v>
      </c>
      <c r="B11" s="18">
        <f>'[1]Расшир на 01.07.22'!E33</f>
        <v>4755914.29</v>
      </c>
      <c r="C11" s="18">
        <f>'[1]Расшир на 01.07.22'!F33</f>
        <v>2562437.6638400005</v>
      </c>
      <c r="D11" s="19">
        <f t="shared" si="0"/>
        <v>0.53878970637210544</v>
      </c>
      <c r="E11" s="8"/>
    </row>
    <row r="12" spans="1:5" ht="24" customHeight="1" x14ac:dyDescent="0.25">
      <c r="A12" s="21" t="s">
        <v>12</v>
      </c>
      <c r="B12" s="22">
        <f>'[1]Расшир на 01.07.22'!E34</f>
        <v>4318098.3</v>
      </c>
      <c r="C12" s="22">
        <f>'[1]Расшир на 01.07.22'!F34</f>
        <v>2332242.8587100003</v>
      </c>
      <c r="D12" s="19">
        <f t="shared" si="0"/>
        <v>0.54010879250016153</v>
      </c>
      <c r="E12" s="8"/>
    </row>
    <row r="13" spans="1:5" ht="24" customHeight="1" x14ac:dyDescent="0.25">
      <c r="A13" s="24" t="s">
        <v>13</v>
      </c>
      <c r="B13" s="22">
        <f>'[1]Расшир на 01.07.22'!E42</f>
        <v>5465.94</v>
      </c>
      <c r="C13" s="22">
        <f>'[1]Расшир на 01.07.22'!F42</f>
        <v>2444.0798599999998</v>
      </c>
      <c r="D13" s="19">
        <f t="shared" si="0"/>
        <v>0.44714721713008193</v>
      </c>
      <c r="E13" s="8"/>
    </row>
    <row r="14" spans="1:5" ht="24" customHeight="1" x14ac:dyDescent="0.25">
      <c r="A14" s="21" t="s">
        <v>14</v>
      </c>
      <c r="B14" s="22">
        <f>'[1]Расшир на 01.07.22'!E45</f>
        <v>3452.76</v>
      </c>
      <c r="C14" s="22">
        <f>'[1]Расшир на 01.07.22'!F45</f>
        <v>17343.882509999999</v>
      </c>
      <c r="D14" s="19">
        <f t="shared" si="0"/>
        <v>5.0231937667257496</v>
      </c>
      <c r="E14" s="8"/>
    </row>
    <row r="15" spans="1:5" ht="36.75" customHeight="1" x14ac:dyDescent="0.25">
      <c r="A15" s="25" t="s">
        <v>15</v>
      </c>
      <c r="B15" s="22">
        <f>[1]экономика!D35</f>
        <v>428897.29</v>
      </c>
      <c r="C15" s="22">
        <f>[1]экономика!E35</f>
        <v>210406.84276</v>
      </c>
      <c r="D15" s="19">
        <f t="shared" si="0"/>
        <v>0.49057629335918634</v>
      </c>
      <c r="E15" s="8"/>
    </row>
    <row r="16" spans="1:5" ht="24" customHeight="1" x14ac:dyDescent="0.25">
      <c r="A16" s="20" t="s">
        <v>16</v>
      </c>
      <c r="B16" s="18">
        <f>'[1]Расшир на 01.07.22'!E49</f>
        <v>1371809.81</v>
      </c>
      <c r="C16" s="18">
        <f>'[1]Расшир на 01.07.22'!F49</f>
        <v>438598.59687000001</v>
      </c>
      <c r="D16" s="19">
        <f t="shared" si="0"/>
        <v>0.31972259833161565</v>
      </c>
      <c r="E16" s="8"/>
    </row>
    <row r="17" spans="1:5" ht="24" customHeight="1" x14ac:dyDescent="0.25">
      <c r="A17" s="21" t="s">
        <v>17</v>
      </c>
      <c r="B17" s="22">
        <f>'[1]Расшир на 01.07.22'!E51</f>
        <v>492013.05</v>
      </c>
      <c r="C17" s="22">
        <f>'[1]Расшир на 01.07.22'!F51</f>
        <v>54931.476329999998</v>
      </c>
      <c r="D17" s="19">
        <f t="shared" si="0"/>
        <v>0.11164638078197316</v>
      </c>
      <c r="E17" s="8"/>
    </row>
    <row r="18" spans="1:5" ht="24" customHeight="1" x14ac:dyDescent="0.25">
      <c r="A18" s="21" t="s">
        <v>18</v>
      </c>
      <c r="B18" s="22">
        <f>'[1]Расшир на 01.07.22'!E52</f>
        <v>879796.76</v>
      </c>
      <c r="C18" s="22">
        <f>'[1]Расшир на 01.07.22'!F52</f>
        <v>383667.12054000003</v>
      </c>
      <c r="D18" s="19">
        <f t="shared" si="0"/>
        <v>0.43608608031245766</v>
      </c>
      <c r="E18" s="8"/>
    </row>
    <row r="19" spans="1:5" ht="24" customHeight="1" x14ac:dyDescent="0.25">
      <c r="A19" s="20" t="s">
        <v>19</v>
      </c>
      <c r="B19" s="18">
        <f>'[1]Расшир на 01.07.22'!E61</f>
        <v>284802.40000000002</v>
      </c>
      <c r="C19" s="18">
        <f>'[1]Расшир на 01.07.22'!F61</f>
        <v>128438.72811000001</v>
      </c>
      <c r="D19" s="19">
        <f t="shared" si="0"/>
        <v>0.4509748798114061</v>
      </c>
      <c r="E19" s="8"/>
    </row>
    <row r="20" spans="1:5" ht="31.15" customHeight="1" x14ac:dyDescent="0.25">
      <c r="A20" s="26" t="s">
        <v>20</v>
      </c>
      <c r="B20" s="18">
        <f>'[1]Расшир на 01.07.22'!E69</f>
        <v>2.09</v>
      </c>
      <c r="C20" s="18">
        <f>'[1]Расшир на 01.07.22'!F69</f>
        <v>11.6197</v>
      </c>
      <c r="D20" s="19">
        <f t="shared" si="0"/>
        <v>5.5596650717703353</v>
      </c>
      <c r="E20" s="8"/>
    </row>
    <row r="21" spans="1:5" ht="34.5" customHeight="1" x14ac:dyDescent="0.25">
      <c r="A21" s="26" t="s">
        <v>21</v>
      </c>
      <c r="B21" s="18">
        <f>'[1]Расшир на 01.07.22'!E86</f>
        <v>1187786.8899999999</v>
      </c>
      <c r="C21" s="18">
        <f>'[1]Расшир на 01.07.22'!F86</f>
        <v>525555.58795000007</v>
      </c>
      <c r="D21" s="19">
        <f t="shared" si="0"/>
        <v>0.44246623057946038</v>
      </c>
      <c r="E21" s="8"/>
    </row>
    <row r="22" spans="1:5" ht="24" customHeight="1" x14ac:dyDescent="0.25">
      <c r="A22" s="26" t="s">
        <v>22</v>
      </c>
      <c r="B22" s="18">
        <f>'[1]Расшир на 01.07.22'!E124</f>
        <v>86791.94</v>
      </c>
      <c r="C22" s="18">
        <f>'[1]Расшир на 01.07.22'!F124+0.01</f>
        <v>38400.30474</v>
      </c>
      <c r="D22" s="19">
        <f t="shared" si="0"/>
        <v>0.44244090799214764</v>
      </c>
      <c r="E22" s="8"/>
    </row>
    <row r="23" spans="1:5" ht="24" customHeight="1" x14ac:dyDescent="0.25">
      <c r="A23" s="26" t="s">
        <v>23</v>
      </c>
      <c r="B23" s="18">
        <f>'[1]Расшир на 01.07.22'!E134</f>
        <v>13942.559999999998</v>
      </c>
      <c r="C23" s="18">
        <f>'[1]Расшир на 01.07.22'!F134</f>
        <v>10500.50332</v>
      </c>
      <c r="D23" s="19">
        <f t="shared" si="0"/>
        <v>0.75312591948680885</v>
      </c>
      <c r="E23" s="8"/>
    </row>
    <row r="24" spans="1:5" ht="24" customHeight="1" x14ac:dyDescent="0.25">
      <c r="A24" s="26" t="s">
        <v>24</v>
      </c>
      <c r="B24" s="18">
        <f>'[1]Расшир на 01.07.22'!E148</f>
        <v>352450.51999999996</v>
      </c>
      <c r="C24" s="18">
        <f>'[1]Расшир на 01.07.22'!F148-0.01</f>
        <v>158703.75692999997</v>
      </c>
      <c r="D24" s="19">
        <f t="shared" si="0"/>
        <v>0.45028663010626285</v>
      </c>
      <c r="E24" s="8"/>
    </row>
    <row r="25" spans="1:5" ht="24" customHeight="1" x14ac:dyDescent="0.25">
      <c r="A25" s="20" t="s">
        <v>25</v>
      </c>
      <c r="B25" s="18">
        <f>'[1]Расшир на 01.07.22'!E173</f>
        <v>88.53</v>
      </c>
      <c r="C25" s="18">
        <f>'[1]Расшир на 01.07.22'!F173</f>
        <v>30.25</v>
      </c>
      <c r="D25" s="19">
        <f t="shared" si="0"/>
        <v>0.34169208178018751</v>
      </c>
      <c r="E25" s="8"/>
    </row>
    <row r="26" spans="1:5" ht="24" customHeight="1" x14ac:dyDescent="0.25">
      <c r="A26" s="20" t="s">
        <v>26</v>
      </c>
      <c r="B26" s="18">
        <f>'[1]Расшир на 01.07.22'!E178</f>
        <v>111363.43</v>
      </c>
      <c r="C26" s="18">
        <f>'[1]Расшир на 01.07.22'!F178</f>
        <v>160290.75970999995</v>
      </c>
      <c r="D26" s="19">
        <f t="shared" si="0"/>
        <v>1.4393482645963758</v>
      </c>
      <c r="E26" s="8"/>
    </row>
    <row r="27" spans="1:5" ht="24" customHeight="1" x14ac:dyDescent="0.25">
      <c r="A27" s="26" t="s">
        <v>27</v>
      </c>
      <c r="B27" s="18">
        <f>'[1]Расшир на 01.07.22'!E297</f>
        <v>64500.91633</v>
      </c>
      <c r="C27" s="18">
        <f>'[1]Расшир на 01.07.22'!F297</f>
        <v>23901.39286</v>
      </c>
      <c r="D27" s="19">
        <f t="shared" si="0"/>
        <v>0.37055896597988686</v>
      </c>
      <c r="E27" s="8"/>
    </row>
    <row r="28" spans="1:5" s="29" customFormat="1" ht="24" customHeight="1" x14ac:dyDescent="0.25">
      <c r="A28" s="27" t="s">
        <v>28</v>
      </c>
      <c r="B28" s="18">
        <f>'[1]Расшир на 01.07.22'!E305</f>
        <v>23720714.74247</v>
      </c>
      <c r="C28" s="18">
        <f>'[1]Расшир на 01.07.22'!F305</f>
        <v>10802511.020580001</v>
      </c>
      <c r="D28" s="19">
        <f t="shared" si="0"/>
        <v>0.4554041114637658</v>
      </c>
      <c r="E28" s="28"/>
    </row>
    <row r="29" spans="1:5" ht="31.9" customHeight="1" x14ac:dyDescent="0.25">
      <c r="A29" s="26" t="s">
        <v>29</v>
      </c>
      <c r="B29" s="18">
        <f>'[1]Расшир на 01.07.22'!E306</f>
        <v>23773420.65777</v>
      </c>
      <c r="C29" s="18">
        <f>'[1]Расшир на 01.07.22'!F306-0.01</f>
        <v>10854750.055060001</v>
      </c>
      <c r="D29" s="19">
        <f t="shared" si="0"/>
        <v>0.45659184731214869</v>
      </c>
      <c r="E29" s="8"/>
    </row>
    <row r="30" spans="1:5" ht="44.25" hidden="1" customHeight="1" x14ac:dyDescent="0.25">
      <c r="A30" s="26" t="s">
        <v>30</v>
      </c>
      <c r="B30" s="18">
        <f>'[1]Расшир на 01.07.22'!E458</f>
        <v>0</v>
      </c>
      <c r="C30" s="18">
        <f>'[1]Расшир на 01.07.22'!F458</f>
        <v>0</v>
      </c>
      <c r="D30" s="19" t="e">
        <f t="shared" si="0"/>
        <v>#DIV/0!</v>
      </c>
      <c r="E30" s="8"/>
    </row>
    <row r="31" spans="1:5" ht="22.5" hidden="1" customHeight="1" x14ac:dyDescent="0.25">
      <c r="A31" s="30" t="s">
        <v>31</v>
      </c>
      <c r="B31" s="22">
        <f>'[1]Расшир на 01.07.22'!E307</f>
        <v>0</v>
      </c>
      <c r="C31" s="22">
        <f>'[1]Расшир на 01.07.22'!F307</f>
        <v>0</v>
      </c>
      <c r="D31" s="19" t="e">
        <f t="shared" si="0"/>
        <v>#DIV/0!</v>
      </c>
      <c r="E31" s="8"/>
    </row>
    <row r="32" spans="1:5" ht="24" customHeight="1" x14ac:dyDescent="0.25">
      <c r="A32" s="30" t="s">
        <v>32</v>
      </c>
      <c r="B32" s="22">
        <f>'[1]Расшир на 01.07.22'!E388</f>
        <v>13717025.329179998</v>
      </c>
      <c r="C32" s="22">
        <f>'[1]Расшир на 01.07.22'!F388</f>
        <v>7584538.5916500008</v>
      </c>
      <c r="D32" s="19">
        <f t="shared" si="0"/>
        <v>0.55292881726445009</v>
      </c>
      <c r="E32" s="8"/>
    </row>
    <row r="33" spans="1:5" ht="24" customHeight="1" x14ac:dyDescent="0.25">
      <c r="A33" s="30" t="s">
        <v>33</v>
      </c>
      <c r="B33" s="22">
        <f>'[1]Расшир на 01.07.22'!E440</f>
        <v>1335877.45</v>
      </c>
      <c r="C33" s="22">
        <f>'[1]Расшир на 01.07.22'!F440</f>
        <v>388539.46340000001</v>
      </c>
      <c r="D33" s="19">
        <f t="shared" si="0"/>
        <v>0.29084963100470035</v>
      </c>
      <c r="E33" s="8"/>
    </row>
    <row r="34" spans="1:5" ht="33" customHeight="1" x14ac:dyDescent="0.25">
      <c r="A34" s="30" t="s">
        <v>34</v>
      </c>
      <c r="B34" s="22">
        <f>'[1]Расшир на 01.07.22'!E311</f>
        <v>8720517.8785900008</v>
      </c>
      <c r="C34" s="22">
        <f>'[1]Расшир на 01.07.22'!F311</f>
        <v>2881672.0100100003</v>
      </c>
      <c r="D34" s="19">
        <f t="shared" si="0"/>
        <v>0.33044734844072482</v>
      </c>
      <c r="E34" s="8"/>
    </row>
    <row r="35" spans="1:5" ht="33" hidden="1" customHeight="1" x14ac:dyDescent="0.25">
      <c r="A35" s="26" t="s">
        <v>35</v>
      </c>
      <c r="B35" s="18">
        <f>'[1]Расшир на 01.07.22'!E458</f>
        <v>0</v>
      </c>
      <c r="C35" s="18">
        <f>'[1]Расшир на 01.07.22'!F458</f>
        <v>0</v>
      </c>
      <c r="D35" s="19" t="e">
        <f t="shared" si="0"/>
        <v>#DIV/0!</v>
      </c>
      <c r="E35" s="8"/>
    </row>
    <row r="36" spans="1:5" ht="34.5" customHeight="1" x14ac:dyDescent="0.25">
      <c r="A36" s="26" t="s">
        <v>36</v>
      </c>
      <c r="B36" s="18">
        <f>'[1]Расшир на 01.07.22'!E469</f>
        <v>-52705.915300000001</v>
      </c>
      <c r="C36" s="18">
        <f>'[1]Расшир на 01.07.22'!F469</f>
        <v>-56904.794049999997</v>
      </c>
      <c r="D36" s="19" t="s">
        <v>37</v>
      </c>
      <c r="E36" s="8"/>
    </row>
    <row r="37" spans="1:5" ht="22.5" hidden="1" customHeight="1" x14ac:dyDescent="0.25">
      <c r="A37" s="26" t="s">
        <v>38</v>
      </c>
      <c r="B37" s="18">
        <f>'[1]Расшир на 01.07.22'!E461</f>
        <v>0</v>
      </c>
      <c r="C37" s="18">
        <f>'[1]Расшир на 01.07.22'!F461</f>
        <v>0</v>
      </c>
      <c r="D37" s="19" t="e">
        <f t="shared" si="0"/>
        <v>#DIV/0!</v>
      </c>
      <c r="E37" s="8"/>
    </row>
    <row r="38" spans="1:5" ht="36" customHeight="1" x14ac:dyDescent="0.25">
      <c r="A38" s="31" t="s">
        <v>39</v>
      </c>
      <c r="B38" s="18">
        <f>'[1]Расшир на 01.07.22'!E463</f>
        <v>0</v>
      </c>
      <c r="C38" s="18">
        <f>'[1]Расшир на 01.07.22'!F463</f>
        <v>4665.7495699999999</v>
      </c>
      <c r="D38" s="19" t="s">
        <v>37</v>
      </c>
      <c r="E38" s="8"/>
    </row>
    <row r="39" spans="1:5" s="36" customFormat="1" ht="24" customHeight="1" x14ac:dyDescent="0.3">
      <c r="A39" s="32" t="s">
        <v>40</v>
      </c>
      <c r="B39" s="33">
        <f>'[1]Расшир на 01.07.22'!E500</f>
        <v>49133629.488799997</v>
      </c>
      <c r="C39" s="33">
        <f>'[1]Расшир на 01.07.22'!F500</f>
        <v>23567306.064240001</v>
      </c>
      <c r="D39" s="34">
        <f t="shared" si="0"/>
        <v>0.47965734079572048</v>
      </c>
      <c r="E39" s="35"/>
    </row>
    <row r="40" spans="1:5" ht="15.75" x14ac:dyDescent="0.25">
      <c r="A40" s="21"/>
      <c r="B40" s="37"/>
      <c r="C40" s="37"/>
      <c r="D40" s="38"/>
      <c r="E40" s="8"/>
    </row>
    <row r="41" spans="1:5" ht="15" hidden="1" customHeight="1" x14ac:dyDescent="0.2">
      <c r="A41" s="39"/>
      <c r="B41" s="40"/>
      <c r="C41" s="40"/>
      <c r="D41" s="41" t="e">
        <f t="shared" si="0"/>
        <v>#DIV/0!</v>
      </c>
    </row>
    <row r="42" spans="1:5" ht="22.5" customHeight="1" x14ac:dyDescent="0.25">
      <c r="A42" s="42" t="s">
        <v>41</v>
      </c>
      <c r="B42" s="37"/>
      <c r="C42" s="37"/>
      <c r="D42" s="38"/>
      <c r="E42" s="8"/>
    </row>
    <row r="43" spans="1:5" ht="15.75" customHeight="1" x14ac:dyDescent="0.25">
      <c r="A43" s="21"/>
      <c r="B43" s="37"/>
      <c r="C43" s="37"/>
      <c r="D43" s="38"/>
      <c r="E43" s="8"/>
    </row>
    <row r="44" spans="1:5" ht="22.5" customHeight="1" x14ac:dyDescent="0.25">
      <c r="A44" s="43" t="s">
        <v>42</v>
      </c>
      <c r="B44" s="44">
        <f>'[1]Расшир на 01.07.22'!E503</f>
        <v>3336601.5323799998</v>
      </c>
      <c r="C44" s="44">
        <f>'[1]Расшир на 01.07.22'!F503-0.01</f>
        <v>1297067.70756</v>
      </c>
      <c r="D44" s="45">
        <f t="shared" si="0"/>
        <v>0.3887391691733717</v>
      </c>
      <c r="E44" s="8"/>
    </row>
    <row r="45" spans="1:5" ht="31.5" x14ac:dyDescent="0.25">
      <c r="A45" s="25" t="s">
        <v>43</v>
      </c>
      <c r="B45" s="46">
        <f>'[1]Расшир на 01.07.22'!E545</f>
        <v>6100</v>
      </c>
      <c r="C45" s="46">
        <f>'[1]Расшир на 01.07.22'!F545</f>
        <v>2719.3742000000002</v>
      </c>
      <c r="D45" s="47">
        <f>C45/B45</f>
        <v>0.44579904918032792</v>
      </c>
      <c r="E45" s="8"/>
    </row>
    <row r="46" spans="1:5" ht="39.75" customHeight="1" x14ac:dyDescent="0.25">
      <c r="A46" s="25" t="s">
        <v>44</v>
      </c>
      <c r="B46" s="46">
        <f>'[1]Расшир на 01.07.22'!E549</f>
        <v>110850.4</v>
      </c>
      <c r="C46" s="46">
        <f>'[1]Расшир на 01.07.22'!F549</f>
        <v>45480.641949999997</v>
      </c>
      <c r="D46" s="47">
        <f t="shared" ref="D46:D53" si="1">C46/B46</f>
        <v>0.41028847843580174</v>
      </c>
      <c r="E46" s="8"/>
    </row>
    <row r="47" spans="1:5" ht="31.5" x14ac:dyDescent="0.25">
      <c r="A47" s="25" t="s">
        <v>45</v>
      </c>
      <c r="B47" s="46">
        <f>'[1]Расшир на 01.07.22'!E560-0.01</f>
        <v>1273244.7353100004</v>
      </c>
      <c r="C47" s="46">
        <f>'[1]Расшир на 01.07.22'!F560</f>
        <v>562888.55168000003</v>
      </c>
      <c r="D47" s="47">
        <f t="shared" si="1"/>
        <v>0.44208983243347322</v>
      </c>
      <c r="E47" s="8"/>
    </row>
    <row r="48" spans="1:5" ht="15.75" x14ac:dyDescent="0.25">
      <c r="A48" s="25" t="s">
        <v>46</v>
      </c>
      <c r="B48" s="46">
        <f>'[1]Расшир на 01.07.22'!E573</f>
        <v>2093.9</v>
      </c>
      <c r="C48" s="46">
        <f>'[1]Расшир на 01.07.22'!F573</f>
        <v>1800.64634</v>
      </c>
      <c r="D48" s="47">
        <f t="shared" si="1"/>
        <v>0.85994858398204299</v>
      </c>
      <c r="E48" s="8"/>
    </row>
    <row r="49" spans="1:5" ht="31.5" x14ac:dyDescent="0.25">
      <c r="A49" s="25" t="s">
        <v>47</v>
      </c>
      <c r="B49" s="46">
        <f>'[1]Расшир на 01.07.22'!E576</f>
        <v>293187.53696</v>
      </c>
      <c r="C49" s="46">
        <f>'[1]Расшир на 01.07.22'!F576</f>
        <v>120492.45359999998</v>
      </c>
      <c r="D49" s="47">
        <f t="shared" si="1"/>
        <v>0.4109739958572623</v>
      </c>
      <c r="E49" s="8"/>
    </row>
    <row r="50" spans="1:5" ht="22.5" customHeight="1" x14ac:dyDescent="0.25">
      <c r="A50" s="25" t="s">
        <v>48</v>
      </c>
      <c r="B50" s="46">
        <f>'[1]Расшир на 01.07.22'!E587</f>
        <v>50021</v>
      </c>
      <c r="C50" s="46">
        <f>'[1]Расшир на 01.07.22'!F587</f>
        <v>5373.5710399999998</v>
      </c>
      <c r="D50" s="47">
        <f t="shared" si="1"/>
        <v>0.10742630175326362</v>
      </c>
      <c r="E50" s="8"/>
    </row>
    <row r="51" spans="1:5" ht="22.5" customHeight="1" x14ac:dyDescent="0.25">
      <c r="A51" s="25" t="s">
        <v>49</v>
      </c>
      <c r="B51" s="46">
        <f>'[1]Расшир на 01.07.22'!E595</f>
        <v>25842.281790000001</v>
      </c>
      <c r="C51" s="46">
        <f>'[1]Расшир на 01.07.22'!F595</f>
        <v>0</v>
      </c>
      <c r="D51" s="47" t="s">
        <v>50</v>
      </c>
      <c r="E51" s="8"/>
    </row>
    <row r="52" spans="1:5" ht="22.5" customHeight="1" x14ac:dyDescent="0.25">
      <c r="A52" s="25" t="s">
        <v>51</v>
      </c>
      <c r="B52" s="46">
        <f>'[1]Расшир на 01.07.22'!E597</f>
        <v>2443.15</v>
      </c>
      <c r="C52" s="46">
        <f>'[1]Расшир на 01.07.22'!F597</f>
        <v>1662.5</v>
      </c>
      <c r="D52" s="47">
        <f t="shared" si="1"/>
        <v>0.68047397826576339</v>
      </c>
      <c r="E52" s="8"/>
    </row>
    <row r="53" spans="1:5" ht="22.5" customHeight="1" x14ac:dyDescent="0.25">
      <c r="A53" s="25" t="s">
        <v>52</v>
      </c>
      <c r="B53" s="46">
        <f>'[1]Расшир на 01.07.22'!E600</f>
        <v>1572818.51832</v>
      </c>
      <c r="C53" s="46">
        <f>'[1]Расшир на 01.07.22'!F600</f>
        <v>556649.97875000001</v>
      </c>
      <c r="D53" s="47">
        <f t="shared" si="1"/>
        <v>0.35391875939036088</v>
      </c>
      <c r="E53" s="8"/>
    </row>
    <row r="54" spans="1:5" ht="35.25" customHeight="1" x14ac:dyDescent="0.25">
      <c r="A54" s="48" t="s">
        <v>53</v>
      </c>
      <c r="B54" s="44">
        <f>'[1]Расшир на 01.07.22'!E630</f>
        <v>151847.149</v>
      </c>
      <c r="C54" s="44">
        <f>'[1]Расшир на 01.07.22'!F630</f>
        <v>58555.588259999997</v>
      </c>
      <c r="D54" s="45">
        <f t="shared" si="0"/>
        <v>0.38562191417897479</v>
      </c>
      <c r="E54" s="8"/>
    </row>
    <row r="55" spans="1:5" ht="22.5" hidden="1" customHeight="1" x14ac:dyDescent="0.25">
      <c r="A55" s="49" t="s">
        <v>54</v>
      </c>
      <c r="B55" s="46">
        <f>'[1]Расшир на 01.07.22'!E644</f>
        <v>0</v>
      </c>
      <c r="C55" s="46">
        <f>'[1]Расшир на 01.07.22'!F644</f>
        <v>0</v>
      </c>
      <c r="D55" s="47" t="s">
        <v>50</v>
      </c>
      <c r="E55" s="8"/>
    </row>
    <row r="56" spans="1:5" ht="37.5" customHeight="1" x14ac:dyDescent="0.25">
      <c r="A56" s="50" t="s">
        <v>55</v>
      </c>
      <c r="B56" s="46">
        <f>'[1]Расшир на 01.07.22'!E647</f>
        <v>21562.799999999999</v>
      </c>
      <c r="C56" s="46">
        <f>'[1]Расшир на 01.07.22'!F647</f>
        <v>1247.8576700000001</v>
      </c>
      <c r="D56" s="47">
        <f>C56/B56</f>
        <v>5.7870854898250695E-2</v>
      </c>
      <c r="E56" s="8"/>
    </row>
    <row r="57" spans="1:5" ht="37.5" customHeight="1" x14ac:dyDescent="0.25">
      <c r="A57" s="50" t="s">
        <v>56</v>
      </c>
      <c r="B57" s="46">
        <f>'[1]Расшир на 01.07.22'!E655</f>
        <v>130284.34899999999</v>
      </c>
      <c r="C57" s="46">
        <f>'[1]Расшир на 01.07.22'!F655</f>
        <v>57307.730589999999</v>
      </c>
      <c r="D57" s="47">
        <f>C57/B57</f>
        <v>0.43986657668297519</v>
      </c>
      <c r="E57" s="8"/>
    </row>
    <row r="58" spans="1:5" ht="22.5" customHeight="1" x14ac:dyDescent="0.25">
      <c r="A58" s="43" t="s">
        <v>57</v>
      </c>
      <c r="B58" s="44">
        <f>'[1]Расшир на 01.07.22'!E664</f>
        <v>9257799.9390300009</v>
      </c>
      <c r="C58" s="44">
        <f>'[1]Расшир на 01.07.22'!F664</f>
        <v>2814466.0985099999</v>
      </c>
      <c r="D58" s="45">
        <f t="shared" si="0"/>
        <v>0.3040102526567332</v>
      </c>
      <c r="E58" s="8"/>
    </row>
    <row r="59" spans="1:5" ht="22.5" customHeight="1" x14ac:dyDescent="0.25">
      <c r="A59" s="25" t="s">
        <v>58</v>
      </c>
      <c r="B59" s="46">
        <f>'[1]Расшир на 01.07.22'!E729</f>
        <v>1849624.7000000002</v>
      </c>
      <c r="C59" s="46">
        <f>'[1]Расшир на 01.07.22'!F729</f>
        <v>1145238.6462899998</v>
      </c>
      <c r="D59" s="47">
        <f t="shared" si="0"/>
        <v>0.61917352546708515</v>
      </c>
      <c r="E59" s="8"/>
    </row>
    <row r="60" spans="1:5" ht="22.5" customHeight="1" x14ac:dyDescent="0.25">
      <c r="A60" s="25" t="s">
        <v>59</v>
      </c>
      <c r="B60" s="46">
        <f>'[1]Расшир на 01.07.22'!E742</f>
        <v>7202108.3191100005</v>
      </c>
      <c r="C60" s="46">
        <f>'[1]Расшир на 01.07.22'!F742</f>
        <v>1614838.1537299999</v>
      </c>
      <c r="D60" s="47">
        <f t="shared" si="0"/>
        <v>0.22421742109115533</v>
      </c>
      <c r="E60" s="8"/>
    </row>
    <row r="61" spans="1:5" ht="22.5" customHeight="1" x14ac:dyDescent="0.25">
      <c r="A61" s="25" t="s">
        <v>60</v>
      </c>
      <c r="B61" s="51">
        <f>'[1]Расшир на 01.07.22'!E754</f>
        <v>206066.91991999999</v>
      </c>
      <c r="C61" s="52">
        <f>'[1]Расшир на 01.07.22'!F754</f>
        <v>54389.298490000001</v>
      </c>
      <c r="D61" s="47">
        <f t="shared" si="0"/>
        <v>0.26393997887247117</v>
      </c>
      <c r="E61" s="8"/>
    </row>
    <row r="62" spans="1:5" ht="22.5" customHeight="1" x14ac:dyDescent="0.25">
      <c r="A62" s="43" t="s">
        <v>61</v>
      </c>
      <c r="B62" s="44">
        <f>'[1]Расшир на 01.07.22'!E778</f>
        <v>5241421.5285400003</v>
      </c>
      <c r="C62" s="44">
        <f>'[1]Расшир на 01.07.22'!F778+0.01</f>
        <v>1649317.2225699998</v>
      </c>
      <c r="D62" s="45">
        <f t="shared" si="0"/>
        <v>0.31466983023390177</v>
      </c>
      <c r="E62" s="8"/>
    </row>
    <row r="63" spans="1:5" ht="22.5" customHeight="1" x14ac:dyDescent="0.25">
      <c r="A63" s="25" t="s">
        <v>62</v>
      </c>
      <c r="B63" s="46">
        <f>'[1]Расшир на 01.07.22'!E827</f>
        <v>2472610.7757799998</v>
      </c>
      <c r="C63" s="46">
        <f>'[1]Расшир на 01.07.22'!F827</f>
        <v>843626.24732999993</v>
      </c>
      <c r="D63" s="47">
        <f t="shared" si="0"/>
        <v>0.3411884537564846</v>
      </c>
      <c r="E63" s="8"/>
    </row>
    <row r="64" spans="1:5" ht="22.5" customHeight="1" x14ac:dyDescent="0.25">
      <c r="A64" s="25" t="s">
        <v>63</v>
      </c>
      <c r="B64" s="46">
        <f>'[1]Расшир на 01.07.22'!E841</f>
        <v>201183.72600000002</v>
      </c>
      <c r="C64" s="46">
        <f>'[1]Расшир на 01.07.22'!F841</f>
        <v>34422.376629999999</v>
      </c>
      <c r="D64" s="47">
        <f t="shared" si="0"/>
        <v>0.17109921023134841</v>
      </c>
      <c r="E64" s="8"/>
    </row>
    <row r="65" spans="1:5" ht="22.5" customHeight="1" x14ac:dyDescent="0.25">
      <c r="A65" s="25" t="s">
        <v>64</v>
      </c>
      <c r="B65" s="46">
        <f>'[1]Расшир на 01.07.22'!E849</f>
        <v>1813097.0516599999</v>
      </c>
      <c r="C65" s="46">
        <f>'[1]Расшир на 01.07.22'!F849</f>
        <v>505065.02882000001</v>
      </c>
      <c r="D65" s="47">
        <f t="shared" si="0"/>
        <v>0.27856480620140134</v>
      </c>
      <c r="E65" s="8"/>
    </row>
    <row r="66" spans="1:5" ht="22.5" hidden="1" customHeight="1" x14ac:dyDescent="0.25">
      <c r="A66" s="25" t="s">
        <v>65</v>
      </c>
      <c r="B66" s="46">
        <f>'[1]Расшир на 01.07.22'!E862</f>
        <v>0</v>
      </c>
      <c r="C66" s="46">
        <f>'[1]Расшир на 01.07.22'!F862</f>
        <v>0</v>
      </c>
      <c r="D66" s="47" t="e">
        <f t="shared" si="0"/>
        <v>#DIV/0!</v>
      </c>
      <c r="E66" s="8"/>
    </row>
    <row r="67" spans="1:5" ht="22.5" customHeight="1" x14ac:dyDescent="0.25">
      <c r="A67" s="25" t="s">
        <v>66</v>
      </c>
      <c r="B67" s="46">
        <f>'[1]Расшир на 01.07.22'!E865-0.01</f>
        <v>754529.96510000015</v>
      </c>
      <c r="C67" s="46">
        <f>'[1]Расшир на 01.07.22'!F865</f>
        <v>266203.55979000003</v>
      </c>
      <c r="D67" s="47">
        <f t="shared" si="0"/>
        <v>0.35280714100561833</v>
      </c>
      <c r="E67" s="8"/>
    </row>
    <row r="68" spans="1:5" ht="22.5" customHeight="1" x14ac:dyDescent="0.25">
      <c r="A68" s="43" t="s">
        <v>67</v>
      </c>
      <c r="B68" s="44">
        <f>'[1]Расшир на 01.07.22'!E889</f>
        <v>4651.0285899999999</v>
      </c>
      <c r="C68" s="44">
        <f>'[1]Расшир на 01.07.22'!F889</f>
        <v>916.53280000000007</v>
      </c>
      <c r="D68" s="53">
        <f t="shared" si="0"/>
        <v>0.19706023780860055</v>
      </c>
      <c r="E68" s="8"/>
    </row>
    <row r="69" spans="1:5" ht="22.5" hidden="1" customHeight="1" x14ac:dyDescent="0.25">
      <c r="A69" s="54" t="s">
        <v>68</v>
      </c>
      <c r="B69" s="46">
        <f>'[1]Расшир на 01.07.22'!E899</f>
        <v>0</v>
      </c>
      <c r="C69" s="46">
        <f>'[1]Расшир на 01.07.22'!F899</f>
        <v>0</v>
      </c>
      <c r="D69" s="47" t="e">
        <f t="shared" si="0"/>
        <v>#DIV/0!</v>
      </c>
      <c r="E69" s="8"/>
    </row>
    <row r="70" spans="1:5" ht="22.5" customHeight="1" x14ac:dyDescent="0.25">
      <c r="A70" s="50" t="s">
        <v>69</v>
      </c>
      <c r="B70" s="46">
        <f>'[1]Расшир на 01.07.22'!E900</f>
        <v>3806</v>
      </c>
      <c r="C70" s="46">
        <f>'[1]Расшир на 01.07.22'!F900</f>
        <v>916.53280000000007</v>
      </c>
      <c r="D70" s="47">
        <f t="shared" si="0"/>
        <v>0.24081261166579088</v>
      </c>
      <c r="E70" s="8"/>
    </row>
    <row r="71" spans="1:5" ht="22.5" hidden="1" customHeight="1" x14ac:dyDescent="0.25">
      <c r="A71" s="50" t="s">
        <v>70</v>
      </c>
      <c r="B71" s="46">
        <f>'[1]Расшир на 01.07.22'!$E$905</f>
        <v>845.02859000000001</v>
      </c>
      <c r="C71" s="46">
        <f>'[1]Расшир на 01.07.22'!$F$905</f>
        <v>0</v>
      </c>
      <c r="D71" s="47">
        <f t="shared" ref="D71:D98" si="2">C71/B71</f>
        <v>0</v>
      </c>
      <c r="E71" s="8"/>
    </row>
    <row r="72" spans="1:5" ht="22.5" customHeight="1" x14ac:dyDescent="0.25">
      <c r="A72" s="43" t="s">
        <v>71</v>
      </c>
      <c r="B72" s="44">
        <f>'[1]Расшир на 01.07.22'!E907</f>
        <v>24107903.338569999</v>
      </c>
      <c r="C72" s="44">
        <f>'[1]Расшир на 01.07.22'!F907</f>
        <v>10684545.074149998</v>
      </c>
      <c r="D72" s="45">
        <f t="shared" si="2"/>
        <v>0.44319677759184883</v>
      </c>
      <c r="E72" s="8"/>
    </row>
    <row r="73" spans="1:5" ht="22.5" customHeight="1" x14ac:dyDescent="0.25">
      <c r="A73" s="25" t="s">
        <v>72</v>
      </c>
      <c r="B73" s="46">
        <f>'[1]Расшир на 01.07.22'!E954</f>
        <v>9079115.2385399994</v>
      </c>
      <c r="C73" s="46">
        <f>'[1]Расшир на 01.07.22'!F954</f>
        <v>3839301.5359399999</v>
      </c>
      <c r="D73" s="47">
        <f t="shared" si="2"/>
        <v>0.42287177054902025</v>
      </c>
      <c r="E73" s="8"/>
    </row>
    <row r="74" spans="1:5" ht="22.5" customHeight="1" x14ac:dyDescent="0.25">
      <c r="A74" s="25" t="s">
        <v>73</v>
      </c>
      <c r="B74" s="46">
        <f>'[1]Расшир на 01.07.22'!E968</f>
        <v>11497172.196720002</v>
      </c>
      <c r="C74" s="46">
        <f>'[1]Расшир на 01.07.22'!F968</f>
        <v>5100895.2913899999</v>
      </c>
      <c r="D74" s="47">
        <f t="shared" si="2"/>
        <v>0.4436652077669343</v>
      </c>
      <c r="E74" s="8"/>
    </row>
    <row r="75" spans="1:5" ht="22.5" customHeight="1" x14ac:dyDescent="0.25">
      <c r="A75" s="25" t="s">
        <v>74</v>
      </c>
      <c r="B75" s="46">
        <f>'[1]Расшир на 01.07.22'!E981</f>
        <v>1710893.38454</v>
      </c>
      <c r="C75" s="46">
        <f>'[1]Расшир на 01.07.22'!F981</f>
        <v>905203.98226000008</v>
      </c>
      <c r="D75" s="47">
        <f t="shared" si="2"/>
        <v>0.5290826362645491</v>
      </c>
      <c r="E75" s="8"/>
    </row>
    <row r="76" spans="1:5" ht="22.5" customHeight="1" x14ac:dyDescent="0.25">
      <c r="A76" s="25" t="s">
        <v>75</v>
      </c>
      <c r="B76" s="46">
        <f>'[1]Расшир на 01.07.22'!E993</f>
        <v>899359.37039000005</v>
      </c>
      <c r="C76" s="46">
        <f>'[1]Расшир на 01.07.22'!F993</f>
        <v>416564.71214999998</v>
      </c>
      <c r="D76" s="47">
        <f t="shared" si="2"/>
        <v>0.46317937619236677</v>
      </c>
      <c r="E76" s="8"/>
    </row>
    <row r="77" spans="1:5" ht="22.5" customHeight="1" x14ac:dyDescent="0.25">
      <c r="A77" s="25" t="s">
        <v>76</v>
      </c>
      <c r="B77" s="46">
        <f>'[1]Расшир на 01.07.22'!E1016</f>
        <v>921363.14837999991</v>
      </c>
      <c r="C77" s="46">
        <f>'[1]Расшир на 01.07.22'!F1016</f>
        <v>422579.55241</v>
      </c>
      <c r="D77" s="47">
        <f t="shared" si="2"/>
        <v>0.45864603240644758</v>
      </c>
      <c r="E77" s="8"/>
    </row>
    <row r="78" spans="1:5" ht="22.5" customHeight="1" x14ac:dyDescent="0.25">
      <c r="A78" s="48" t="s">
        <v>77</v>
      </c>
      <c r="B78" s="44">
        <f>'[1]Расшир на 01.07.22'!E1038</f>
        <v>1605230.9953999999</v>
      </c>
      <c r="C78" s="44">
        <f>'[1]Расшир на 01.07.22'!F1038</f>
        <v>770827.01543000003</v>
      </c>
      <c r="D78" s="45">
        <f t="shared" si="2"/>
        <v>0.48019694214658576</v>
      </c>
      <c r="E78" s="8"/>
    </row>
    <row r="79" spans="1:5" ht="22.5" customHeight="1" x14ac:dyDescent="0.25">
      <c r="A79" s="25" t="s">
        <v>78</v>
      </c>
      <c r="B79" s="46">
        <f>'[1]Расшир на 01.07.22'!E1079</f>
        <v>1477874.24156</v>
      </c>
      <c r="C79" s="46">
        <f>'[1]Расшир на 01.07.22'!F1079</f>
        <v>712048.7784200001</v>
      </c>
      <c r="D79" s="47">
        <f t="shared" si="2"/>
        <v>0.48180606874126358</v>
      </c>
      <c r="E79" s="8"/>
    </row>
    <row r="80" spans="1:5" ht="22.5" customHeight="1" x14ac:dyDescent="0.25">
      <c r="A80" s="25" t="s">
        <v>79</v>
      </c>
      <c r="B80" s="46">
        <f>'[1]Расшир на 01.07.22'!E1088</f>
        <v>29095.147000000001</v>
      </c>
      <c r="C80" s="46">
        <f>'[1]Расшир на 01.07.22'!F1088</f>
        <v>14741.54981</v>
      </c>
      <c r="D80" s="47">
        <f t="shared" si="2"/>
        <v>0.50666696442537307</v>
      </c>
      <c r="E80" s="8"/>
    </row>
    <row r="81" spans="1:5" ht="32.25" customHeight="1" x14ac:dyDescent="0.25">
      <c r="A81" s="25" t="s">
        <v>80</v>
      </c>
      <c r="B81" s="46">
        <f>'[1]Расшир на 01.07.22'!E1092</f>
        <v>98261.606839999993</v>
      </c>
      <c r="C81" s="46">
        <f>'[1]Расшир на 01.07.22'!F1092</f>
        <v>44036.6872</v>
      </c>
      <c r="D81" s="47">
        <f t="shared" si="2"/>
        <v>0.4481576132955491</v>
      </c>
      <c r="E81" s="8"/>
    </row>
    <row r="82" spans="1:5" ht="26.25" hidden="1" customHeight="1" x14ac:dyDescent="0.25">
      <c r="A82" s="48" t="s">
        <v>81</v>
      </c>
      <c r="B82" s="44">
        <f>'[1]Расшир на 01.07.22'!E1106</f>
        <v>0</v>
      </c>
      <c r="C82" s="44">
        <f>'[1]Расшир на 01.07.22'!F1106</f>
        <v>0</v>
      </c>
      <c r="D82" s="53" t="e">
        <f t="shared" si="2"/>
        <v>#DIV/0!</v>
      </c>
      <c r="E82" s="8"/>
    </row>
    <row r="83" spans="1:5" ht="18" hidden="1" customHeight="1" x14ac:dyDescent="0.25">
      <c r="A83" s="50" t="s">
        <v>82</v>
      </c>
      <c r="B83" s="46">
        <f>'[1]Расшир на 01.07.22'!E1127</f>
        <v>0</v>
      </c>
      <c r="C83" s="46">
        <f>'[1]Расшир на 01.07.22'!F1127</f>
        <v>0</v>
      </c>
      <c r="D83" s="47" t="e">
        <f t="shared" si="2"/>
        <v>#DIV/0!</v>
      </c>
      <c r="E83" s="8"/>
    </row>
    <row r="84" spans="1:5" ht="22.5" customHeight="1" x14ac:dyDescent="0.25">
      <c r="A84" s="43" t="s">
        <v>83</v>
      </c>
      <c r="B84" s="44">
        <f>'[1]Расшир на 01.07.22'!E1227</f>
        <v>2878225.5989999999</v>
      </c>
      <c r="C84" s="44">
        <f>'[1]Расшир на 01.07.22'!F1227-0.01</f>
        <v>1422057.56648</v>
      </c>
      <c r="D84" s="45">
        <f t="shared" si="2"/>
        <v>0.49407439325606528</v>
      </c>
      <c r="E84" s="8"/>
    </row>
    <row r="85" spans="1:5" ht="22.5" customHeight="1" x14ac:dyDescent="0.25">
      <c r="A85" s="25" t="s">
        <v>84</v>
      </c>
      <c r="B85" s="46">
        <f>'[1]Расшир на 01.07.22'!E1275</f>
        <v>59248.73</v>
      </c>
      <c r="C85" s="46">
        <f>'[1]Расшир на 01.07.22'!F1275</f>
        <v>22458.372070000001</v>
      </c>
      <c r="D85" s="47">
        <f t="shared" si="2"/>
        <v>0.37905237918179852</v>
      </c>
      <c r="E85" s="8"/>
    </row>
    <row r="86" spans="1:5" ht="22.5" hidden="1" customHeight="1" x14ac:dyDescent="0.25">
      <c r="A86" s="25" t="s">
        <v>85</v>
      </c>
      <c r="B86" s="46">
        <f>'[1]Расшир на 01.07.22'!E1279</f>
        <v>0</v>
      </c>
      <c r="C86" s="46">
        <f>'[1]Расшир на 01.07.22'!F1279</f>
        <v>0</v>
      </c>
      <c r="D86" s="47" t="e">
        <f t="shared" si="2"/>
        <v>#DIV/0!</v>
      </c>
      <c r="E86" s="8"/>
    </row>
    <row r="87" spans="1:5" ht="22.5" customHeight="1" x14ac:dyDescent="0.25">
      <c r="A87" s="25" t="s">
        <v>86</v>
      </c>
      <c r="B87" s="46">
        <f>'[1]Расшир на 01.07.22'!E1284</f>
        <v>1567961.2998200003</v>
      </c>
      <c r="C87" s="46">
        <f>'[1]Расшир на 01.07.22'!F1284</f>
        <v>752288.36421000015</v>
      </c>
      <c r="D87" s="47">
        <f t="shared" si="2"/>
        <v>0.47978758423206092</v>
      </c>
      <c r="E87" s="8"/>
    </row>
    <row r="88" spans="1:5" ht="22.5" customHeight="1" x14ac:dyDescent="0.25">
      <c r="A88" s="25" t="s">
        <v>87</v>
      </c>
      <c r="B88" s="46">
        <f>'[1]Расшир на 01.07.22'!E1299</f>
        <v>1171238.0691799999</v>
      </c>
      <c r="C88" s="46">
        <f>'[1]Расшир на 01.07.22'!F1299</f>
        <v>612383.73800999997</v>
      </c>
      <c r="D88" s="47">
        <f t="shared" si="2"/>
        <v>0.5228516337747956</v>
      </c>
      <c r="E88" s="8"/>
    </row>
    <row r="89" spans="1:5" ht="22.5" customHeight="1" x14ac:dyDescent="0.25">
      <c r="A89" s="25" t="s">
        <v>88</v>
      </c>
      <c r="B89" s="46">
        <f>'[1]Расшир на 01.07.22'!E1307</f>
        <v>79777.5</v>
      </c>
      <c r="C89" s="46">
        <f>'[1]Расшир на 01.07.22'!F1307</f>
        <v>34927.102189999998</v>
      </c>
      <c r="D89" s="47">
        <f t="shared" si="2"/>
        <v>0.4378064264986995</v>
      </c>
      <c r="E89" s="8"/>
    </row>
    <row r="90" spans="1:5" ht="22.5" customHeight="1" x14ac:dyDescent="0.25">
      <c r="A90" s="43" t="s">
        <v>89</v>
      </c>
      <c r="B90" s="44">
        <f>'[1]Расшир на 01.07.22'!E1325-0.01</f>
        <v>2871730.0908200005</v>
      </c>
      <c r="C90" s="44">
        <f>'[1]Расшир на 01.07.22'!F1325</f>
        <v>1006106.51082</v>
      </c>
      <c r="D90" s="45">
        <f t="shared" si="2"/>
        <v>0.35034856306175832</v>
      </c>
      <c r="E90" s="8"/>
    </row>
    <row r="91" spans="1:5" ht="22.5" customHeight="1" x14ac:dyDescent="0.25">
      <c r="A91" s="25" t="s">
        <v>90</v>
      </c>
      <c r="B91" s="46">
        <f>'[1]Расшир на 01.07.22'!E1376</f>
        <v>1435162.0841000003</v>
      </c>
      <c r="C91" s="46">
        <f>'[1]Расшир на 01.07.22'!F1376</f>
        <v>625410.93738999998</v>
      </c>
      <c r="D91" s="47">
        <f t="shared" si="2"/>
        <v>0.43577721591091179</v>
      </c>
      <c r="E91" s="8"/>
    </row>
    <row r="92" spans="1:5" ht="22.5" customHeight="1" x14ac:dyDescent="0.25">
      <c r="A92" s="25" t="s">
        <v>91</v>
      </c>
      <c r="B92" s="46">
        <f>'[1]Расшир на 01.07.22'!E1383</f>
        <v>1235993.5943100001</v>
      </c>
      <c r="C92" s="46">
        <f>'[1]Расшир на 01.07.22'!F1383</f>
        <v>243900.93833999999</v>
      </c>
      <c r="D92" s="47">
        <f t="shared" si="2"/>
        <v>0.19733187895375701</v>
      </c>
      <c r="E92" s="8"/>
    </row>
    <row r="93" spans="1:5" ht="22.5" customHeight="1" x14ac:dyDescent="0.25">
      <c r="A93" s="25" t="s">
        <v>92</v>
      </c>
      <c r="B93" s="46">
        <f>'[1]Расшир на 01.07.22'!E1392</f>
        <v>200574.42241</v>
      </c>
      <c r="C93" s="46">
        <f>'[1]Расшир на 01.07.22'!F1392-0.01</f>
        <v>136794.62508999999</v>
      </c>
      <c r="D93" s="47">
        <f t="shared" si="2"/>
        <v>0.68201430394935458</v>
      </c>
      <c r="E93" s="8"/>
    </row>
    <row r="94" spans="1:5" ht="22.5" customHeight="1" x14ac:dyDescent="0.25">
      <c r="A94" s="55" t="s">
        <v>93</v>
      </c>
      <c r="B94" s="44">
        <f>B95</f>
        <v>55140</v>
      </c>
      <c r="C94" s="44">
        <f>C95</f>
        <v>25520.067360000001</v>
      </c>
      <c r="D94" s="45">
        <f t="shared" si="2"/>
        <v>0.46282312948857457</v>
      </c>
      <c r="E94" s="8"/>
    </row>
    <row r="95" spans="1:5" ht="22.5" customHeight="1" x14ac:dyDescent="0.25">
      <c r="A95" s="25" t="s">
        <v>94</v>
      </c>
      <c r="B95" s="46">
        <f>'[1]Расшир на 01.07.22'!E1412</f>
        <v>55140</v>
      </c>
      <c r="C95" s="46">
        <f>'[1]Расшир на 01.07.22'!F1412</f>
        <v>25520.067360000001</v>
      </c>
      <c r="D95" s="47">
        <f t="shared" si="2"/>
        <v>0.46282312948857457</v>
      </c>
      <c r="E95" s="8"/>
    </row>
    <row r="96" spans="1:5" ht="22.5" customHeight="1" x14ac:dyDescent="0.25">
      <c r="A96" s="48" t="s">
        <v>95</v>
      </c>
      <c r="B96" s="44">
        <f>'[1]Расшир на 01.07.22'!E1413</f>
        <v>736715.255</v>
      </c>
      <c r="C96" s="44">
        <f>'[1]Расшир на 01.07.22'!F1413</f>
        <v>226928.16615999999</v>
      </c>
      <c r="D96" s="45">
        <f t="shared" si="2"/>
        <v>0.30802696784119121</v>
      </c>
      <c r="E96" s="8"/>
    </row>
    <row r="97" spans="1:5" ht="22.5" customHeight="1" x14ac:dyDescent="0.25">
      <c r="A97" s="25" t="s">
        <v>96</v>
      </c>
      <c r="B97" s="46">
        <f>'[1]Расшир на 01.07.22'!E1416</f>
        <v>736715.255</v>
      </c>
      <c r="C97" s="46">
        <f>'[1]Расшир на 01.07.22'!F1416</f>
        <v>226928.16615999999</v>
      </c>
      <c r="D97" s="47">
        <f t="shared" si="2"/>
        <v>0.30802696784119121</v>
      </c>
      <c r="E97" s="8"/>
    </row>
    <row r="98" spans="1:5" s="36" customFormat="1" ht="21" customHeight="1" x14ac:dyDescent="0.3">
      <c r="A98" s="32" t="s">
        <v>97</v>
      </c>
      <c r="B98" s="33">
        <f>'[1]Расшир на 01.07.22'!E1420</f>
        <v>50247266.466329999</v>
      </c>
      <c r="C98" s="33">
        <f>'[1]Расшир на 01.07.22'!F1420</f>
        <v>19956307.560099997</v>
      </c>
      <c r="D98" s="56">
        <f t="shared" si="2"/>
        <v>0.3971620540487002</v>
      </c>
      <c r="E98" s="35"/>
    </row>
    <row r="99" spans="1:5" ht="24.75" customHeight="1" x14ac:dyDescent="0.25">
      <c r="A99" s="21"/>
      <c r="B99" s="22"/>
      <c r="C99" s="22"/>
      <c r="D99" s="57"/>
      <c r="E99" s="8"/>
    </row>
    <row r="100" spans="1:5" s="29" customFormat="1" ht="31.5" x14ac:dyDescent="0.25">
      <c r="A100" s="58" t="s">
        <v>98</v>
      </c>
      <c r="B100" s="18">
        <f>B39-B98</f>
        <v>-1113636.9775300026</v>
      </c>
      <c r="C100" s="18">
        <f>C39-C98</f>
        <v>3610998.5041400045</v>
      </c>
      <c r="D100" s="19"/>
      <c r="E100" s="28"/>
    </row>
    <row r="101" spans="1:5" s="29" customFormat="1" ht="15.75" x14ac:dyDescent="0.25">
      <c r="A101" s="59"/>
      <c r="B101" s="22"/>
      <c r="C101" s="22"/>
      <c r="D101" s="19"/>
      <c r="E101" s="28"/>
    </row>
    <row r="102" spans="1:5" s="29" customFormat="1" ht="15.75" x14ac:dyDescent="0.25">
      <c r="A102" s="58" t="s">
        <v>99</v>
      </c>
      <c r="B102" s="18">
        <f>B103+B104</f>
        <v>-750000</v>
      </c>
      <c r="C102" s="18">
        <f>C103+C104</f>
        <v>0</v>
      </c>
      <c r="D102" s="19"/>
      <c r="E102" s="28"/>
    </row>
    <row r="103" spans="1:5" s="29" customFormat="1" ht="15.75" hidden="1" x14ac:dyDescent="0.25">
      <c r="A103" s="59" t="s">
        <v>100</v>
      </c>
      <c r="B103" s="22">
        <f>'[1]Расшир на 01.07.22'!E1426</f>
        <v>0</v>
      </c>
      <c r="C103" s="22">
        <f>'[1]Расшир на 01.07.22'!F1426</f>
        <v>0</v>
      </c>
      <c r="D103" s="19"/>
      <c r="E103" s="28"/>
    </row>
    <row r="104" spans="1:5" s="29" customFormat="1" ht="15.75" x14ac:dyDescent="0.25">
      <c r="A104" s="59" t="s">
        <v>101</v>
      </c>
      <c r="B104" s="22">
        <f>'[1]Расшир на 01.07.22'!E1427</f>
        <v>-750000</v>
      </c>
      <c r="C104" s="22">
        <f>'[1]Расшир на 01.07.22'!F1427</f>
        <v>0</v>
      </c>
      <c r="D104" s="19"/>
      <c r="E104" s="28"/>
    </row>
    <row r="105" spans="1:5" s="29" customFormat="1" ht="13.5" customHeight="1" x14ac:dyDescent="0.25">
      <c r="A105" s="59"/>
      <c r="B105" s="22"/>
      <c r="C105" s="22"/>
      <c r="D105" s="19"/>
      <c r="E105" s="28"/>
    </row>
    <row r="106" spans="1:5" s="29" customFormat="1" ht="31.5" x14ac:dyDescent="0.25">
      <c r="A106" s="58" t="s">
        <v>102</v>
      </c>
      <c r="B106" s="18">
        <f>B107+B108</f>
        <v>239680</v>
      </c>
      <c r="C106" s="18">
        <f>C107+C108</f>
        <v>0</v>
      </c>
      <c r="D106" s="19"/>
      <c r="E106" s="28"/>
    </row>
    <row r="107" spans="1:5" s="29" customFormat="1" ht="22.5" customHeight="1" x14ac:dyDescent="0.25">
      <c r="A107" s="60" t="s">
        <v>103</v>
      </c>
      <c r="B107" s="22">
        <f>'[1]Расшир на 01.07.22'!E1430</f>
        <v>2242518</v>
      </c>
      <c r="C107" s="22">
        <f>'[1]Расшир на 01.07.22'!F1430</f>
        <v>0</v>
      </c>
      <c r="D107" s="19"/>
      <c r="E107" s="28"/>
    </row>
    <row r="108" spans="1:5" s="29" customFormat="1" ht="31.5" x14ac:dyDescent="0.25">
      <c r="A108" s="60" t="s">
        <v>104</v>
      </c>
      <c r="B108" s="22">
        <f>'[1]Расшир на 01.07.22'!E1431</f>
        <v>-2002838</v>
      </c>
      <c r="C108" s="22">
        <f>'[1]Расшир на 01.07.22'!F1431</f>
        <v>0</v>
      </c>
      <c r="D108" s="19"/>
      <c r="E108" s="28"/>
    </row>
    <row r="109" spans="1:5" s="29" customFormat="1" ht="14.25" customHeight="1" x14ac:dyDescent="0.25">
      <c r="A109" s="59"/>
      <c r="B109" s="22"/>
      <c r="C109" s="22"/>
      <c r="D109" s="19"/>
      <c r="E109" s="28"/>
    </row>
    <row r="110" spans="1:5" s="29" customFormat="1" ht="22.5" customHeight="1" x14ac:dyDescent="0.25">
      <c r="A110" s="58" t="s">
        <v>105</v>
      </c>
      <c r="B110" s="18">
        <f>B111+B112</f>
        <v>750000</v>
      </c>
      <c r="C110" s="18">
        <f>'[1]Расшир на 01.07.22'!F1433</f>
        <v>-1600000</v>
      </c>
      <c r="D110" s="19"/>
      <c r="E110" s="28"/>
    </row>
    <row r="111" spans="1:5" s="29" customFormat="1" ht="22.5" customHeight="1" x14ac:dyDescent="0.25">
      <c r="A111" s="59" t="s">
        <v>106</v>
      </c>
      <c r="B111" s="22">
        <f>'[1]Расшир на 01.07.22'!E1434</f>
        <v>6052838</v>
      </c>
      <c r="C111" s="22">
        <f>'[1]Расшир на 01.07.22'!F1434</f>
        <v>0</v>
      </c>
      <c r="D111" s="19"/>
      <c r="E111" s="28"/>
    </row>
    <row r="112" spans="1:5" s="29" customFormat="1" ht="22.5" customHeight="1" x14ac:dyDescent="0.25">
      <c r="A112" s="60" t="s">
        <v>107</v>
      </c>
      <c r="B112" s="22">
        <f>'[1]Расшир на 01.07.22'!E1435</f>
        <v>-5302838</v>
      </c>
      <c r="C112" s="22">
        <f>'[1]Расшир на 01.07.22'!F1435</f>
        <v>-1600000</v>
      </c>
      <c r="D112" s="19"/>
      <c r="E112" s="28"/>
    </row>
    <row r="113" spans="1:5" s="29" customFormat="1" ht="15.75" customHeight="1" x14ac:dyDescent="0.25">
      <c r="A113" s="60"/>
      <c r="B113" s="22"/>
      <c r="C113" s="22"/>
      <c r="D113" s="19"/>
      <c r="E113" s="28"/>
    </row>
    <row r="114" spans="1:5" s="29" customFormat="1" ht="34.5" hidden="1" customHeight="1" x14ac:dyDescent="0.25">
      <c r="A114" s="61" t="s">
        <v>108</v>
      </c>
      <c r="B114" s="62">
        <v>0</v>
      </c>
      <c r="C114" s="63">
        <f>C115</f>
        <v>0</v>
      </c>
      <c r="D114" s="19"/>
      <c r="E114" s="28"/>
    </row>
    <row r="115" spans="1:5" s="29" customFormat="1" ht="50.25" hidden="1" customHeight="1" x14ac:dyDescent="0.25">
      <c r="A115" s="64" t="s">
        <v>109</v>
      </c>
      <c r="B115" s="65">
        <v>0</v>
      </c>
      <c r="C115" s="66"/>
      <c r="D115" s="19"/>
      <c r="E115" s="28"/>
    </row>
    <row r="116" spans="1:5" s="29" customFormat="1" ht="33" hidden="1" customHeight="1" x14ac:dyDescent="0.25">
      <c r="A116" s="58" t="s">
        <v>110</v>
      </c>
      <c r="B116" s="18">
        <f>B117+B118</f>
        <v>0</v>
      </c>
      <c r="C116" s="18">
        <f>C117+C118</f>
        <v>0</v>
      </c>
      <c r="D116" s="19"/>
      <c r="E116" s="28"/>
    </row>
    <row r="117" spans="1:5" s="29" customFormat="1" ht="22.5" hidden="1" customHeight="1" x14ac:dyDescent="0.25">
      <c r="A117" s="59" t="s">
        <v>111</v>
      </c>
      <c r="B117" s="22"/>
      <c r="C117" s="22"/>
      <c r="D117" s="19"/>
      <c r="E117" s="28"/>
    </row>
    <row r="118" spans="1:5" s="29" customFormat="1" ht="22.5" hidden="1" customHeight="1" x14ac:dyDescent="0.25">
      <c r="A118" s="59" t="s">
        <v>112</v>
      </c>
      <c r="B118" s="22"/>
      <c r="C118" s="22"/>
      <c r="D118" s="19"/>
      <c r="E118" s="28"/>
    </row>
    <row r="119" spans="1:5" s="29" customFormat="1" ht="13.5" hidden="1" customHeight="1" x14ac:dyDescent="0.25">
      <c r="A119" s="60"/>
      <c r="B119" s="22"/>
      <c r="C119" s="22"/>
      <c r="D119" s="19"/>
      <c r="E119" s="28"/>
    </row>
    <row r="120" spans="1:5" s="29" customFormat="1" ht="31.5" x14ac:dyDescent="0.25">
      <c r="A120" s="58" t="s">
        <v>113</v>
      </c>
      <c r="B120" s="18">
        <f>'[1]Расшир на 01.07.22'!E1436</f>
        <v>0</v>
      </c>
      <c r="C120" s="18">
        <f>C123+C125+C121</f>
        <v>1076724.71267</v>
      </c>
      <c r="D120" s="19"/>
      <c r="E120" s="28"/>
    </row>
    <row r="121" spans="1:5" s="29" customFormat="1" ht="37.5" hidden="1" customHeight="1" x14ac:dyDescent="0.25">
      <c r="A121" s="67" t="s">
        <v>114</v>
      </c>
      <c r="B121" s="68">
        <f>B122</f>
        <v>0</v>
      </c>
      <c r="C121" s="68">
        <f>C122</f>
        <v>0</v>
      </c>
      <c r="D121" s="19"/>
      <c r="E121" s="28"/>
    </row>
    <row r="122" spans="1:5" s="29" customFormat="1" ht="31.5" hidden="1" x14ac:dyDescent="0.25">
      <c r="A122" s="69" t="s">
        <v>115</v>
      </c>
      <c r="B122" s="22">
        <f>'[1]Расшир на 01.07.22'!E1438</f>
        <v>0</v>
      </c>
      <c r="C122" s="22">
        <f>'[1]Расшир на 01.07.22'!F1438</f>
        <v>0</v>
      </c>
      <c r="D122" s="19"/>
      <c r="E122" s="28"/>
    </row>
    <row r="123" spans="1:5" s="29" customFormat="1" ht="31.5" x14ac:dyDescent="0.25">
      <c r="A123" s="61" t="s">
        <v>116</v>
      </c>
      <c r="B123" s="66">
        <f>'[1]Расшир на 01.07.22'!E1441</f>
        <v>0</v>
      </c>
      <c r="C123" s="66">
        <f>'[1]Расшир на 01.07.22'!F1441</f>
        <v>1076724.71267</v>
      </c>
      <c r="D123" s="19"/>
      <c r="E123" s="28"/>
    </row>
    <row r="124" spans="1:5" ht="15.75" hidden="1" x14ac:dyDescent="0.25">
      <c r="A124" s="70"/>
      <c r="B124" s="22"/>
      <c r="C124" s="22"/>
      <c r="D124" s="19"/>
      <c r="E124" s="8"/>
    </row>
    <row r="125" spans="1:5" ht="29.45" hidden="1" customHeight="1" x14ac:dyDescent="0.25">
      <c r="A125" s="71" t="s">
        <v>117</v>
      </c>
      <c r="B125" s="68">
        <f>B126</f>
        <v>0</v>
      </c>
      <c r="C125" s="68">
        <f>C126</f>
        <v>0</v>
      </c>
      <c r="D125" s="19"/>
      <c r="E125" s="8"/>
    </row>
    <row r="126" spans="1:5" ht="15.75" hidden="1" x14ac:dyDescent="0.25">
      <c r="A126" s="72" t="s">
        <v>118</v>
      </c>
      <c r="B126" s="73">
        <f>'[1]Расшир на 01.07.22'!E1440</f>
        <v>0</v>
      </c>
      <c r="C126" s="73">
        <f>'[1]Расшир на 01.07.22'!F1440</f>
        <v>0</v>
      </c>
      <c r="D126" s="19"/>
      <c r="E126" s="8"/>
    </row>
    <row r="127" spans="1:5" ht="15.75" hidden="1" x14ac:dyDescent="0.25">
      <c r="A127" s="21"/>
      <c r="B127" s="22"/>
      <c r="C127" s="22"/>
      <c r="D127" s="19"/>
      <c r="E127" s="8"/>
    </row>
    <row r="128" spans="1:5" ht="15.75" hidden="1" x14ac:dyDescent="0.25">
      <c r="A128" s="21"/>
      <c r="B128" s="22"/>
      <c r="C128" s="22"/>
      <c r="D128" s="19"/>
      <c r="E128" s="8"/>
    </row>
    <row r="129" spans="1:5" ht="63" x14ac:dyDescent="0.25">
      <c r="A129" s="74" t="s">
        <v>119</v>
      </c>
      <c r="B129" s="22">
        <v>0</v>
      </c>
      <c r="C129" s="22">
        <f>C123</f>
        <v>1076724.71267</v>
      </c>
      <c r="D129" s="19"/>
      <c r="E129" s="8"/>
    </row>
    <row r="130" spans="1:5" s="29" customFormat="1" ht="32.25" hidden="1" customHeight="1" x14ac:dyDescent="0.25">
      <c r="A130" s="58" t="s">
        <v>120</v>
      </c>
      <c r="B130" s="18">
        <f>B102+B106+B110+B116+B120</f>
        <v>239680</v>
      </c>
      <c r="C130" s="18">
        <f>C102+C106+C110+C116+C120</f>
        <v>-523275.28732999996</v>
      </c>
      <c r="D130" s="19"/>
      <c r="E130" s="28"/>
    </row>
    <row r="131" spans="1:5" ht="32.25" customHeight="1" x14ac:dyDescent="0.25">
      <c r="A131" s="26" t="s">
        <v>110</v>
      </c>
      <c r="B131" s="18">
        <f>'[1]Расшир на 01.07.22'!E1444</f>
        <v>873956.97753000259</v>
      </c>
      <c r="C131" s="18">
        <f>'[1]Расшир на 01.07.22'!F1444+0.01</f>
        <v>-3087723.2068100031</v>
      </c>
      <c r="D131" s="19"/>
      <c r="E131" s="8"/>
    </row>
    <row r="132" spans="1:5" ht="22.5" customHeight="1" x14ac:dyDescent="0.25">
      <c r="A132" s="21" t="s">
        <v>111</v>
      </c>
      <c r="B132" s="22">
        <f>'[1]Расшир на 01.07.22'!E1445</f>
        <v>-57428985.488799997</v>
      </c>
      <c r="C132" s="22">
        <f>'[1]Расшир на 01.07.22'!F1445</f>
        <v>-30809577.163430002</v>
      </c>
      <c r="D132" s="19"/>
      <c r="E132" s="8"/>
    </row>
    <row r="133" spans="1:5" ht="22.5" customHeight="1" x14ac:dyDescent="0.25">
      <c r="A133" s="21" t="s">
        <v>112</v>
      </c>
      <c r="B133" s="22">
        <f>'[1]Расшир на 01.07.22'!E1446</f>
        <v>58302942.466329999</v>
      </c>
      <c r="C133" s="22">
        <f>'[1]Расшир на 01.07.22'!F1446</f>
        <v>27721853.946619999</v>
      </c>
      <c r="D133" s="19"/>
      <c r="E133" s="8"/>
    </row>
    <row r="134" spans="1:5" ht="30" customHeight="1" x14ac:dyDescent="0.25">
      <c r="A134" s="26" t="s">
        <v>120</v>
      </c>
      <c r="B134" s="18">
        <f>B106+B110+B120+B131+B102</f>
        <v>1113636.9775300026</v>
      </c>
      <c r="C134" s="18">
        <f>C106+C110+C120+C131+C102-0.01</f>
        <v>-3610998.5041400027</v>
      </c>
      <c r="D134" s="19"/>
      <c r="E134" s="8"/>
    </row>
    <row r="135" spans="1:5" ht="15.75" x14ac:dyDescent="0.25">
      <c r="A135" s="9"/>
      <c r="B135" s="7"/>
      <c r="C135" s="10"/>
      <c r="D135" s="11"/>
      <c r="E135" s="8"/>
    </row>
    <row r="136" spans="1:5" ht="15.75" x14ac:dyDescent="0.25">
      <c r="A136" s="9"/>
      <c r="B136" s="8"/>
      <c r="C136" s="10"/>
      <c r="D136" s="11"/>
      <c r="E136" s="8"/>
    </row>
    <row r="137" spans="1:5" ht="15.75" x14ac:dyDescent="0.25">
      <c r="A137" s="9"/>
      <c r="B137" s="8"/>
      <c r="C137" s="10"/>
      <c r="D137" s="11"/>
      <c r="E137" s="8"/>
    </row>
    <row r="138" spans="1:5" ht="15.75" x14ac:dyDescent="0.25">
      <c r="A138" s="9"/>
      <c r="B138" s="8"/>
      <c r="C138" s="10"/>
      <c r="D138" s="11"/>
      <c r="E138" s="8"/>
    </row>
    <row r="139" spans="1:5" ht="15.75" x14ac:dyDescent="0.25">
      <c r="A139" s="9"/>
      <c r="B139" s="8"/>
      <c r="C139" s="10"/>
      <c r="D139" s="11"/>
      <c r="E139" s="8"/>
    </row>
    <row r="140" spans="1:5" ht="15.75" x14ac:dyDescent="0.25">
      <c r="A140" s="9"/>
      <c r="B140" s="8"/>
      <c r="C140" s="10"/>
      <c r="D140" s="11"/>
      <c r="E140" s="8"/>
    </row>
    <row r="141" spans="1:5" ht="15.75" x14ac:dyDescent="0.25">
      <c r="A141" s="9"/>
      <c r="B141" s="8"/>
      <c r="C141" s="10"/>
      <c r="D141" s="11"/>
      <c r="E141" s="8"/>
    </row>
    <row r="142" spans="1:5" ht="15.75" x14ac:dyDescent="0.25">
      <c r="A142" s="9"/>
      <c r="B142" s="8"/>
      <c r="C142" s="10"/>
      <c r="D142" s="11"/>
      <c r="E142" s="8"/>
    </row>
    <row r="143" spans="1:5" ht="15.75" x14ac:dyDescent="0.25">
      <c r="A143" s="9"/>
      <c r="B143" s="8"/>
      <c r="C143" s="10"/>
      <c r="D143" s="11"/>
      <c r="E143" s="8"/>
    </row>
    <row r="144" spans="1:5" ht="15.75" x14ac:dyDescent="0.25">
      <c r="A144" s="9"/>
      <c r="B144" s="8"/>
      <c r="C144" s="10"/>
      <c r="D144" s="11"/>
      <c r="E144" s="8"/>
    </row>
    <row r="145" spans="1:5" ht="15.75" x14ac:dyDescent="0.25">
      <c r="A145" s="9"/>
      <c r="B145" s="8"/>
      <c r="C145" s="10"/>
      <c r="D145" s="11"/>
      <c r="E145" s="8"/>
    </row>
    <row r="146" spans="1:5" ht="15.75" x14ac:dyDescent="0.25">
      <c r="A146" s="9"/>
      <c r="B146" s="8"/>
      <c r="C146" s="10"/>
      <c r="D146" s="11"/>
      <c r="E146" s="8"/>
    </row>
    <row r="147" spans="1:5" ht="15.75" x14ac:dyDescent="0.25">
      <c r="A147" s="9"/>
      <c r="B147" s="8"/>
      <c r="C147" s="10"/>
      <c r="D147" s="11"/>
      <c r="E147" s="8"/>
    </row>
    <row r="148" spans="1:5" ht="15.75" x14ac:dyDescent="0.25">
      <c r="A148" s="9"/>
      <c r="B148" s="8"/>
      <c r="C148" s="10"/>
      <c r="D148" s="11"/>
      <c r="E148" s="8"/>
    </row>
    <row r="149" spans="1:5" ht="15.75" x14ac:dyDescent="0.25">
      <c r="A149" s="9"/>
      <c r="B149" s="8"/>
      <c r="C149" s="10"/>
      <c r="D149" s="11"/>
      <c r="E149" s="8"/>
    </row>
    <row r="150" spans="1:5" ht="15.75" x14ac:dyDescent="0.25">
      <c r="A150" s="9"/>
      <c r="B150" s="8"/>
      <c r="C150" s="10"/>
      <c r="D150" s="11"/>
      <c r="E150" s="8"/>
    </row>
    <row r="151" spans="1:5" ht="15.75" x14ac:dyDescent="0.25">
      <c r="A151" s="9"/>
      <c r="B151" s="8"/>
      <c r="C151" s="10"/>
      <c r="D151" s="11"/>
      <c r="E151" s="8"/>
    </row>
    <row r="152" spans="1:5" ht="15.75" x14ac:dyDescent="0.25">
      <c r="A152" s="9"/>
      <c r="B152" s="8"/>
      <c r="C152" s="10"/>
      <c r="D152" s="11"/>
      <c r="E152" s="8"/>
    </row>
    <row r="153" spans="1:5" ht="15.75" x14ac:dyDescent="0.25">
      <c r="A153" s="9"/>
      <c r="B153" s="8"/>
      <c r="C153" s="10"/>
      <c r="D153" s="11"/>
      <c r="E153" s="8"/>
    </row>
    <row r="154" spans="1:5" ht="15.75" x14ac:dyDescent="0.25">
      <c r="A154" s="9"/>
      <c r="B154" s="8"/>
      <c r="C154" s="10"/>
      <c r="D154" s="11"/>
      <c r="E154" s="8"/>
    </row>
    <row r="155" spans="1:5" ht="15.75" x14ac:dyDescent="0.25">
      <c r="A155" s="9"/>
      <c r="B155" s="8"/>
      <c r="C155" s="10"/>
      <c r="D155" s="11"/>
      <c r="E155" s="8"/>
    </row>
    <row r="156" spans="1:5" ht="15.75" x14ac:dyDescent="0.25">
      <c r="A156" s="9"/>
      <c r="B156" s="8"/>
      <c r="C156" s="10"/>
      <c r="D156" s="11"/>
      <c r="E156" s="8"/>
    </row>
    <row r="157" spans="1:5" ht="15.75" x14ac:dyDescent="0.25">
      <c r="A157" s="9"/>
      <c r="B157" s="8"/>
      <c r="C157" s="10"/>
      <c r="D157" s="11"/>
      <c r="E157" s="8"/>
    </row>
    <row r="158" spans="1:5" ht="15.75" x14ac:dyDescent="0.25">
      <c r="A158" s="9"/>
      <c r="B158" s="8"/>
      <c r="C158" s="10"/>
      <c r="D158" s="11"/>
      <c r="E158" s="8"/>
    </row>
    <row r="159" spans="1:5" ht="15.75" x14ac:dyDescent="0.25">
      <c r="A159" s="9"/>
      <c r="B159" s="8"/>
      <c r="C159" s="10"/>
      <c r="D159" s="11"/>
      <c r="E159" s="8"/>
    </row>
    <row r="160" spans="1:5" ht="15.75" x14ac:dyDescent="0.25">
      <c r="A160" s="9"/>
      <c r="B160" s="8"/>
      <c r="C160" s="10"/>
      <c r="D160" s="11"/>
      <c r="E160" s="8"/>
    </row>
    <row r="161" spans="1:5" ht="15.75" x14ac:dyDescent="0.25">
      <c r="A161" s="9"/>
      <c r="B161" s="8"/>
      <c r="C161" s="10"/>
      <c r="D161" s="11"/>
      <c r="E161" s="8"/>
    </row>
    <row r="162" spans="1:5" ht="15.75" x14ac:dyDescent="0.25">
      <c r="A162" s="9"/>
      <c r="B162" s="8"/>
      <c r="C162" s="10"/>
      <c r="D162" s="11"/>
      <c r="E162" s="8"/>
    </row>
    <row r="163" spans="1:5" ht="15.75" x14ac:dyDescent="0.25">
      <c r="A163" s="9"/>
      <c r="B163" s="8"/>
      <c r="C163" s="10"/>
      <c r="D163" s="11"/>
      <c r="E163" s="8"/>
    </row>
    <row r="164" spans="1:5" ht="15.75" x14ac:dyDescent="0.25">
      <c r="A164" s="9"/>
      <c r="B164" s="8"/>
      <c r="C164" s="10"/>
      <c r="D164" s="11"/>
      <c r="E164" s="8"/>
    </row>
    <row r="165" spans="1:5" ht="15.75" x14ac:dyDescent="0.25">
      <c r="A165" s="9"/>
      <c r="B165" s="8"/>
      <c r="C165" s="10"/>
      <c r="D165" s="11"/>
      <c r="E165" s="8"/>
    </row>
    <row r="166" spans="1:5" ht="15.75" x14ac:dyDescent="0.25">
      <c r="A166" s="9"/>
      <c r="B166" s="8"/>
      <c r="C166" s="10"/>
      <c r="D166" s="11"/>
      <c r="E166" s="8"/>
    </row>
    <row r="167" spans="1:5" ht="15.75" x14ac:dyDescent="0.25">
      <c r="A167" s="9"/>
      <c r="B167" s="8"/>
      <c r="C167" s="10"/>
      <c r="D167" s="11"/>
      <c r="E167" s="8"/>
    </row>
    <row r="168" spans="1:5" ht="15.75" x14ac:dyDescent="0.25">
      <c r="A168" s="9"/>
      <c r="B168" s="8"/>
      <c r="C168" s="10"/>
      <c r="D168" s="11"/>
      <c r="E168" s="8"/>
    </row>
    <row r="169" spans="1:5" ht="15.75" x14ac:dyDescent="0.25">
      <c r="A169" s="9"/>
      <c r="B169" s="8"/>
      <c r="C169" s="10"/>
      <c r="D169" s="11"/>
      <c r="E169" s="8"/>
    </row>
    <row r="170" spans="1:5" ht="15.75" x14ac:dyDescent="0.25">
      <c r="A170" s="9"/>
      <c r="B170" s="8"/>
      <c r="C170" s="10"/>
      <c r="D170" s="11"/>
      <c r="E170" s="8"/>
    </row>
    <row r="171" spans="1:5" ht="15.75" x14ac:dyDescent="0.25">
      <c r="A171" s="9"/>
      <c r="B171" s="8"/>
      <c r="C171" s="10"/>
      <c r="D171" s="11"/>
      <c r="E171" s="8"/>
    </row>
    <row r="172" spans="1:5" ht="15.75" x14ac:dyDescent="0.25">
      <c r="A172" s="9"/>
      <c r="B172" s="8"/>
      <c r="C172" s="10"/>
      <c r="D172" s="11"/>
      <c r="E172" s="8"/>
    </row>
    <row r="173" spans="1:5" ht="15.75" x14ac:dyDescent="0.25">
      <c r="A173" s="9"/>
      <c r="B173" s="8"/>
      <c r="C173" s="10"/>
      <c r="D173" s="11"/>
      <c r="E173" s="8"/>
    </row>
    <row r="174" spans="1:5" ht="15.75" x14ac:dyDescent="0.25">
      <c r="A174" s="9"/>
      <c r="B174" s="8"/>
      <c r="C174" s="10"/>
      <c r="D174" s="11"/>
      <c r="E174" s="8"/>
    </row>
    <row r="175" spans="1:5" ht="15.75" x14ac:dyDescent="0.25">
      <c r="A175" s="9"/>
      <c r="B175" s="8"/>
      <c r="C175" s="10"/>
      <c r="D175" s="11"/>
      <c r="E175" s="8"/>
    </row>
    <row r="176" spans="1:5" ht="15.75" x14ac:dyDescent="0.25">
      <c r="A176" s="9"/>
      <c r="B176" s="8"/>
      <c r="C176" s="10"/>
      <c r="D176" s="11"/>
      <c r="E176" s="8"/>
    </row>
    <row r="177" spans="1:5" ht="15.75" x14ac:dyDescent="0.25">
      <c r="A177" s="9"/>
      <c r="B177" s="8"/>
      <c r="C177" s="10"/>
      <c r="D177" s="11"/>
      <c r="E177" s="8"/>
    </row>
    <row r="178" spans="1:5" ht="15.75" x14ac:dyDescent="0.25">
      <c r="A178" s="9"/>
      <c r="B178" s="8"/>
      <c r="C178" s="10"/>
      <c r="D178" s="11"/>
      <c r="E178" s="8"/>
    </row>
    <row r="179" spans="1:5" ht="15.75" x14ac:dyDescent="0.25">
      <c r="A179" s="9"/>
      <c r="B179" s="8"/>
      <c r="C179" s="10"/>
      <c r="D179" s="11"/>
      <c r="E179" s="8"/>
    </row>
    <row r="180" spans="1:5" ht="15.75" x14ac:dyDescent="0.25">
      <c r="A180" s="9"/>
      <c r="B180" s="8"/>
      <c r="C180" s="10"/>
      <c r="D180" s="11"/>
      <c r="E180" s="8"/>
    </row>
    <row r="181" spans="1:5" ht="15.75" x14ac:dyDescent="0.25">
      <c r="A181" s="9"/>
      <c r="B181" s="8"/>
      <c r="C181" s="10"/>
      <c r="D181" s="11"/>
      <c r="E181" s="8"/>
    </row>
    <row r="182" spans="1:5" ht="15.75" x14ac:dyDescent="0.25">
      <c r="A182" s="9"/>
      <c r="B182" s="8"/>
      <c r="C182" s="10"/>
      <c r="D182" s="11"/>
      <c r="E182" s="8"/>
    </row>
    <row r="183" spans="1:5" ht="15.75" x14ac:dyDescent="0.25">
      <c r="A183" s="9"/>
      <c r="B183" s="8"/>
      <c r="C183" s="10"/>
      <c r="D183" s="11"/>
      <c r="E183" s="8"/>
    </row>
    <row r="184" spans="1:5" ht="15.75" x14ac:dyDescent="0.25">
      <c r="A184" s="9"/>
      <c r="B184" s="8"/>
      <c r="C184" s="10"/>
      <c r="D184" s="11"/>
      <c r="E184" s="8"/>
    </row>
    <row r="185" spans="1:5" ht="15.75" x14ac:dyDescent="0.25">
      <c r="A185" s="9"/>
      <c r="B185" s="8"/>
      <c r="C185" s="10"/>
      <c r="D185" s="11"/>
      <c r="E185" s="8"/>
    </row>
    <row r="186" spans="1:5" ht="15.75" x14ac:dyDescent="0.25">
      <c r="A186" s="9"/>
      <c r="B186" s="8"/>
      <c r="C186" s="10"/>
      <c r="D186" s="11"/>
      <c r="E186" s="8"/>
    </row>
    <row r="187" spans="1:5" ht="15.75" x14ac:dyDescent="0.25">
      <c r="A187" s="9"/>
      <c r="B187" s="8"/>
      <c r="C187" s="10"/>
      <c r="D187" s="11"/>
      <c r="E187" s="8"/>
    </row>
    <row r="188" spans="1:5" ht="15.75" x14ac:dyDescent="0.25">
      <c r="A188" s="9"/>
      <c r="B188" s="8"/>
      <c r="C188" s="10"/>
      <c r="D188" s="11"/>
      <c r="E188" s="8"/>
    </row>
    <row r="189" spans="1:5" ht="15.75" x14ac:dyDescent="0.25">
      <c r="A189" s="9"/>
      <c r="B189" s="8"/>
      <c r="C189" s="10"/>
      <c r="D189" s="11"/>
      <c r="E189" s="8"/>
    </row>
    <row r="190" spans="1:5" ht="15.75" x14ac:dyDescent="0.25">
      <c r="A190" s="9"/>
      <c r="B190" s="8"/>
      <c r="C190" s="10"/>
      <c r="D190" s="11"/>
      <c r="E190" s="8"/>
    </row>
    <row r="191" spans="1:5" ht="15.75" x14ac:dyDescent="0.25">
      <c r="A191" s="9"/>
      <c r="B191" s="8"/>
      <c r="C191" s="10"/>
      <c r="D191" s="11"/>
      <c r="E191" s="8"/>
    </row>
    <row r="192" spans="1:5" ht="15.75" x14ac:dyDescent="0.25">
      <c r="A192" s="9"/>
      <c r="B192" s="8"/>
      <c r="C192" s="10"/>
      <c r="D192" s="11"/>
      <c r="E192" s="8"/>
    </row>
    <row r="193" spans="1:5" ht="15.75" x14ac:dyDescent="0.25">
      <c r="A193" s="9"/>
      <c r="B193" s="8"/>
      <c r="C193" s="10"/>
      <c r="D193" s="11"/>
      <c r="E193" s="8"/>
    </row>
    <row r="194" spans="1:5" ht="15.75" x14ac:dyDescent="0.25">
      <c r="A194" s="9"/>
      <c r="B194" s="8"/>
      <c r="C194" s="10"/>
      <c r="D194" s="11"/>
      <c r="E194" s="8"/>
    </row>
    <row r="195" spans="1:5" ht="15.75" x14ac:dyDescent="0.25">
      <c r="A195" s="9"/>
      <c r="B195" s="8"/>
      <c r="C195" s="10"/>
      <c r="D195" s="11"/>
      <c r="E195" s="8"/>
    </row>
    <row r="196" spans="1:5" ht="15.75" x14ac:dyDescent="0.25">
      <c r="A196" s="9"/>
      <c r="B196" s="8"/>
      <c r="C196" s="10"/>
      <c r="D196" s="11"/>
      <c r="E196" s="8"/>
    </row>
    <row r="197" spans="1:5" ht="15.75" x14ac:dyDescent="0.25">
      <c r="A197" s="9"/>
      <c r="B197" s="8"/>
      <c r="C197" s="10"/>
      <c r="D197" s="11"/>
      <c r="E197" s="8"/>
    </row>
    <row r="198" spans="1:5" ht="15.75" x14ac:dyDescent="0.25">
      <c r="A198" s="9"/>
      <c r="B198" s="8"/>
      <c r="C198" s="10"/>
      <c r="D198" s="11"/>
      <c r="E198" s="8"/>
    </row>
    <row r="199" spans="1:5" ht="15.75" x14ac:dyDescent="0.25">
      <c r="A199" s="9"/>
      <c r="B199" s="8"/>
      <c r="C199" s="10"/>
      <c r="D199" s="11"/>
      <c r="E199" s="8"/>
    </row>
    <row r="200" spans="1:5" ht="15.75" x14ac:dyDescent="0.25">
      <c r="A200" s="9"/>
      <c r="B200" s="8"/>
      <c r="C200" s="10"/>
      <c r="D200" s="11"/>
      <c r="E200" s="8"/>
    </row>
    <row r="201" spans="1:5" ht="15.75" x14ac:dyDescent="0.25">
      <c r="A201" s="9"/>
      <c r="B201" s="8"/>
      <c r="C201" s="10"/>
      <c r="D201" s="11"/>
      <c r="E201" s="8"/>
    </row>
    <row r="202" spans="1:5" ht="15.75" x14ac:dyDescent="0.25">
      <c r="A202" s="9"/>
      <c r="B202" s="8"/>
      <c r="C202" s="10"/>
      <c r="D202" s="11"/>
      <c r="E202" s="8"/>
    </row>
    <row r="203" spans="1:5" ht="15.75" x14ac:dyDescent="0.25">
      <c r="A203" s="9"/>
      <c r="B203" s="8"/>
      <c r="C203" s="10"/>
      <c r="D203" s="11"/>
      <c r="E203" s="8"/>
    </row>
    <row r="204" spans="1:5" ht="15.75" x14ac:dyDescent="0.25">
      <c r="A204" s="9"/>
      <c r="B204" s="8"/>
      <c r="C204" s="10"/>
      <c r="D204" s="11"/>
      <c r="E204" s="8"/>
    </row>
    <row r="205" spans="1:5" ht="15.75" x14ac:dyDescent="0.25">
      <c r="A205" s="9"/>
      <c r="B205" s="8"/>
      <c r="C205" s="10"/>
      <c r="D205" s="11"/>
      <c r="E205" s="8"/>
    </row>
    <row r="206" spans="1:5" ht="15.75" x14ac:dyDescent="0.25">
      <c r="A206" s="9"/>
      <c r="B206" s="8"/>
      <c r="C206" s="10"/>
      <c r="D206" s="11"/>
      <c r="E206" s="8"/>
    </row>
    <row r="207" spans="1:5" ht="15.75" x14ac:dyDescent="0.25">
      <c r="A207" s="9"/>
      <c r="B207" s="8"/>
      <c r="C207" s="10"/>
      <c r="D207" s="11"/>
      <c r="E207" s="8"/>
    </row>
    <row r="208" spans="1:5" ht="15.75" x14ac:dyDescent="0.25">
      <c r="A208" s="9"/>
      <c r="B208" s="8"/>
      <c r="C208" s="10"/>
      <c r="D208" s="11"/>
      <c r="E208" s="8"/>
    </row>
    <row r="209" spans="1:5" ht="15.75" x14ac:dyDescent="0.25">
      <c r="A209" s="9"/>
      <c r="B209" s="8"/>
      <c r="C209" s="10"/>
      <c r="D209" s="11"/>
      <c r="E209" s="8"/>
    </row>
    <row r="210" spans="1:5" ht="15.75" x14ac:dyDescent="0.25">
      <c r="A210" s="9"/>
      <c r="B210" s="8"/>
      <c r="C210" s="10"/>
      <c r="D210" s="11"/>
      <c r="E210" s="8"/>
    </row>
    <row r="211" spans="1:5" ht="15.75" x14ac:dyDescent="0.25">
      <c r="A211" s="9"/>
      <c r="B211" s="8"/>
      <c r="C211" s="10"/>
      <c r="D211" s="11"/>
      <c r="E211" s="8"/>
    </row>
    <row r="212" spans="1:5" ht="15.75" x14ac:dyDescent="0.25">
      <c r="A212" s="9"/>
      <c r="B212" s="8"/>
      <c r="C212" s="10"/>
      <c r="D212" s="11"/>
      <c r="E212" s="8"/>
    </row>
    <row r="213" spans="1:5" ht="15.75" x14ac:dyDescent="0.25">
      <c r="A213" s="9"/>
      <c r="B213" s="8"/>
      <c r="C213" s="10"/>
      <c r="D213" s="11"/>
      <c r="E213" s="8"/>
    </row>
    <row r="214" spans="1:5" ht="15.75" x14ac:dyDescent="0.25">
      <c r="A214" s="9"/>
      <c r="B214" s="8"/>
      <c r="C214" s="10"/>
      <c r="D214" s="11"/>
      <c r="E214" s="8"/>
    </row>
    <row r="215" spans="1:5" ht="15.75" x14ac:dyDescent="0.25">
      <c r="A215" s="9"/>
      <c r="B215" s="8"/>
      <c r="C215" s="10"/>
      <c r="D215" s="11"/>
      <c r="E215" s="8"/>
    </row>
    <row r="216" spans="1:5" ht="15.75" x14ac:dyDescent="0.25">
      <c r="A216" s="9"/>
      <c r="B216" s="8"/>
      <c r="C216" s="10"/>
      <c r="D216" s="11"/>
      <c r="E216" s="8"/>
    </row>
    <row r="217" spans="1:5" ht="15.75" x14ac:dyDescent="0.25">
      <c r="A217" s="9"/>
      <c r="B217" s="8"/>
      <c r="C217" s="10"/>
      <c r="D217" s="11"/>
      <c r="E217" s="8"/>
    </row>
    <row r="218" spans="1:5" ht="15.75" x14ac:dyDescent="0.25">
      <c r="A218" s="9"/>
      <c r="B218" s="8"/>
      <c r="C218" s="10"/>
      <c r="D218" s="11"/>
      <c r="E218" s="8"/>
    </row>
    <row r="219" spans="1:5" ht="15.75" x14ac:dyDescent="0.25">
      <c r="A219" s="9"/>
      <c r="B219" s="8"/>
      <c r="C219" s="10"/>
      <c r="D219" s="11"/>
      <c r="E219" s="8"/>
    </row>
    <row r="220" spans="1:5" ht="15.75" x14ac:dyDescent="0.25">
      <c r="A220" s="9"/>
      <c r="B220" s="8"/>
      <c r="C220" s="10"/>
      <c r="D220" s="11"/>
      <c r="E220" s="8"/>
    </row>
    <row r="221" spans="1:5" ht="15.75" x14ac:dyDescent="0.25">
      <c r="A221" s="9"/>
      <c r="B221" s="8"/>
      <c r="C221" s="10"/>
      <c r="D221" s="11"/>
      <c r="E221" s="8"/>
    </row>
    <row r="222" spans="1:5" ht="15.75" x14ac:dyDescent="0.25">
      <c r="A222" s="9"/>
      <c r="B222" s="8"/>
      <c r="C222" s="10"/>
      <c r="D222" s="11"/>
      <c r="E222" s="8"/>
    </row>
    <row r="223" spans="1:5" ht="15.75" x14ac:dyDescent="0.25">
      <c r="A223" s="9"/>
      <c r="B223" s="8"/>
      <c r="C223" s="10"/>
      <c r="D223" s="11"/>
      <c r="E223" s="8"/>
    </row>
    <row r="224" spans="1:5" ht="15.75" x14ac:dyDescent="0.25">
      <c r="A224" s="9"/>
      <c r="B224" s="8"/>
      <c r="C224" s="10"/>
      <c r="D224" s="11"/>
      <c r="E224" s="8"/>
    </row>
    <row r="225" spans="1:5" ht="15.75" x14ac:dyDescent="0.25">
      <c r="A225" s="9"/>
      <c r="B225" s="8"/>
      <c r="C225" s="10"/>
      <c r="D225" s="11"/>
      <c r="E225" s="8"/>
    </row>
    <row r="226" spans="1:5" ht="15.75" x14ac:dyDescent="0.25">
      <c r="A226" s="9"/>
      <c r="B226" s="8"/>
      <c r="C226" s="10"/>
      <c r="D226" s="11"/>
      <c r="E226" s="8"/>
    </row>
    <row r="227" spans="1:5" ht="15.75" x14ac:dyDescent="0.25">
      <c r="A227" s="9"/>
      <c r="B227" s="8"/>
      <c r="C227" s="10"/>
      <c r="D227" s="11"/>
      <c r="E227" s="8"/>
    </row>
    <row r="228" spans="1:5" ht="15.75" x14ac:dyDescent="0.25">
      <c r="A228" s="9"/>
      <c r="B228" s="8"/>
      <c r="C228" s="10"/>
      <c r="D228" s="11"/>
      <c r="E228" s="8"/>
    </row>
    <row r="229" spans="1:5" ht="15.75" x14ac:dyDescent="0.25">
      <c r="A229" s="9"/>
      <c r="B229" s="8"/>
      <c r="C229" s="10"/>
      <c r="D229" s="11"/>
      <c r="E229" s="8"/>
    </row>
    <row r="230" spans="1:5" ht="15.75" x14ac:dyDescent="0.25">
      <c r="A230" s="9"/>
      <c r="B230" s="8"/>
      <c r="C230" s="10"/>
      <c r="D230" s="11"/>
      <c r="E230" s="8"/>
    </row>
    <row r="231" spans="1:5" ht="15.75" x14ac:dyDescent="0.25">
      <c r="A231" s="9"/>
      <c r="B231" s="8"/>
      <c r="C231" s="10"/>
      <c r="D231" s="11"/>
      <c r="E231" s="8"/>
    </row>
    <row r="498" spans="1:14" s="4" customFormat="1" ht="18.75" x14ac:dyDescent="0.3">
      <c r="A498" s="1"/>
      <c r="B498" s="2"/>
      <c r="C498" s="75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s="4" customFormat="1" ht="18.75" x14ac:dyDescent="0.3">
      <c r="A499" s="1"/>
      <c r="B499" s="2"/>
      <c r="C499" s="75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2" spans="1:14" s="4" customFormat="1" x14ac:dyDescent="0.2">
      <c r="A502" s="1"/>
      <c r="B502" s="2"/>
      <c r="C502" s="76"/>
      <c r="E502" s="2"/>
      <c r="F502" s="2"/>
      <c r="G502" s="2"/>
      <c r="H502" s="2"/>
      <c r="I502" s="2"/>
      <c r="J502" s="2"/>
      <c r="K502" s="2"/>
      <c r="L502" s="2"/>
      <c r="M502" s="2"/>
      <c r="N502" s="2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C143B2-302B-44AF-BDBB-A2B89A99EB9B}"/>
</file>

<file path=customXml/itemProps2.xml><?xml version="1.0" encoding="utf-8"?>
<ds:datastoreItem xmlns:ds="http://schemas.openxmlformats.org/officeDocument/2006/customXml" ds:itemID="{68B05D4F-E396-420D-B5EF-88E435CECD6E}"/>
</file>

<file path=customXml/itemProps3.xml><?xml version="1.0" encoding="utf-8"?>
<ds:datastoreItem xmlns:ds="http://schemas.openxmlformats.org/officeDocument/2006/customXml" ds:itemID="{2FD1891A-93F4-44E9-A5D9-9AD7EAD67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01.07.2022</vt:lpstr>
      <vt:lpstr>'на 01.07.2022'!Область_печати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2022-07-14T07:30:04Z</dcterms:created>
  <dcterms:modified xsi:type="dcterms:W3CDTF">2022-07-15T07:32:45Z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