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888" yWindow="216" windowWidth="15876" windowHeight="12336" tabRatio="820"/>
  </bookViews>
  <sheets>
    <sheet name="МБУДО ДМШ № 1" sheetId="1" r:id="rId1"/>
    <sheet name="МБУДО ДМШ № 2" sheetId="2" r:id="rId2"/>
    <sheet name="МБУДО ДМШ № 3" sheetId="3" r:id="rId3"/>
    <sheet name="МБУДО ДМШ № 4" sheetId="4" r:id="rId4"/>
    <sheet name="МБУДО ДМШ № 5" sheetId="5" r:id="rId5"/>
    <sheet name="МБУДО ДШИ № 6" sheetId="6" r:id="rId6"/>
    <sheet name="МБУДО ДМШ № 7" sheetId="7" r:id="rId7"/>
    <sheet name="МБУДО ДШИ № 8 " sheetId="42" r:id="rId8"/>
    <sheet name="МБУДО ДШИ № 9" sheetId="9" r:id="rId9"/>
    <sheet name="МБУДО ДМШ № 10" sheetId="10" r:id="rId10"/>
    <sheet name="МБУДО ДМШ № 11" sheetId="11" r:id="rId11"/>
    <sheet name="МБУДО ДМШ № 12" sheetId="12" r:id="rId12"/>
    <sheet name="МБУДО ДШИ № 13" sheetId="13" r:id="rId13"/>
    <sheet name="МБУДО ДШИ № 15" sheetId="14" r:id="rId14"/>
    <sheet name="МБУДО ДШИ № 16" sheetId="15" r:id="rId15"/>
    <sheet name="МБУДО ДХШ № 1" sheetId="16" r:id="rId16"/>
    <sheet name="МБУДО ДХШ № 2" sheetId="17" r:id="rId17"/>
    <sheet name="МБУК ЦБС им. А.М. Горького" sheetId="18" r:id="rId18"/>
    <sheet name="МБУК ЦБС им. Н. Островского" sheetId="19" r:id="rId19"/>
    <sheet name="МАУ &quot;ПФиФ &quot;Роев ручей&quot;" sheetId="20" r:id="rId20"/>
    <sheet name="МАУ &quot;Дом кино&quot;" sheetId="22" r:id="rId21"/>
    <sheet name="МБУК &quot;Музей-усадьба&quot;" sheetId="23" r:id="rId22"/>
    <sheet name="МБУК &quot;Мемориал Победы&quot;" sheetId="26" r:id="rId23"/>
    <sheet name="МБУК &quot;ДЮДХ &quot;София&quot;" sheetId="27" r:id="rId24"/>
    <sheet name="МБУК &quot;АТ &quot;Ен.зори&quot;" sheetId="28" r:id="rId25"/>
    <sheet name="МБУК &quot;ККО&quot;" sheetId="29" r:id="rId26"/>
    <sheet name="МБУК &quot;ГДО&quot;" sheetId="30" r:id="rId27"/>
    <sheet name="МБУК &quot;Тебе поемъ&quot;" sheetId="31" r:id="rId28"/>
    <sheet name="МБУК &quot;ГДК&quot;" sheetId="34" r:id="rId29"/>
    <sheet name="МБУК &quot;ДК Кировский&quot;" sheetId="35" r:id="rId30"/>
    <sheet name="ПГДК" sheetId="40" r:id="rId31"/>
    <sheet name="МБУК &quot;ДК 1 Мая&quot;" sheetId="37" r:id="rId32"/>
    <sheet name="ДК Свердловский" sheetId="41" r:id="rId33"/>
    <sheet name="Лист1" sheetId="39" r:id="rId34"/>
  </sheets>
  <definedNames>
    <definedName name="_xlnm._FilterDatabase" localSheetId="32" hidden="1">'ДК Свердловский'!$A$6:$N$10</definedName>
    <definedName name="_xlnm._FilterDatabase" localSheetId="20" hidden="1">'МАУ "Дом кино"'!$A$6:$N$9</definedName>
    <definedName name="_xlnm._FilterDatabase" localSheetId="19" hidden="1">'МАУ "ПФиФ "Роев ручей"'!$A$6:$N$8</definedName>
    <definedName name="_xlnm._FilterDatabase" localSheetId="0" hidden="1">'МБУДО ДМШ № 1'!$A$6:$N$18</definedName>
    <definedName name="_xlnm._FilterDatabase" localSheetId="9" hidden="1">'МБУДО ДМШ № 10'!$A$6:$N$18</definedName>
    <definedName name="_xlnm._FilterDatabase" localSheetId="10" hidden="1">'МБУДО ДМШ № 11'!$A$6:$N$14</definedName>
    <definedName name="_xlnm._FilterDatabase" localSheetId="11" hidden="1">'МБУДО ДМШ № 12'!$A$6:$N$14</definedName>
    <definedName name="_xlnm._FilterDatabase" localSheetId="1" hidden="1">'МБУДО ДМШ № 2'!$A$6:$N$14</definedName>
    <definedName name="_xlnm._FilterDatabase" localSheetId="2" hidden="1">'МБУДО ДМШ № 3'!$A$6:$N$18</definedName>
    <definedName name="_xlnm._FilterDatabase" localSheetId="3" hidden="1">'МБУДО ДМШ № 4'!$A$6:$N$15</definedName>
    <definedName name="_xlnm._FilterDatabase" localSheetId="4" hidden="1">'МБУДО ДМШ № 5'!$A$6:$N$18</definedName>
    <definedName name="_xlnm._FilterDatabase" localSheetId="6" hidden="1">'МБУДО ДМШ № 7'!$A$6:$N$13</definedName>
    <definedName name="_xlnm._FilterDatabase" localSheetId="15" hidden="1">'МБУДО ДХШ № 1'!$A$6:$N$10</definedName>
    <definedName name="_xlnm._FilterDatabase" localSheetId="16" hidden="1">'МБУДО ДХШ № 2'!$A$6:$N$10</definedName>
    <definedName name="_xlnm._FilterDatabase" localSheetId="12" hidden="1">'МБУДО ДШИ № 13'!$A$6:$N$14</definedName>
    <definedName name="_xlnm._FilterDatabase" localSheetId="13" hidden="1">'МБУДО ДШИ № 15'!$A$6:$N$14</definedName>
    <definedName name="_xlnm._FilterDatabase" localSheetId="14" hidden="1">'МБУДО ДШИ № 16'!$A$6:$N$17</definedName>
    <definedName name="_xlnm._FilterDatabase" localSheetId="5" hidden="1">'МБУДО ДШИ № 6'!$A$6:$N$15</definedName>
    <definedName name="_xlnm._FilterDatabase" localSheetId="7" hidden="1">'МБУДО ДШИ № 8 '!$A$6:$N$15</definedName>
    <definedName name="_xlnm._FilterDatabase" localSheetId="8" hidden="1">'МБУДО ДШИ № 9'!$A$6:$N$14</definedName>
    <definedName name="_xlnm._FilterDatabase" localSheetId="24" hidden="1">'МБУК "АТ "Ен.зори"'!$A$6:$N$9</definedName>
    <definedName name="_xlnm._FilterDatabase" localSheetId="28" hidden="1">'МБУК "ГДК"'!$A$6:$N$10</definedName>
    <definedName name="_xlnm._FilterDatabase" localSheetId="26" hidden="1">'МБУК "ГДО"'!$A$6:$N$9</definedName>
    <definedName name="_xlnm._FilterDatabase" localSheetId="31" hidden="1">'МБУК "ДК 1 Мая"'!$A$6:$N$10</definedName>
    <definedName name="_xlnm._FilterDatabase" localSheetId="29" hidden="1">'МБУК "ДК Кировский"'!$A$6:$N$10</definedName>
    <definedName name="_xlnm._FilterDatabase" localSheetId="23" hidden="1">'МБУК "ДЮДХ "София"'!$A$6:$N$9</definedName>
    <definedName name="_xlnm._FilterDatabase" localSheetId="25" hidden="1">'МБУК "ККО"'!$A$6:$N$9</definedName>
    <definedName name="_xlnm._FilterDatabase" localSheetId="22" hidden="1">'МБУК "Мемориал Победы"'!$A$6:$N$14</definedName>
    <definedName name="_xlnm._FilterDatabase" localSheetId="21" hidden="1">'МБУК "Музей-усадьба"'!$A$6:$N$15</definedName>
    <definedName name="_xlnm._FilterDatabase" localSheetId="27" hidden="1">'МБУК "Тебе поемъ"'!$A$6:$N$9</definedName>
    <definedName name="_xlnm._FilterDatabase" localSheetId="17" hidden="1">'МБУК ЦБС им. А.М. Горького'!$A$6:$N$13</definedName>
    <definedName name="_xlnm._FilterDatabase" localSheetId="18" hidden="1">'МБУК ЦБС им. Н. Островского'!$A$6:$N$13</definedName>
    <definedName name="_xlnm._FilterDatabase" localSheetId="30" hidden="1">ПГДК!$A$6:$N$10</definedName>
  </definedNames>
  <calcPr calcId="145621"/>
</workbook>
</file>

<file path=xl/calcChain.xml><?xml version="1.0" encoding="utf-8"?>
<calcChain xmlns="http://schemas.openxmlformats.org/spreadsheetml/2006/main">
  <c r="J17" i="40" l="1"/>
  <c r="J20" i="40"/>
  <c r="I22" i="9"/>
  <c r="J22" i="9" s="1"/>
  <c r="J19" i="40" l="1"/>
  <c r="J18" i="40"/>
  <c r="J16" i="40"/>
  <c r="J15" i="40"/>
  <c r="J14" i="40"/>
  <c r="K14" i="40" s="1"/>
  <c r="J13" i="40"/>
  <c r="J12" i="40"/>
  <c r="J11" i="40"/>
  <c r="J10" i="40"/>
  <c r="K10" i="40" s="1"/>
  <c r="J9" i="40"/>
  <c r="J8" i="40"/>
  <c r="J7" i="40"/>
  <c r="J19" i="12" l="1"/>
  <c r="J18" i="12"/>
  <c r="J17" i="12"/>
  <c r="J16" i="12"/>
  <c r="J15" i="12"/>
  <c r="J13" i="12"/>
  <c r="J12" i="12"/>
  <c r="K12" i="12" s="1"/>
  <c r="J10" i="12"/>
  <c r="K10" i="12" s="1"/>
  <c r="L7" i="12" s="1"/>
  <c r="J9" i="12"/>
  <c r="J8" i="12"/>
  <c r="J7" i="12"/>
  <c r="J21" i="34"/>
  <c r="J20" i="34"/>
  <c r="J19" i="34"/>
  <c r="J18" i="34"/>
  <c r="J17" i="34"/>
  <c r="J16" i="34"/>
  <c r="J15" i="34"/>
  <c r="K15" i="34" s="1"/>
  <c r="J14" i="34"/>
  <c r="J12" i="34"/>
  <c r="J11" i="34"/>
  <c r="K10" i="34"/>
  <c r="J10" i="34"/>
  <c r="J9" i="34"/>
  <c r="J8" i="34"/>
  <c r="J7" i="34"/>
  <c r="I20" i="9"/>
  <c r="J20" i="9" s="1"/>
  <c r="J19" i="9"/>
  <c r="I18" i="9"/>
  <c r="J18" i="9" s="1"/>
  <c r="J17" i="9"/>
  <c r="I16" i="9"/>
  <c r="J16" i="9" s="1"/>
  <c r="I15" i="9"/>
  <c r="J15" i="9" s="1"/>
  <c r="I14" i="9"/>
  <c r="J14" i="9" s="1"/>
  <c r="J13" i="9"/>
  <c r="I12" i="9"/>
  <c r="J12" i="9" s="1"/>
  <c r="K12" i="9" s="1"/>
  <c r="J11" i="9"/>
  <c r="I10" i="9"/>
  <c r="J10" i="9" s="1"/>
  <c r="K10" i="9" s="1"/>
  <c r="J9" i="9"/>
  <c r="J8" i="9"/>
  <c r="J7" i="9"/>
  <c r="J27" i="41"/>
  <c r="J26" i="41"/>
  <c r="J25" i="41"/>
  <c r="J24" i="41"/>
  <c r="J23" i="41"/>
  <c r="J22" i="41"/>
  <c r="J21" i="41"/>
  <c r="J20" i="41"/>
  <c r="J19" i="41"/>
  <c r="J18" i="41"/>
  <c r="J17" i="41"/>
  <c r="J16" i="41"/>
  <c r="J15" i="41"/>
  <c r="K15" i="41" s="1"/>
  <c r="J14" i="41"/>
  <c r="J13" i="41"/>
  <c r="J12" i="41"/>
  <c r="J11" i="41"/>
  <c r="J10" i="41"/>
  <c r="K10" i="41" s="1"/>
  <c r="L7" i="41" s="1"/>
  <c r="J9" i="41"/>
  <c r="J8" i="41"/>
  <c r="J7" i="41"/>
  <c r="J23" i="11"/>
  <c r="J22" i="11"/>
  <c r="J21" i="11"/>
  <c r="J20" i="11"/>
  <c r="J18" i="11"/>
  <c r="J17" i="11"/>
  <c r="J16" i="11"/>
  <c r="J15" i="11"/>
  <c r="J14" i="11"/>
  <c r="J13" i="11"/>
  <c r="K13" i="11" s="1"/>
  <c r="J11" i="11"/>
  <c r="J10" i="11"/>
  <c r="K10" i="11" s="1"/>
  <c r="J9" i="11"/>
  <c r="J7" i="11"/>
  <c r="J18" i="5"/>
  <c r="J17" i="5"/>
  <c r="J16" i="5"/>
  <c r="J15" i="5"/>
  <c r="J14" i="5"/>
  <c r="J13" i="5"/>
  <c r="J12" i="5"/>
  <c r="K12" i="5" s="1"/>
  <c r="J11" i="5"/>
  <c r="J10" i="5"/>
  <c r="K10" i="5" s="1"/>
  <c r="J9" i="5"/>
  <c r="J8" i="5"/>
  <c r="J7" i="5"/>
  <c r="J26" i="15"/>
  <c r="J25" i="15"/>
  <c r="J24" i="15"/>
  <c r="J23" i="15"/>
  <c r="I22" i="15"/>
  <c r="J22" i="15" s="1"/>
  <c r="J21" i="15"/>
  <c r="J20" i="15"/>
  <c r="I19" i="15"/>
  <c r="J19" i="15" s="1"/>
  <c r="J18" i="15"/>
  <c r="I17" i="15"/>
  <c r="J17" i="15" s="1"/>
  <c r="J16" i="15"/>
  <c r="J15" i="15"/>
  <c r="J14" i="15"/>
  <c r="I13" i="15"/>
  <c r="J13" i="15" s="1"/>
  <c r="K13" i="15" s="1"/>
  <c r="J12" i="15"/>
  <c r="J11" i="15"/>
  <c r="J10" i="15"/>
  <c r="K10" i="15" s="1"/>
  <c r="L7" i="15" s="1"/>
  <c r="J9" i="15"/>
  <c r="J8" i="15"/>
  <c r="J7" i="15"/>
  <c r="I11" i="17"/>
  <c r="J11" i="17" s="1"/>
  <c r="J10" i="17"/>
  <c r="J9" i="17"/>
  <c r="J8" i="17"/>
  <c r="K7" i="5" l="1"/>
  <c r="J17" i="19" l="1"/>
  <c r="J16" i="19"/>
  <c r="J15" i="19"/>
  <c r="J14" i="19"/>
  <c r="J13" i="19"/>
  <c r="J12" i="19"/>
  <c r="J11" i="19"/>
  <c r="J10" i="19"/>
  <c r="K10" i="19" s="1"/>
  <c r="J9" i="19"/>
  <c r="K9" i="19" s="1"/>
  <c r="L7" i="19" s="1"/>
  <c r="J8" i="19"/>
  <c r="J7" i="19"/>
  <c r="J21" i="13"/>
  <c r="J10" i="13"/>
  <c r="K10" i="13" s="1"/>
  <c r="L7" i="13" s="1"/>
  <c r="J20" i="13"/>
  <c r="I19" i="13"/>
  <c r="J19" i="13" s="1"/>
  <c r="J18" i="13"/>
  <c r="I17" i="13"/>
  <c r="J17" i="13" s="1"/>
  <c r="J16" i="13"/>
  <c r="I15" i="13"/>
  <c r="J15" i="13" s="1"/>
  <c r="J14" i="13"/>
  <c r="I13" i="13"/>
  <c r="J13" i="13" s="1"/>
  <c r="J12" i="13"/>
  <c r="K12" i="13" s="1"/>
  <c r="J11" i="13"/>
  <c r="J9" i="13"/>
  <c r="J8" i="13"/>
  <c r="J7" i="13"/>
  <c r="J19" i="4"/>
  <c r="J18" i="4"/>
  <c r="J17" i="4"/>
  <c r="J16" i="4"/>
  <c r="J15" i="4"/>
  <c r="J14" i="4"/>
  <c r="J13" i="4"/>
  <c r="J12" i="4"/>
  <c r="J11" i="4"/>
  <c r="K11" i="4" s="1"/>
  <c r="J10" i="4"/>
  <c r="K10" i="4" s="1"/>
  <c r="J9" i="4"/>
  <c r="J8" i="4"/>
  <c r="J7" i="4"/>
  <c r="J35" i="3"/>
  <c r="J34" i="3"/>
  <c r="J33" i="3"/>
  <c r="J32" i="3"/>
  <c r="J31" i="3"/>
  <c r="J30" i="3"/>
  <c r="J29" i="3"/>
  <c r="J28" i="3"/>
  <c r="J27" i="3"/>
  <c r="J26" i="3"/>
  <c r="J25" i="3"/>
  <c r="J23" i="3"/>
  <c r="J22" i="3"/>
  <c r="J21" i="3"/>
  <c r="J20" i="3"/>
  <c r="J19" i="3"/>
  <c r="J18" i="3"/>
  <c r="J17" i="3"/>
  <c r="J16" i="3"/>
  <c r="J15" i="3"/>
  <c r="J14" i="3"/>
  <c r="K14" i="3" s="1"/>
  <c r="J13" i="3"/>
  <c r="J12" i="3"/>
  <c r="J11" i="3"/>
  <c r="J10" i="3"/>
  <c r="K10" i="3" s="1"/>
  <c r="J9" i="3"/>
  <c r="J8" i="3"/>
  <c r="J7" i="3"/>
  <c r="J18" i="2"/>
  <c r="J17" i="2"/>
  <c r="J16" i="2"/>
  <c r="J15" i="2"/>
  <c r="J14" i="2"/>
  <c r="J13" i="2"/>
  <c r="K12" i="2"/>
  <c r="J12" i="2"/>
  <c r="J11" i="2"/>
  <c r="J10" i="2"/>
  <c r="K10" i="2" s="1"/>
  <c r="L7" i="2" s="1"/>
  <c r="J9" i="2"/>
  <c r="J8" i="2"/>
  <c r="J7" i="2"/>
  <c r="J18" i="1"/>
  <c r="J17" i="1"/>
  <c r="J16" i="1"/>
  <c r="J15" i="1"/>
  <c r="J14" i="1"/>
  <c r="J13" i="1"/>
  <c r="J12" i="1"/>
  <c r="K12" i="1" s="1"/>
  <c r="J11" i="1"/>
  <c r="J10" i="1"/>
  <c r="K10" i="1" s="1"/>
  <c r="J9" i="1"/>
  <c r="J8" i="1"/>
  <c r="J7" i="1"/>
  <c r="J11" i="30" l="1"/>
  <c r="K9" i="30" s="1"/>
  <c r="J10" i="30"/>
  <c r="J9" i="30"/>
  <c r="J8" i="30"/>
  <c r="K7" i="30" s="1"/>
  <c r="J7" i="30"/>
  <c r="J18" i="23"/>
  <c r="K18" i="23" s="1"/>
  <c r="L15" i="23" s="1"/>
  <c r="J17" i="23"/>
  <c r="J16" i="23"/>
  <c r="J15" i="23"/>
  <c r="J14" i="23"/>
  <c r="J13" i="23"/>
  <c r="J12" i="23"/>
  <c r="J11" i="23"/>
  <c r="J10" i="23"/>
  <c r="J9" i="23"/>
  <c r="J8" i="23"/>
  <c r="L7" i="23"/>
  <c r="J7" i="23"/>
  <c r="J18" i="42"/>
  <c r="J16" i="42"/>
  <c r="J15" i="42"/>
  <c r="J14" i="42"/>
  <c r="J12" i="42"/>
  <c r="K12" i="42" s="1"/>
  <c r="J11" i="42"/>
  <c r="J10" i="42"/>
  <c r="K10" i="42" s="1"/>
  <c r="L7" i="42" s="1"/>
  <c r="J9" i="42"/>
  <c r="J8" i="42"/>
  <c r="J7" i="42"/>
  <c r="J11" i="20"/>
  <c r="K11" i="20" s="1"/>
  <c r="J10" i="20"/>
  <c r="J9" i="20"/>
  <c r="J8" i="20"/>
  <c r="J7" i="20"/>
  <c r="J26" i="37" l="1"/>
  <c r="K25" i="37"/>
  <c r="J25" i="37"/>
  <c r="J23" i="37"/>
  <c r="K22" i="37"/>
  <c r="J22" i="37"/>
  <c r="J20" i="37"/>
  <c r="K19" i="37"/>
  <c r="J19" i="37"/>
  <c r="J14" i="35" l="1"/>
  <c r="K14" i="37"/>
  <c r="J11" i="37"/>
  <c r="J8" i="37"/>
  <c r="J13" i="35" l="1"/>
  <c r="J11" i="35"/>
  <c r="J8" i="35"/>
  <c r="J20" i="35" l="1"/>
  <c r="J19" i="35"/>
  <c r="K19" i="35"/>
  <c r="J10" i="7"/>
  <c r="K10" i="7" s="1"/>
  <c r="J11" i="7"/>
  <c r="K11" i="7" s="1"/>
  <c r="J8" i="18"/>
  <c r="J25" i="26" l="1"/>
  <c r="K22" i="26"/>
  <c r="K12" i="31" l="1"/>
  <c r="L10" i="31" s="1"/>
  <c r="L18" i="26"/>
  <c r="K11" i="26"/>
  <c r="L7" i="26" s="1"/>
  <c r="J12" i="14" l="1"/>
  <c r="K12" i="14" s="1"/>
  <c r="J13" i="6"/>
  <c r="K13" i="6" s="1"/>
  <c r="K15" i="29"/>
  <c r="K13" i="29"/>
  <c r="K9" i="31" l="1"/>
  <c r="L7" i="31" s="1"/>
  <c r="K12" i="29"/>
  <c r="K9" i="29"/>
  <c r="L7" i="29" s="1"/>
  <c r="K13" i="28"/>
  <c r="K12" i="28"/>
  <c r="L7" i="27"/>
  <c r="K10" i="18"/>
  <c r="J10" i="16"/>
  <c r="K10" i="16" s="1"/>
  <c r="J10" i="14"/>
  <c r="K10" i="14" s="1"/>
  <c r="L7" i="14" s="1"/>
  <c r="J12" i="10"/>
  <c r="K12" i="10" s="1"/>
  <c r="J10" i="10"/>
  <c r="K10" i="10" s="1"/>
  <c r="L7" i="10" s="1"/>
  <c r="J10" i="6"/>
  <c r="K10" i="6" s="1"/>
  <c r="L7" i="6" s="1"/>
</calcChain>
</file>

<file path=xl/sharedStrings.xml><?xml version="1.0" encoding="utf-8"?>
<sst xmlns="http://schemas.openxmlformats.org/spreadsheetml/2006/main" count="2253" uniqueCount="180">
  <si>
    <t>СВОДНЫЙ ОТЧЕТ</t>
  </si>
  <si>
    <t>о фактическом исполнении муниципальных заданий муниципальными учреждениями</t>
  </si>
  <si>
    <t>№ пп</t>
  </si>
  <si>
    <t>Наименование учреждения, оказывающего услугу (выполняющего работу)</t>
  </si>
  <si>
    <t>Наименование оказываемой услуги (выпол-няемой работы)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</si>
  <si>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</si>
  <si>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</si>
  <si>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</si>
  <si>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</si>
  <si>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Значение, утвержденное в муниципальном задании на год (К1плi, К2плi1)</t>
  </si>
  <si>
    <t>Фактическое значение за год (К1фi, К2фi2)</t>
  </si>
  <si>
    <t>Оценка выполнения муниципальными учреждениями муниципального задания по каждому показателю (К1i, К2i3)</t>
  </si>
  <si>
    <t>Сводная оценка выполнения муниципальными учреждениями муниципального задания по показателям (качества, объема) (К1, К24)</t>
  </si>
  <si>
    <t xml:space="preserve">Оценка итоговая ОЦитоговая </t>
  </si>
  <si>
    <t>Заключение о выполнении муниципального задания муниципальным учреждением</t>
  </si>
  <si>
    <t>Услуга</t>
  </si>
  <si>
    <t>показатель качества К1</t>
  </si>
  <si>
    <t>%</t>
  </si>
  <si>
    <t>показатель объема К2</t>
  </si>
  <si>
    <t>человек</t>
  </si>
  <si>
    <t>Количество человеко-часов</t>
  </si>
  <si>
    <t>человеко-час</t>
  </si>
  <si>
    <t>Муниципальное бюджетное  учреждение дополнительного образования "Детская музыкальная школа № 1"</t>
  </si>
  <si>
    <t>Реализация дополнительных общеразвивающих программ</t>
  </si>
  <si>
    <t>Число обучающихся, ставших лауреатами городских, краевых, региональных, российских и международных конкурсов и фестивалей</t>
  </si>
  <si>
    <t>Доля выпускников, поступивших в средние специальные учебные заведения</t>
  </si>
  <si>
    <t>Доведение до выпуска</t>
  </si>
  <si>
    <t>Реализация дополнительных предпрофессиональных программ в области искусств (духовые и ударные инструменты)</t>
  </si>
  <si>
    <t>Реализация дополнительных предпрофессиональных программ в области искусств (фортепиано)</t>
  </si>
  <si>
    <t>Реализация дополнительных предпрофессиональных программ в области искусств (струнные инструменты)</t>
  </si>
  <si>
    <t>Реализация дополнительных предпрофессиональных программ в области искусств (народные инструменты)</t>
  </si>
  <si>
    <t>Муниципальное бюджетное  учреждение дополнительного образования "Детская музыкальная школа № 2"</t>
  </si>
  <si>
    <t>Муниципальное бюджетное  учреждение дополнительного образования "Детская музыкальная школа № 4"</t>
  </si>
  <si>
    <t>Муниципальное бюджетное  учреждение дополнительного образования "Детская музыкальная школа № 5"</t>
  </si>
  <si>
    <t>Муниципальное бюджетное  учреждение дополнительного образования "Детская школа искусств № 6"</t>
  </si>
  <si>
    <t>Муниципальное бюджетное  учреждение дополнительного образования "Детская музыкальная школа № 7"</t>
  </si>
  <si>
    <t>Работа</t>
  </si>
  <si>
    <t>Доля населения, принявшего участие в мероприятиях</t>
  </si>
  <si>
    <t>Количество участников мероприятия</t>
  </si>
  <si>
    <t>штука</t>
  </si>
  <si>
    <t>Количество  проведенных мероприятий</t>
  </si>
  <si>
    <t>Реализация дополнительных предпрофессиональных программ в области искусств (живопись)</t>
  </si>
  <si>
    <t xml:space="preserve">Причины отклонения значений от запланированных </t>
  </si>
  <si>
    <t>Муниципальное бюджетное  учреждение дополнительного образования "Детская музыкальная школа № 10"</t>
  </si>
  <si>
    <t>Муниципальное бюджетное  учреждение дополнительного образования "Детская музыкальная школа № 11"</t>
  </si>
  <si>
    <t>Муниципальное бюджетное  учреждение дополнительного образования "Детская музыкальная школа № 12"</t>
  </si>
  <si>
    <t>Муниципальное бюджетное  учреждение дополнительного образования "Детская школа искусств № 13"</t>
  </si>
  <si>
    <t xml:space="preserve">                                                                                                                                   </t>
  </si>
  <si>
    <t>Муниципальное автономное  учреждение дополнительного образования "Детская музыкальная школа № 3 имени Б.Г. Кривошея"</t>
  </si>
  <si>
    <t>Муниципальное автономное  учреждение дополнительного образования "Детская школа искусств № 8"</t>
  </si>
  <si>
    <t>Муниципальное автономное  учреждение дополнительного образования "Детская школа искусств № 9"</t>
  </si>
  <si>
    <t>Муниципальное бюджетное  учреждение дополнительного образования "Детская школа искусств № 15"</t>
  </si>
  <si>
    <t>Муниципальное автономное  учреждение дополнительного образования "Детская школа искусств № 16"</t>
  </si>
  <si>
    <t>Муниципальное бюджетное  учреждение дополнительного образования "Детская художественная школа № 1 им.ени В.И. Сурикова"</t>
  </si>
  <si>
    <t>Муниципальное бюджетное  учреждение дополнительного образования "Детская художественная школа № 2"</t>
  </si>
  <si>
    <t>Муниципальное бюджетное  учреждение культуры "Централизованная библиотечная система взрослого населения имени. А.М. Горького"</t>
  </si>
  <si>
    <t>Количество книговыдач</t>
  </si>
  <si>
    <t>тысяча экземпляров</t>
  </si>
  <si>
    <t>Количество посещений</t>
  </si>
  <si>
    <t>единица</t>
  </si>
  <si>
    <t>Объем собственных баз данных</t>
  </si>
  <si>
    <t>Библиотечное, библиографическое и информационное обслуживание пользователей библиотеки (удаленно через сеть интернет)</t>
  </si>
  <si>
    <t>Муниципальное бюджетное  учреждение культуры "Централизованная библиотечная система для детей имени. Н. Островского"</t>
  </si>
  <si>
    <t>Муниципальное автономное  учреждение "Красноярский парк флоры и фауны "Роев ручей"</t>
  </si>
  <si>
    <t>Число посетителей</t>
  </si>
  <si>
    <t>Количество сеансов</t>
  </si>
  <si>
    <t>Число зрителей</t>
  </si>
  <si>
    <t>Муниципальное бюджетное  учреждение культуры "Музей-усадьба В.И. Сурикова"</t>
  </si>
  <si>
    <t>Количество выставок</t>
  </si>
  <si>
    <t>Муниципальное бюджетное  учреждение культуры "Музей "Мемориал Победы"</t>
  </si>
  <si>
    <t>Муниципальное бюджетное  учреждение культуры "Детско-юношеский духовный хор "София"</t>
  </si>
  <si>
    <t>Количество новых программ и постановок</t>
  </si>
  <si>
    <t>Муниципальное бюджетное  учреждение культуры "Ансамбль танца "Енисейские зори"</t>
  </si>
  <si>
    <t>Муниципальное бюджетное  учреждение культуры "Красноярский камерный оркестр"</t>
  </si>
  <si>
    <t>Муниципальное бюджетное  учреждение культуры "Городской духовой оркестр"</t>
  </si>
  <si>
    <t>Муниципальное бюджетное  учреждение культуры "Хоровой ансамбль солистов "Тебе поемъ"</t>
  </si>
  <si>
    <t>Муниципальное автономное  учреждение "Красноярский городской Дворец культуры"</t>
  </si>
  <si>
    <t>Муниципальное автономное  учреждение "Городской Дворец культуры "Кировский"</t>
  </si>
  <si>
    <t>Реализация дополнительных предпрофессиональных программ в области искусств (хоровое пение)</t>
  </si>
  <si>
    <t>Реализация дополнительных предпрофессиональных программ в области искусств (музыкальный фольклор)</t>
  </si>
  <si>
    <t>Организация и проведение культурно-массовых мероприятий - творческих (фестиваль, выставка, конкурс, смотр)</t>
  </si>
  <si>
    <t>Организация и проведение культурно-массовых мероприятий - методических (семинар, конференция)</t>
  </si>
  <si>
    <t>Организация и проведение культурно-массовых мероприятий - культурно-массовых (иные зрелищные мероприятия)</t>
  </si>
  <si>
    <t>Библиотечное, библиографическое и информационное обслуживание пользователей библиотеки (в стационарных условиях) бесплатная</t>
  </si>
  <si>
    <t>Количество зарегистрированных пользователей</t>
  </si>
  <si>
    <t>Библиотечное, библиографическое и информационное обслуживание пользователей библиотеки (вне стационара) - бесплатная</t>
  </si>
  <si>
    <t>Доля национальных фильмов в репертуаре</t>
  </si>
  <si>
    <t>Публичный показ музейных предметов, музейных коллекций (в стационарных условиях) - бесплатная</t>
  </si>
  <si>
    <t>Количество экскурсий, лекций</t>
  </si>
  <si>
    <t>Публичный показ музейных предметов, музейных коллекций (вне стационара), бесплатная</t>
  </si>
  <si>
    <t>Количество  лекций</t>
  </si>
  <si>
    <t>Публичный показ музейных предметов, музейных коллекций(удаленно через сеть интернет), бесплатная</t>
  </si>
  <si>
    <t>Число оцифрованных музейных предметов, размещенных в сети Интернет</t>
  </si>
  <si>
    <t>Публичный показ музейных предметов, музейных коллекций (в стационарных условиях) - платная</t>
  </si>
  <si>
    <t>Организация и проведение культурно-массовых мероприятий - ритуалы</t>
  </si>
  <si>
    <t>Число концертов</t>
  </si>
  <si>
    <t>Организация деятельности клубных формирований и формирований самодеятельного народного творчества, бесплатная</t>
  </si>
  <si>
    <t>Организация деятельности клубных формирований и формирований самодеятельного народного творчества, платная</t>
  </si>
  <si>
    <t>Муниципальное автономное  учреждение "Правобережный городской Дворец культуры"</t>
  </si>
  <si>
    <t>Согласно итоговой оценки ОЦитоговая муниципальное задание выполнено</t>
  </si>
  <si>
    <t>Согласно итоговой оценки ОЦитоговая муниципальное задание в целом выполнено</t>
  </si>
  <si>
    <t xml:space="preserve">Согласно итоговой оценки ОЦитоговая муниципальное задание выполнено </t>
  </si>
  <si>
    <t>Согласно итоговой оценки ОЦитоговая муниципальное задание  выполнено</t>
  </si>
  <si>
    <t xml:space="preserve"> </t>
  </si>
  <si>
    <t>Динамика численности животных текущего года по сравнению с предыдущем годом</t>
  </si>
  <si>
    <t>Численность животных</t>
  </si>
  <si>
    <t>Проказ кинофильмов (в стационарных условиях), бесплатная</t>
  </si>
  <si>
    <t>Проказ кинофильмов (в стационарных условиях), платная</t>
  </si>
  <si>
    <t>Количество экспонируемых предметов</t>
  </si>
  <si>
    <t>Показ (организация показа) концертных программ (на выезде), беплатная</t>
  </si>
  <si>
    <t>Показ (организация показа) концертных программ  (на выезде), бесплатная</t>
  </si>
  <si>
    <t>Показ (организация показа) концертных программ  (на выезде), платная</t>
  </si>
  <si>
    <t>Показ (организация показа) концертных программ (на выезде), бесплатная</t>
  </si>
  <si>
    <t>Показ (организация показа) концертных программ (на гастролях), бесплатная</t>
  </si>
  <si>
    <t>Показ (организация показа) концертных программ (на выезде), платная</t>
  </si>
  <si>
    <t>в связи с выбытием учеников в течение учебного года</t>
  </si>
  <si>
    <t xml:space="preserve">Согласно итоговой оценки ОЦитоговая муниципальное задание в целом выполнено </t>
  </si>
  <si>
    <t>качественная подготовка детей, с возможностью поступления с средние специальные учебные заведения</t>
  </si>
  <si>
    <t>активное участие и высокое качество подготовки учащихся</t>
  </si>
  <si>
    <t>в связи с переводом детей из других школ</t>
  </si>
  <si>
    <t>в связи с непредоставлением площадок для проведения концертов</t>
  </si>
  <si>
    <t>в связи с модернизацией и ремонтом двух филиалов библиотеки</t>
  </si>
  <si>
    <t>за 2019 год (по состоянию на 01.01.2020)</t>
  </si>
  <si>
    <t>за 2019 год (по состоянию на 01.01.2020</t>
  </si>
  <si>
    <t>благодаря профессиональной работе преподователей сохранен контингент и доведен до выпуска</t>
  </si>
  <si>
    <t>прекращение традиции ежедневного сигнального выстрела</t>
  </si>
  <si>
    <t>Реализация дополнительных предпрофессиональных программ в области искусств (струнные)</t>
  </si>
  <si>
    <t xml:space="preserve">Количество клубных формирований </t>
  </si>
  <si>
    <t xml:space="preserve">Количество участников клубных формирований </t>
  </si>
  <si>
    <t>количество участников клубных формирований самодеятельного народного творчества для молодежи от 15 до 24 лет</t>
  </si>
  <si>
    <t xml:space="preserve">количество посетителей информационно-просветительских мероприятий на платной основе </t>
  </si>
  <si>
    <t>Муниципальное автономное  учреждение " Дворец культуры имени 1 мая"</t>
  </si>
  <si>
    <t>Организация и проведение культурно-массовых мероприятий (иные зрелищные мероприятия) (организация досуга людей пожилого возраста)</t>
  </si>
  <si>
    <t>Организация и проведение творческих мероприятий (фестиваль, выставка, конкурс, смотр) (профилактика экстремизма)</t>
  </si>
  <si>
    <t>Организация и проведение творческих мероприятий  (фестиваль, выставка, конкурс, смотр) (организация досуга людей пожилого возраста)</t>
  </si>
  <si>
    <t>Организация и проведение творческих мероприятий  (фестиваль, выставка, конкурс, смотр) (ЗСФИ, цирковой фестиваль)</t>
  </si>
  <si>
    <t xml:space="preserve">Организация и проведение творческих мероприятий (фестиваль, выставка, конкурс, смотр)
Вне стационарных условий на платной и бесплатной основе
</t>
  </si>
  <si>
    <t>Перевод участников клубных формирований  в платные группы</t>
  </si>
  <si>
    <t>Организация и проведение   творческих мероприятий  (фестиваль, выставка, конкурс, смотр)</t>
  </si>
  <si>
    <t>Показ (организация показа) концертных программ  (на гастролях), бесплатная</t>
  </si>
  <si>
    <t>Наименование оказываемой услуги (выполняемой работы)</t>
  </si>
  <si>
    <t>Формирование, сохранение, содержание и учет коллекций диких и домашних животных, растений
-бесплатная</t>
  </si>
  <si>
    <t>Число посещений 
(в стационарных условиях) -бесплатно</t>
  </si>
  <si>
    <t>Число посещений 
(в стационарных условиях) -платно</t>
  </si>
  <si>
    <t>Число посещений 
(вне стационара) -бесплатно</t>
  </si>
  <si>
    <t>развитие коллекции</t>
  </si>
  <si>
    <t>в связи с удаленностью и открытием новых пространств на территории районов города</t>
  </si>
  <si>
    <t>общее снижение покупательского спроса</t>
  </si>
  <si>
    <t>организация на территории города мест для проведения культурно-массовых мероприятий.на которых парк организует выездные локации</t>
  </si>
  <si>
    <t>большее количество детей было достойно подготовлено к конкурсным выступлениям</t>
  </si>
  <si>
    <t>Публичный показ музейных предметов, музейных коллекций 
(в стационарных условиях) - бесплатная</t>
  </si>
  <si>
    <t>Количество экскурсий, лекций, мероприятий</t>
  </si>
  <si>
    <t>Публичный показ музейных предметов, музейных коллекций
 (вне стационара), бесплатная</t>
  </si>
  <si>
    <t>Публичный показ музейных предметов, музейных коллекций
(удаленно через сеть интернет), бесплатная</t>
  </si>
  <si>
    <t>Публичный показ музейных предметов, музейных коллекций 
(в стационарных условиях) - платная</t>
  </si>
  <si>
    <t>Показ (организация показа) концертных программ  
(на выезде), бесплатная</t>
  </si>
  <si>
    <t>Показ (организация показа) концертных программ 
(на выезде), платная</t>
  </si>
  <si>
    <t>отсутствие выпускников по предпрофессиональной программе</t>
  </si>
  <si>
    <t>за 2019 год (по состоянию на 01.10.2020)</t>
  </si>
  <si>
    <t>Услуги</t>
  </si>
  <si>
    <t>Библиотечное, библиографическое и информационное обслуживание пользователей библиотеки
(в стационарных условиях) бесплатная</t>
  </si>
  <si>
    <t>Библиотечное, библиографическое и информационное обслуживание пользователей библиотеки 
(вне стационара) - бесплатная</t>
  </si>
  <si>
    <t>Библиотечное, библиографическое и информационное обслуживание пользователей библиотеки 
(удаленно через сеть интернет)</t>
  </si>
  <si>
    <t>Объем электронного каталога</t>
  </si>
  <si>
    <t>Организация и проведение культурно-массовых мероприятий - 
творческих (фестиваль, выставка, конкурс, смотр)</t>
  </si>
  <si>
    <t>Количество участников мероприятий</t>
  </si>
  <si>
    <t>Муниципальное автономное  учреждение "Дворец культуры "Свердловский"</t>
  </si>
  <si>
    <t>Организация деятельности клубных формирований и формирований самодеятельного народного творчества, 
(в стационарных условиях) 
бесплатная</t>
  </si>
  <si>
    <t>Количество участников клубных формирований самодеятельного народного творчества для молодежи от 15 до 24 лет</t>
  </si>
  <si>
    <t>Организация деятельности клубных формирований и формирований самодеятельного народного творчества,
(в стационарных условиях)  платная</t>
  </si>
  <si>
    <t>Количество посетителей информационно-просветительских мероприятий</t>
  </si>
  <si>
    <t>Организация и проведение культурно-массовых мероприятий -
культурно-массовых (иные зрелищные мероприятия)</t>
  </si>
  <si>
    <t>Организация и проведение культурно-массовых мероприятий -
культурно-массовых (иные зрелищные мероприятия)
(организация досуга людей пожилого возраста)</t>
  </si>
  <si>
    <t>Организация и проведение культурно-массовых мероприятий - 
творческих (фестиваль, выставка,конкурс,смотр)</t>
  </si>
  <si>
    <t>Организация и проведение культурно-массовых мероприятий - 
творческих (фестиваль, выставка,конкурс,смотр)
Вне стационарных условий</t>
  </si>
  <si>
    <t>Муниципальное автономное  учреждение "Дом кино"</t>
  </si>
  <si>
    <t>за счет увеличения платных</t>
  </si>
  <si>
    <t>Количество участников клубных формирований самодеятельного народного творчества для молодежи о 15 до 24 лет</t>
  </si>
  <si>
    <t>Организация и проведение культурно-массовых мероприятий - 
творческих (фестиваль, выставка, конкурс, смотр)
(профилактика экстремизма)</t>
  </si>
  <si>
    <t>в связи с отменой молодежного конкурса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</si>
</sst>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;[Red]0.00"/>
    <numFmt numFmtId="165" formatCode="0.000"/>
    <numFmt numFmtId="166" formatCode="0.0"/>
    <numFmt numFmtId="167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5" fillId="0" borderId="9" xfId="0" applyFont="1" applyBorder="1" applyAlignment="1">
      <alignment vertical="top" wrapText="1"/>
    </xf>
    <xf numFmtId="0" fontId="1" fillId="0" borderId="1" xfId="0" applyFont="1" applyBorder="1"/>
    <xf numFmtId="1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10" fontId="5" fillId="0" borderId="1" xfId="0" applyNumberFormat="1" applyFont="1" applyBorder="1" applyAlignment="1">
      <alignment vertical="center" wrapText="1"/>
    </xf>
    <xf numFmtId="0" fontId="1" fillId="0" borderId="0" xfId="0" applyFont="1" applyBorder="1"/>
    <xf numFmtId="10" fontId="5" fillId="0" borderId="6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1" fillId="0" borderId="16" xfId="0" applyFont="1" applyBorder="1"/>
    <xf numFmtId="0" fontId="3" fillId="0" borderId="14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/>
    <xf numFmtId="9" fontId="1" fillId="0" borderId="0" xfId="0" applyNumberFormat="1" applyFont="1"/>
    <xf numFmtId="9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5" fillId="0" borderId="11" xfId="0" applyFont="1" applyBorder="1" applyAlignment="1">
      <alignment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0" fontId="5" fillId="0" borderId="6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166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6" xfId="0" applyFont="1" applyBorder="1"/>
    <xf numFmtId="0" fontId="5" fillId="0" borderId="18" xfId="0" applyFont="1" applyBorder="1" applyAlignment="1">
      <alignment vertical="top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6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top" wrapText="1"/>
    </xf>
    <xf numFmtId="0" fontId="11" fillId="0" borderId="0" xfId="0" applyFont="1"/>
    <xf numFmtId="3" fontId="7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11" fillId="0" borderId="16" xfId="0" applyFont="1" applyBorder="1"/>
    <xf numFmtId="0" fontId="7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1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top" wrapText="1"/>
    </xf>
    <xf numFmtId="0" fontId="11" fillId="2" borderId="0" xfId="0" applyFont="1" applyFill="1"/>
    <xf numFmtId="0" fontId="7" fillId="0" borderId="2" xfId="0" applyFont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/>
    </xf>
    <xf numFmtId="0" fontId="11" fillId="0" borderId="15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Border="1" applyAlignment="1">
      <alignment vertical="center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10" fontId="5" fillId="0" borderId="1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vertical="center"/>
    </xf>
    <xf numFmtId="10" fontId="7" fillId="0" borderId="1" xfId="0" applyNumberFormat="1" applyFont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1" fillId="0" borderId="7" xfId="0" applyFont="1" applyBorder="1"/>
    <xf numFmtId="0" fontId="11" fillId="0" borderId="6" xfId="0" applyFont="1" applyBorder="1"/>
    <xf numFmtId="0" fontId="7" fillId="2" borderId="14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0" fontId="7" fillId="0" borderId="2" xfId="0" applyNumberFormat="1" applyFont="1" applyBorder="1" applyAlignment="1">
      <alignment vertical="center" wrapText="1"/>
    </xf>
    <xf numFmtId="10" fontId="7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/>
    <xf numFmtId="0" fontId="10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0" fontId="7" fillId="0" borderId="6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0" fontId="7" fillId="0" borderId="3" xfId="0" applyNumberFormat="1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10" fontId="7" fillId="0" borderId="2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0" fontId="5" fillId="0" borderId="6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0" fontId="0" fillId="2" borderId="3" xfId="0" applyNumberFormat="1" applyFill="1" applyBorder="1" applyAlignment="1">
      <alignment horizontal="center" vertical="center" wrapText="1"/>
    </xf>
    <xf numFmtId="10" fontId="0" fillId="2" borderId="7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0" fontId="0" fillId="2" borderId="2" xfId="0" applyNumberFormat="1" applyFill="1" applyBorder="1" applyAlignment="1">
      <alignment horizontal="center" vertical="center" wrapText="1"/>
    </xf>
    <xf numFmtId="10" fontId="0" fillId="2" borderId="6" xfId="0" applyNumberForma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164" fontId="5" fillId="2" borderId="6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0" fontId="5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1" fontId="5" fillId="2" borderId="3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/>
    <xf numFmtId="10" fontId="5" fillId="2" borderId="2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FF"/>
      <color rgb="FFFF5050"/>
      <color rgb="FFF2B8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N18"/>
  <sheetViews>
    <sheetView tabSelected="1" zoomScaleNormal="100" workbookViewId="0">
      <selection activeCell="C7" sqref="C7:C10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3.5546875" style="111" customWidth="1"/>
    <col min="9" max="9" width="11.6640625" style="111" bestFit="1" customWidth="1"/>
    <col min="10" max="10" width="11.44140625" style="111" bestFit="1" customWidth="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71.6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64.5" customHeight="1" x14ac:dyDescent="0.3">
      <c r="A7" s="194">
        <v>1</v>
      </c>
      <c r="B7" s="194" t="s">
        <v>22</v>
      </c>
      <c r="C7" s="202" t="s">
        <v>23</v>
      </c>
      <c r="D7" s="200" t="s">
        <v>15</v>
      </c>
      <c r="E7" s="71" t="s">
        <v>16</v>
      </c>
      <c r="F7" s="71" t="s">
        <v>24</v>
      </c>
      <c r="G7" s="72" t="s">
        <v>19</v>
      </c>
      <c r="H7" s="92">
        <v>18</v>
      </c>
      <c r="I7" s="92">
        <v>25</v>
      </c>
      <c r="J7" s="104">
        <f t="shared" ref="J7:J18" si="0">IF(I7/H7&gt;100%,100%,I7/H7)</f>
        <v>1</v>
      </c>
      <c r="K7" s="196">
        <v>1</v>
      </c>
      <c r="L7" s="196">
        <v>1</v>
      </c>
      <c r="M7" s="198" t="s">
        <v>102</v>
      </c>
      <c r="N7" s="71"/>
    </row>
    <row r="8" spans="1:14" ht="39.6" x14ac:dyDescent="0.3">
      <c r="A8" s="195"/>
      <c r="B8" s="195"/>
      <c r="C8" s="203"/>
      <c r="D8" s="201"/>
      <c r="E8" s="67" t="s">
        <v>16</v>
      </c>
      <c r="F8" s="67" t="s">
        <v>25</v>
      </c>
      <c r="G8" s="73" t="s">
        <v>17</v>
      </c>
      <c r="H8" s="76">
        <v>9</v>
      </c>
      <c r="I8" s="76">
        <v>11</v>
      </c>
      <c r="J8" s="104">
        <f t="shared" si="0"/>
        <v>1</v>
      </c>
      <c r="K8" s="197"/>
      <c r="L8" s="197"/>
      <c r="M8" s="199"/>
      <c r="N8" s="67"/>
    </row>
    <row r="9" spans="1:14" ht="26.4" x14ac:dyDescent="0.3">
      <c r="A9" s="195"/>
      <c r="B9" s="195"/>
      <c r="C9" s="203"/>
      <c r="D9" s="201"/>
      <c r="E9" s="67" t="s">
        <v>16</v>
      </c>
      <c r="F9" s="67" t="s">
        <v>26</v>
      </c>
      <c r="G9" s="73" t="s">
        <v>17</v>
      </c>
      <c r="H9" s="76">
        <v>75</v>
      </c>
      <c r="I9" s="76">
        <v>85</v>
      </c>
      <c r="J9" s="104">
        <f t="shared" si="0"/>
        <v>1</v>
      </c>
      <c r="K9" s="197"/>
      <c r="L9" s="197"/>
      <c r="M9" s="199"/>
      <c r="N9" s="67"/>
    </row>
    <row r="10" spans="1:14" ht="26.4" x14ac:dyDescent="0.3">
      <c r="A10" s="195"/>
      <c r="B10" s="195"/>
      <c r="C10" s="203"/>
      <c r="D10" s="201"/>
      <c r="E10" s="67" t="s">
        <v>18</v>
      </c>
      <c r="F10" s="67" t="s">
        <v>20</v>
      </c>
      <c r="G10" s="73" t="s">
        <v>21</v>
      </c>
      <c r="H10" s="121">
        <v>18648</v>
      </c>
      <c r="I10" s="121">
        <v>18648</v>
      </c>
      <c r="J10" s="104">
        <f t="shared" si="0"/>
        <v>1</v>
      </c>
      <c r="K10" s="115">
        <f>J10</f>
        <v>1</v>
      </c>
      <c r="L10" s="197"/>
      <c r="M10" s="199"/>
      <c r="N10" s="67"/>
    </row>
    <row r="11" spans="1:14" ht="63.75" customHeight="1" x14ac:dyDescent="0.3">
      <c r="A11" s="195"/>
      <c r="B11" s="195"/>
      <c r="C11" s="203" t="s">
        <v>27</v>
      </c>
      <c r="D11" s="201" t="s">
        <v>15</v>
      </c>
      <c r="E11" s="67" t="s">
        <v>16</v>
      </c>
      <c r="F11" s="67" t="s">
        <v>24</v>
      </c>
      <c r="G11" s="73" t="s">
        <v>19</v>
      </c>
      <c r="H11" s="66">
        <v>1</v>
      </c>
      <c r="I11" s="66">
        <v>4</v>
      </c>
      <c r="J11" s="104">
        <f t="shared" si="0"/>
        <v>1</v>
      </c>
      <c r="K11" s="115">
        <v>1</v>
      </c>
      <c r="L11" s="197">
        <v>1</v>
      </c>
      <c r="M11" s="199"/>
      <c r="N11" s="67"/>
    </row>
    <row r="12" spans="1:14" ht="26.4" x14ac:dyDescent="0.3">
      <c r="A12" s="195"/>
      <c r="B12" s="195"/>
      <c r="C12" s="203"/>
      <c r="D12" s="201"/>
      <c r="E12" s="67" t="s">
        <v>18</v>
      </c>
      <c r="F12" s="67" t="s">
        <v>20</v>
      </c>
      <c r="G12" s="73" t="s">
        <v>21</v>
      </c>
      <c r="H12" s="121">
        <v>4687</v>
      </c>
      <c r="I12" s="121">
        <v>4687</v>
      </c>
      <c r="J12" s="104">
        <f t="shared" si="0"/>
        <v>1</v>
      </c>
      <c r="K12" s="115">
        <f>J12</f>
        <v>1</v>
      </c>
      <c r="L12" s="197"/>
      <c r="M12" s="199"/>
      <c r="N12" s="67"/>
    </row>
    <row r="13" spans="1:14" ht="52.5" customHeight="1" x14ac:dyDescent="0.3">
      <c r="A13" s="195"/>
      <c r="B13" s="195"/>
      <c r="C13" s="203" t="s">
        <v>28</v>
      </c>
      <c r="D13" s="201" t="s">
        <v>15</v>
      </c>
      <c r="E13" s="67" t="s">
        <v>16</v>
      </c>
      <c r="F13" s="67" t="s">
        <v>24</v>
      </c>
      <c r="G13" s="73" t="s">
        <v>19</v>
      </c>
      <c r="H13" s="127">
        <v>10</v>
      </c>
      <c r="I13" s="127">
        <v>15</v>
      </c>
      <c r="J13" s="104">
        <f t="shared" si="0"/>
        <v>1</v>
      </c>
      <c r="K13" s="115">
        <v>1</v>
      </c>
      <c r="L13" s="197">
        <v>1</v>
      </c>
      <c r="M13" s="199"/>
      <c r="N13" s="67"/>
    </row>
    <row r="14" spans="1:14" ht="26.4" x14ac:dyDescent="0.3">
      <c r="A14" s="195"/>
      <c r="B14" s="195"/>
      <c r="C14" s="203"/>
      <c r="D14" s="201"/>
      <c r="E14" s="67" t="s">
        <v>18</v>
      </c>
      <c r="F14" s="67" t="s">
        <v>20</v>
      </c>
      <c r="G14" s="73" t="s">
        <v>21</v>
      </c>
      <c r="H14" s="121">
        <v>13283</v>
      </c>
      <c r="I14" s="121">
        <v>13283</v>
      </c>
      <c r="J14" s="104">
        <f t="shared" si="0"/>
        <v>1</v>
      </c>
      <c r="K14" s="115">
        <v>1</v>
      </c>
      <c r="L14" s="197"/>
      <c r="M14" s="199"/>
      <c r="N14" s="67"/>
    </row>
    <row r="15" spans="1:14" ht="71.25" customHeight="1" x14ac:dyDescent="0.3">
      <c r="A15" s="195"/>
      <c r="B15" s="195"/>
      <c r="C15" s="203" t="s">
        <v>29</v>
      </c>
      <c r="D15" s="201" t="s">
        <v>15</v>
      </c>
      <c r="E15" s="67" t="s">
        <v>16</v>
      </c>
      <c r="F15" s="67" t="s">
        <v>24</v>
      </c>
      <c r="G15" s="73" t="s">
        <v>19</v>
      </c>
      <c r="H15" s="127">
        <v>3</v>
      </c>
      <c r="I15" s="127">
        <v>3</v>
      </c>
      <c r="J15" s="104">
        <f t="shared" si="0"/>
        <v>1</v>
      </c>
      <c r="K15" s="115">
        <v>1</v>
      </c>
      <c r="L15" s="197">
        <v>1</v>
      </c>
      <c r="M15" s="199"/>
      <c r="N15" s="67"/>
    </row>
    <row r="16" spans="1:14" ht="26.4" x14ac:dyDescent="0.3">
      <c r="A16" s="195"/>
      <c r="B16" s="195"/>
      <c r="C16" s="203"/>
      <c r="D16" s="201"/>
      <c r="E16" s="67" t="s">
        <v>18</v>
      </c>
      <c r="F16" s="67" t="s">
        <v>20</v>
      </c>
      <c r="G16" s="73" t="s">
        <v>21</v>
      </c>
      <c r="H16" s="121">
        <v>7171</v>
      </c>
      <c r="I16" s="121">
        <v>7171</v>
      </c>
      <c r="J16" s="104">
        <f t="shared" si="0"/>
        <v>1</v>
      </c>
      <c r="K16" s="115">
        <v>1</v>
      </c>
      <c r="L16" s="197"/>
      <c r="M16" s="199"/>
      <c r="N16" s="67"/>
    </row>
    <row r="17" spans="1:14" ht="65.25" customHeight="1" x14ac:dyDescent="0.3">
      <c r="A17" s="195"/>
      <c r="B17" s="195"/>
      <c r="C17" s="203" t="s">
        <v>30</v>
      </c>
      <c r="D17" s="201" t="s">
        <v>15</v>
      </c>
      <c r="E17" s="67" t="s">
        <v>16</v>
      </c>
      <c r="F17" s="67" t="s">
        <v>24</v>
      </c>
      <c r="G17" s="73" t="s">
        <v>19</v>
      </c>
      <c r="H17" s="127">
        <v>7</v>
      </c>
      <c r="I17" s="127">
        <v>10</v>
      </c>
      <c r="J17" s="104">
        <f t="shared" si="0"/>
        <v>1</v>
      </c>
      <c r="K17" s="115">
        <v>1</v>
      </c>
      <c r="L17" s="197">
        <v>1</v>
      </c>
      <c r="M17" s="199"/>
      <c r="N17" s="67"/>
    </row>
    <row r="18" spans="1:14" ht="26.4" x14ac:dyDescent="0.3">
      <c r="A18" s="195"/>
      <c r="B18" s="195"/>
      <c r="C18" s="203"/>
      <c r="D18" s="201"/>
      <c r="E18" s="67" t="s">
        <v>18</v>
      </c>
      <c r="F18" s="67" t="s">
        <v>20</v>
      </c>
      <c r="G18" s="73" t="s">
        <v>21</v>
      </c>
      <c r="H18" s="121">
        <v>13766</v>
      </c>
      <c r="I18" s="121">
        <v>15766</v>
      </c>
      <c r="J18" s="104">
        <f t="shared" si="0"/>
        <v>1</v>
      </c>
      <c r="K18" s="115">
        <v>1</v>
      </c>
      <c r="L18" s="197"/>
      <c r="M18" s="199"/>
      <c r="N18" s="67"/>
    </row>
  </sheetData>
  <autoFilter ref="A6:N18"/>
  <mergeCells count="22">
    <mergeCell ref="C15:C16"/>
    <mergeCell ref="L15:L16"/>
    <mergeCell ref="C17:C18"/>
    <mergeCell ref="D15:D16"/>
    <mergeCell ref="D17:D18"/>
    <mergeCell ref="L17:L18"/>
    <mergeCell ref="B1:N1"/>
    <mergeCell ref="B2:N2"/>
    <mergeCell ref="B3:N3"/>
    <mergeCell ref="B7:B18"/>
    <mergeCell ref="A7:A18"/>
    <mergeCell ref="K7:K9"/>
    <mergeCell ref="M7:M18"/>
    <mergeCell ref="L7:L10"/>
    <mergeCell ref="D7:D10"/>
    <mergeCell ref="C7:C10"/>
    <mergeCell ref="C11:C12"/>
    <mergeCell ref="D11:D12"/>
    <mergeCell ref="L11:L12"/>
    <mergeCell ref="C13:C14"/>
    <mergeCell ref="D13:D14"/>
    <mergeCell ref="L13:L14"/>
  </mergeCells>
  <pageMargins left="0.7" right="0.7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N20"/>
  <sheetViews>
    <sheetView topLeftCell="B1" zoomScale="120" zoomScaleNormal="120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64.5" customHeight="1" x14ac:dyDescent="0.3">
      <c r="A7" s="235">
        <v>10</v>
      </c>
      <c r="B7" s="235" t="s">
        <v>43</v>
      </c>
      <c r="C7" s="241" t="s">
        <v>23</v>
      </c>
      <c r="D7" s="243" t="s">
        <v>15</v>
      </c>
      <c r="E7" s="12" t="s">
        <v>16</v>
      </c>
      <c r="F7" s="12" t="s">
        <v>24</v>
      </c>
      <c r="G7" s="27" t="s">
        <v>19</v>
      </c>
      <c r="H7" s="28">
        <v>20</v>
      </c>
      <c r="I7" s="28">
        <v>37</v>
      </c>
      <c r="J7" s="25">
        <v>1</v>
      </c>
      <c r="K7" s="245">
        <v>1</v>
      </c>
      <c r="L7" s="245">
        <f>(K7+K10)/2</f>
        <v>1.0000071466006002</v>
      </c>
      <c r="M7" s="279" t="s">
        <v>99</v>
      </c>
      <c r="N7" s="12" t="s">
        <v>118</v>
      </c>
    </row>
    <row r="8" spans="1:14" ht="39.6" x14ac:dyDescent="0.3">
      <c r="A8" s="236"/>
      <c r="B8" s="236"/>
      <c r="C8" s="242"/>
      <c r="D8" s="244"/>
      <c r="E8" s="8" t="s">
        <v>16</v>
      </c>
      <c r="F8" s="8" t="s">
        <v>25</v>
      </c>
      <c r="G8" s="9" t="s">
        <v>17</v>
      </c>
      <c r="H8" s="38">
        <v>5</v>
      </c>
      <c r="I8" s="17">
        <v>8.8000000000000007</v>
      </c>
      <c r="J8" s="50">
        <v>1</v>
      </c>
      <c r="K8" s="246"/>
      <c r="L8" s="246"/>
      <c r="M8" s="280"/>
      <c r="N8" s="8"/>
    </row>
    <row r="9" spans="1:14" ht="26.4" x14ac:dyDescent="0.3">
      <c r="A9" s="236"/>
      <c r="B9" s="236"/>
      <c r="C9" s="242"/>
      <c r="D9" s="244"/>
      <c r="E9" s="8" t="s">
        <v>16</v>
      </c>
      <c r="F9" s="8" t="s">
        <v>26</v>
      </c>
      <c r="G9" s="9" t="s">
        <v>17</v>
      </c>
      <c r="H9" s="16">
        <v>70</v>
      </c>
      <c r="I9" s="17">
        <v>79</v>
      </c>
      <c r="J9" s="26">
        <v>1</v>
      </c>
      <c r="K9" s="246"/>
      <c r="L9" s="246"/>
      <c r="M9" s="280"/>
      <c r="N9" s="8" t="s">
        <v>119</v>
      </c>
    </row>
    <row r="10" spans="1:14" ht="26.4" x14ac:dyDescent="0.3">
      <c r="A10" s="236"/>
      <c r="B10" s="236"/>
      <c r="C10" s="242"/>
      <c r="D10" s="244"/>
      <c r="E10" s="8" t="s">
        <v>18</v>
      </c>
      <c r="F10" s="8" t="s">
        <v>20</v>
      </c>
      <c r="G10" s="9" t="s">
        <v>21</v>
      </c>
      <c r="H10" s="16">
        <v>20989</v>
      </c>
      <c r="I10" s="16">
        <v>20989.3</v>
      </c>
      <c r="J10" s="26">
        <f>I10/H10*100%</f>
        <v>1.0000142932012006</v>
      </c>
      <c r="K10" s="26">
        <f>J10</f>
        <v>1.0000142932012006</v>
      </c>
      <c r="L10" s="246"/>
      <c r="M10" s="280"/>
      <c r="N10" s="8"/>
    </row>
    <row r="11" spans="1:14" ht="66" x14ac:dyDescent="0.3">
      <c r="A11" s="236"/>
      <c r="B11" s="236"/>
      <c r="C11" s="251" t="s">
        <v>27</v>
      </c>
      <c r="D11" s="253" t="s">
        <v>15</v>
      </c>
      <c r="E11" s="12" t="s">
        <v>16</v>
      </c>
      <c r="F11" s="12" t="s">
        <v>24</v>
      </c>
      <c r="G11" s="44" t="s">
        <v>19</v>
      </c>
      <c r="H11" s="43">
        <v>1</v>
      </c>
      <c r="I11" s="43">
        <v>5</v>
      </c>
      <c r="J11" s="41">
        <v>1</v>
      </c>
      <c r="K11" s="41">
        <v>1</v>
      </c>
      <c r="L11" s="255">
        <v>1</v>
      </c>
      <c r="M11" s="280"/>
      <c r="N11" s="12" t="s">
        <v>118</v>
      </c>
    </row>
    <row r="12" spans="1:14" ht="26.4" x14ac:dyDescent="0.3">
      <c r="A12" s="236"/>
      <c r="B12" s="236"/>
      <c r="C12" s="241"/>
      <c r="D12" s="243"/>
      <c r="E12" s="8" t="s">
        <v>18</v>
      </c>
      <c r="F12" s="8" t="s">
        <v>20</v>
      </c>
      <c r="G12" s="9" t="s">
        <v>21</v>
      </c>
      <c r="H12" s="51">
        <v>3279.5</v>
      </c>
      <c r="I12" s="51">
        <v>3279.5</v>
      </c>
      <c r="J12" s="26">
        <f>I12/H12*100%</f>
        <v>1</v>
      </c>
      <c r="K12" s="26">
        <f>J12</f>
        <v>1</v>
      </c>
      <c r="L12" s="245"/>
      <c r="M12" s="280"/>
      <c r="N12" s="8"/>
    </row>
    <row r="13" spans="1:14" ht="66" x14ac:dyDescent="0.3">
      <c r="A13" s="236"/>
      <c r="B13" s="236"/>
      <c r="C13" s="251" t="s">
        <v>28</v>
      </c>
      <c r="D13" s="253" t="s">
        <v>15</v>
      </c>
      <c r="E13" s="12" t="s">
        <v>16</v>
      </c>
      <c r="F13" s="12" t="s">
        <v>24</v>
      </c>
      <c r="G13" s="44" t="s">
        <v>19</v>
      </c>
      <c r="H13" s="43">
        <v>1</v>
      </c>
      <c r="I13" s="43">
        <v>3</v>
      </c>
      <c r="J13" s="41">
        <v>1</v>
      </c>
      <c r="K13" s="41">
        <v>1</v>
      </c>
      <c r="L13" s="255">
        <v>1</v>
      </c>
      <c r="M13" s="280"/>
      <c r="N13" s="12" t="s">
        <v>118</v>
      </c>
    </row>
    <row r="14" spans="1:14" ht="26.4" x14ac:dyDescent="0.3">
      <c r="A14" s="236"/>
      <c r="B14" s="236"/>
      <c r="C14" s="241"/>
      <c r="D14" s="243"/>
      <c r="E14" s="8" t="s">
        <v>18</v>
      </c>
      <c r="F14" s="8" t="s">
        <v>20</v>
      </c>
      <c r="G14" s="9" t="s">
        <v>21</v>
      </c>
      <c r="H14" s="51">
        <v>4714.7</v>
      </c>
      <c r="I14" s="51">
        <v>4714.7</v>
      </c>
      <c r="J14" s="26">
        <v>1</v>
      </c>
      <c r="K14" s="26">
        <v>1</v>
      </c>
      <c r="L14" s="245"/>
      <c r="M14" s="280"/>
      <c r="N14" s="8"/>
    </row>
    <row r="15" spans="1:14" ht="83.25" customHeight="1" x14ac:dyDescent="0.3">
      <c r="A15" s="236"/>
      <c r="B15" s="236"/>
      <c r="C15" s="251" t="s">
        <v>29</v>
      </c>
      <c r="D15" s="253" t="s">
        <v>15</v>
      </c>
      <c r="E15" s="12" t="s">
        <v>16</v>
      </c>
      <c r="F15" s="12" t="s">
        <v>24</v>
      </c>
      <c r="G15" s="27" t="s">
        <v>19</v>
      </c>
      <c r="H15" s="16">
        <v>2</v>
      </c>
      <c r="I15" s="16">
        <v>25</v>
      </c>
      <c r="J15" s="26">
        <v>1</v>
      </c>
      <c r="K15" s="26">
        <v>1</v>
      </c>
      <c r="L15" s="255">
        <v>1</v>
      </c>
      <c r="M15" s="280"/>
      <c r="N15" s="12" t="s">
        <v>118</v>
      </c>
    </row>
    <row r="16" spans="1:14" ht="26.4" x14ac:dyDescent="0.3">
      <c r="A16" s="236"/>
      <c r="B16" s="236"/>
      <c r="C16" s="241"/>
      <c r="D16" s="243"/>
      <c r="E16" s="8" t="s">
        <v>18</v>
      </c>
      <c r="F16" s="8" t="s">
        <v>20</v>
      </c>
      <c r="G16" s="9" t="s">
        <v>21</v>
      </c>
      <c r="H16" s="51">
        <v>4804.3599999999997</v>
      </c>
      <c r="I16" s="51">
        <v>4804.3</v>
      </c>
      <c r="J16" s="26">
        <v>1</v>
      </c>
      <c r="K16" s="26">
        <v>1</v>
      </c>
      <c r="L16" s="245"/>
      <c r="M16" s="280"/>
      <c r="N16" s="8"/>
    </row>
    <row r="17" spans="1:14" ht="75" customHeight="1" x14ac:dyDescent="0.3">
      <c r="A17" s="236"/>
      <c r="B17" s="236"/>
      <c r="C17" s="251" t="s">
        <v>30</v>
      </c>
      <c r="D17" s="253" t="s">
        <v>15</v>
      </c>
      <c r="E17" s="12" t="s">
        <v>16</v>
      </c>
      <c r="F17" s="12" t="s">
        <v>24</v>
      </c>
      <c r="G17" s="44" t="s">
        <v>19</v>
      </c>
      <c r="H17" s="43">
        <v>1</v>
      </c>
      <c r="I17" s="43">
        <v>16</v>
      </c>
      <c r="J17" s="41">
        <v>1</v>
      </c>
      <c r="K17" s="41">
        <v>1</v>
      </c>
      <c r="L17" s="255">
        <v>1</v>
      </c>
      <c r="M17" s="280"/>
      <c r="N17" s="12" t="s">
        <v>118</v>
      </c>
    </row>
    <row r="18" spans="1:14" ht="26.4" x14ac:dyDescent="0.3">
      <c r="A18" s="236"/>
      <c r="B18" s="236"/>
      <c r="C18" s="241"/>
      <c r="D18" s="243"/>
      <c r="E18" s="8" t="s">
        <v>18</v>
      </c>
      <c r="F18" s="8" t="s">
        <v>20</v>
      </c>
      <c r="G18" s="9" t="s">
        <v>21</v>
      </c>
      <c r="H18" s="51">
        <v>7145.1</v>
      </c>
      <c r="I18" s="51">
        <v>7145.1</v>
      </c>
      <c r="J18" s="26">
        <v>1</v>
      </c>
      <c r="K18" s="26">
        <v>1</v>
      </c>
      <c r="L18" s="226"/>
      <c r="M18" s="280"/>
      <c r="N18" s="8"/>
    </row>
    <row r="19" spans="1:14" ht="66" x14ac:dyDescent="0.3">
      <c r="A19" s="236"/>
      <c r="B19" s="236"/>
      <c r="C19" s="251" t="s">
        <v>78</v>
      </c>
      <c r="D19" s="253" t="s">
        <v>15</v>
      </c>
      <c r="E19" s="12" t="s">
        <v>16</v>
      </c>
      <c r="F19" s="12" t="s">
        <v>24</v>
      </c>
      <c r="G19" s="27" t="s">
        <v>19</v>
      </c>
      <c r="H19" s="16">
        <v>1</v>
      </c>
      <c r="I19" s="16">
        <v>10</v>
      </c>
      <c r="J19" s="26">
        <v>1</v>
      </c>
      <c r="K19" s="26">
        <v>1</v>
      </c>
      <c r="L19" s="255">
        <v>1</v>
      </c>
      <c r="M19" s="280"/>
      <c r="N19" s="12" t="s">
        <v>118</v>
      </c>
    </row>
    <row r="20" spans="1:14" ht="26.4" x14ac:dyDescent="0.3">
      <c r="A20" s="236"/>
      <c r="B20" s="236"/>
      <c r="C20" s="241"/>
      <c r="D20" s="243"/>
      <c r="E20" s="8" t="s">
        <v>18</v>
      </c>
      <c r="F20" s="8" t="s">
        <v>20</v>
      </c>
      <c r="G20" s="9" t="s">
        <v>21</v>
      </c>
      <c r="H20" s="16">
        <v>6347.2</v>
      </c>
      <c r="I20" s="16">
        <v>6347.2</v>
      </c>
      <c r="J20" s="26">
        <v>1</v>
      </c>
      <c r="K20" s="26">
        <v>1</v>
      </c>
      <c r="L20" s="245"/>
      <c r="M20" s="280"/>
      <c r="N20" s="15"/>
    </row>
  </sheetData>
  <autoFilter ref="A6:N18"/>
  <mergeCells count="25">
    <mergeCell ref="C17:C18"/>
    <mergeCell ref="D17:D18"/>
    <mergeCell ref="C11:C12"/>
    <mergeCell ref="D11:D12"/>
    <mergeCell ref="L11:L12"/>
    <mergeCell ref="L13:L14"/>
    <mergeCell ref="C13:C14"/>
    <mergeCell ref="D13:D14"/>
    <mergeCell ref="L17:L18"/>
    <mergeCell ref="A7:A20"/>
    <mergeCell ref="B7:B20"/>
    <mergeCell ref="M7:M20"/>
    <mergeCell ref="B1:N1"/>
    <mergeCell ref="B2:N2"/>
    <mergeCell ref="B3:N3"/>
    <mergeCell ref="C7:C10"/>
    <mergeCell ref="D7:D10"/>
    <mergeCell ref="K7:K9"/>
    <mergeCell ref="L7:L10"/>
    <mergeCell ref="C15:C16"/>
    <mergeCell ref="D15:D16"/>
    <mergeCell ref="C19:C20"/>
    <mergeCell ref="D19:D20"/>
    <mergeCell ref="L15:L16"/>
    <mergeCell ref="L19:L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FF00"/>
  </sheetPr>
  <dimension ref="A1:N23"/>
  <sheetViews>
    <sheetView zoomScaleNormal="100" workbookViewId="0">
      <selection activeCell="C5" sqref="C5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64.5" customHeight="1" x14ac:dyDescent="0.3">
      <c r="A7" s="211">
        <v>11</v>
      </c>
      <c r="B7" s="211" t="s">
        <v>44</v>
      </c>
      <c r="C7" s="202" t="s">
        <v>23</v>
      </c>
      <c r="D7" s="200" t="s">
        <v>15</v>
      </c>
      <c r="E7" s="71" t="s">
        <v>16</v>
      </c>
      <c r="F7" s="71" t="s">
        <v>24</v>
      </c>
      <c r="G7" s="72" t="s">
        <v>19</v>
      </c>
      <c r="H7" s="102">
        <v>10</v>
      </c>
      <c r="I7" s="102">
        <v>13</v>
      </c>
      <c r="J7" s="104">
        <f t="shared" ref="J7:J23" si="0">IF(I7/H7&gt;100%,100%,I7/H7)</f>
        <v>1</v>
      </c>
      <c r="K7" s="208">
        <v>0.9607</v>
      </c>
      <c r="L7" s="196">
        <v>0.98040000000000005</v>
      </c>
      <c r="M7" s="198" t="s">
        <v>100</v>
      </c>
      <c r="N7" s="71"/>
    </row>
    <row r="8" spans="1:14" ht="39.6" x14ac:dyDescent="0.3">
      <c r="A8" s="233"/>
      <c r="B8" s="233"/>
      <c r="C8" s="203"/>
      <c r="D8" s="201"/>
      <c r="E8" s="67" t="s">
        <v>16</v>
      </c>
      <c r="F8" s="67" t="s">
        <v>25</v>
      </c>
      <c r="G8" s="73" t="s">
        <v>17</v>
      </c>
      <c r="H8" s="121">
        <v>0</v>
      </c>
      <c r="I8" s="121">
        <v>0</v>
      </c>
      <c r="J8" s="104"/>
      <c r="K8" s="225"/>
      <c r="L8" s="197"/>
      <c r="M8" s="199"/>
      <c r="N8" s="67"/>
    </row>
    <row r="9" spans="1:14" ht="26.4" x14ac:dyDescent="0.3">
      <c r="A9" s="233"/>
      <c r="B9" s="233"/>
      <c r="C9" s="203"/>
      <c r="D9" s="201"/>
      <c r="E9" s="67" t="s">
        <v>16</v>
      </c>
      <c r="F9" s="67" t="s">
        <v>26</v>
      </c>
      <c r="G9" s="73" t="s">
        <v>17</v>
      </c>
      <c r="H9" s="121">
        <v>70</v>
      </c>
      <c r="I9" s="121">
        <v>64.5</v>
      </c>
      <c r="J9" s="104">
        <f t="shared" si="0"/>
        <v>0.92142857142857137</v>
      </c>
      <c r="K9" s="226"/>
      <c r="L9" s="197"/>
      <c r="M9" s="199"/>
      <c r="N9" s="67"/>
    </row>
    <row r="10" spans="1:14" ht="26.4" x14ac:dyDescent="0.3">
      <c r="A10" s="233"/>
      <c r="B10" s="233"/>
      <c r="C10" s="203"/>
      <c r="D10" s="201"/>
      <c r="E10" s="67" t="s">
        <v>18</v>
      </c>
      <c r="F10" s="67" t="s">
        <v>20</v>
      </c>
      <c r="G10" s="73" t="s">
        <v>21</v>
      </c>
      <c r="H10" s="121">
        <v>6158.4</v>
      </c>
      <c r="I10" s="121">
        <v>6158.4</v>
      </c>
      <c r="J10" s="104">
        <f t="shared" si="0"/>
        <v>1</v>
      </c>
      <c r="K10" s="116">
        <f>J10</f>
        <v>1</v>
      </c>
      <c r="L10" s="197"/>
      <c r="M10" s="199"/>
      <c r="N10" s="67"/>
    </row>
    <row r="11" spans="1:14" ht="66" x14ac:dyDescent="0.3">
      <c r="A11" s="233"/>
      <c r="B11" s="233"/>
      <c r="C11" s="203" t="s">
        <v>27</v>
      </c>
      <c r="D11" s="201" t="s">
        <v>15</v>
      </c>
      <c r="E11" s="67" t="s">
        <v>16</v>
      </c>
      <c r="F11" s="67" t="s">
        <v>24</v>
      </c>
      <c r="G11" s="73" t="s">
        <v>19</v>
      </c>
      <c r="H11" s="66">
        <v>2</v>
      </c>
      <c r="I11" s="66">
        <v>20</v>
      </c>
      <c r="J11" s="104">
        <f t="shared" si="0"/>
        <v>1</v>
      </c>
      <c r="K11" s="217">
        <v>1</v>
      </c>
      <c r="L11" s="197">
        <v>1</v>
      </c>
      <c r="M11" s="199"/>
      <c r="N11" s="67"/>
    </row>
    <row r="12" spans="1:14" ht="26.4" x14ac:dyDescent="0.3">
      <c r="A12" s="233"/>
      <c r="B12" s="233"/>
      <c r="C12" s="203"/>
      <c r="D12" s="201"/>
      <c r="E12" s="67" t="s">
        <v>16</v>
      </c>
      <c r="F12" s="67" t="s">
        <v>26</v>
      </c>
      <c r="G12" s="73" t="s">
        <v>17</v>
      </c>
      <c r="H12" s="121">
        <v>0</v>
      </c>
      <c r="I12" s="121">
        <v>0</v>
      </c>
      <c r="J12" s="104"/>
      <c r="K12" s="196"/>
      <c r="L12" s="197"/>
      <c r="M12" s="199"/>
      <c r="N12" s="67"/>
    </row>
    <row r="13" spans="1:14" ht="26.4" x14ac:dyDescent="0.3">
      <c r="A13" s="233"/>
      <c r="B13" s="233"/>
      <c r="C13" s="203"/>
      <c r="D13" s="201"/>
      <c r="E13" s="67" t="s">
        <v>18</v>
      </c>
      <c r="F13" s="67" t="s">
        <v>20</v>
      </c>
      <c r="G13" s="73" t="s">
        <v>21</v>
      </c>
      <c r="H13" s="121">
        <v>4209</v>
      </c>
      <c r="I13" s="121">
        <v>4209</v>
      </c>
      <c r="J13" s="104">
        <f t="shared" si="0"/>
        <v>1</v>
      </c>
      <c r="K13" s="116">
        <f>J13</f>
        <v>1</v>
      </c>
      <c r="L13" s="197"/>
      <c r="M13" s="199"/>
      <c r="N13" s="67"/>
    </row>
    <row r="14" spans="1:14" ht="66" x14ac:dyDescent="0.3">
      <c r="A14" s="233"/>
      <c r="B14" s="233"/>
      <c r="C14" s="203" t="s">
        <v>28</v>
      </c>
      <c r="D14" s="201" t="s">
        <v>15</v>
      </c>
      <c r="E14" s="67" t="s">
        <v>16</v>
      </c>
      <c r="F14" s="67" t="s">
        <v>24</v>
      </c>
      <c r="G14" s="73" t="s">
        <v>19</v>
      </c>
      <c r="H14" s="66">
        <v>2</v>
      </c>
      <c r="I14" s="66">
        <v>5</v>
      </c>
      <c r="J14" s="104">
        <f t="shared" si="0"/>
        <v>1</v>
      </c>
      <c r="K14" s="116">
        <v>1</v>
      </c>
      <c r="L14" s="197">
        <v>1</v>
      </c>
      <c r="M14" s="199"/>
      <c r="N14" s="67"/>
    </row>
    <row r="15" spans="1:14" ht="26.4" x14ac:dyDescent="0.3">
      <c r="A15" s="233"/>
      <c r="B15" s="233"/>
      <c r="C15" s="203"/>
      <c r="D15" s="201"/>
      <c r="E15" s="67" t="s">
        <v>18</v>
      </c>
      <c r="F15" s="67" t="s">
        <v>20</v>
      </c>
      <c r="G15" s="73" t="s">
        <v>21</v>
      </c>
      <c r="H15" s="121">
        <v>6747</v>
      </c>
      <c r="I15" s="121">
        <v>6747</v>
      </c>
      <c r="J15" s="104">
        <f t="shared" si="0"/>
        <v>1</v>
      </c>
      <c r="K15" s="116">
        <v>1</v>
      </c>
      <c r="L15" s="197"/>
      <c r="M15" s="199"/>
      <c r="N15" s="67"/>
    </row>
    <row r="16" spans="1:14" ht="63" customHeight="1" x14ac:dyDescent="0.3">
      <c r="A16" s="233"/>
      <c r="B16" s="233"/>
      <c r="C16" s="203" t="s">
        <v>29</v>
      </c>
      <c r="D16" s="201" t="s">
        <v>15</v>
      </c>
      <c r="E16" s="67" t="s">
        <v>16</v>
      </c>
      <c r="F16" s="67" t="s">
        <v>24</v>
      </c>
      <c r="G16" s="73" t="s">
        <v>19</v>
      </c>
      <c r="H16" s="66">
        <v>1</v>
      </c>
      <c r="I16" s="66">
        <v>6</v>
      </c>
      <c r="J16" s="104">
        <f t="shared" si="0"/>
        <v>1</v>
      </c>
      <c r="K16" s="142">
        <v>1</v>
      </c>
      <c r="L16" s="197">
        <v>1</v>
      </c>
      <c r="M16" s="199"/>
      <c r="N16" s="128"/>
    </row>
    <row r="17" spans="1:14" ht="30.75" customHeight="1" x14ac:dyDescent="0.3">
      <c r="A17" s="233"/>
      <c r="B17" s="233"/>
      <c r="C17" s="203"/>
      <c r="D17" s="201"/>
      <c r="E17" s="67" t="s">
        <v>18</v>
      </c>
      <c r="F17" s="67" t="s">
        <v>20</v>
      </c>
      <c r="G17" s="73" t="s">
        <v>21</v>
      </c>
      <c r="H17" s="121">
        <v>1845</v>
      </c>
      <c r="I17" s="121">
        <v>1845</v>
      </c>
      <c r="J17" s="104">
        <f t="shared" si="0"/>
        <v>1</v>
      </c>
      <c r="K17" s="116">
        <v>1</v>
      </c>
      <c r="L17" s="197"/>
      <c r="M17" s="199"/>
      <c r="N17" s="128"/>
    </row>
    <row r="18" spans="1:14" ht="66" x14ac:dyDescent="0.3">
      <c r="A18" s="233"/>
      <c r="B18" s="233"/>
      <c r="C18" s="203" t="s">
        <v>30</v>
      </c>
      <c r="D18" s="201" t="s">
        <v>15</v>
      </c>
      <c r="E18" s="67" t="s">
        <v>16</v>
      </c>
      <c r="F18" s="67" t="s">
        <v>24</v>
      </c>
      <c r="G18" s="73" t="s">
        <v>19</v>
      </c>
      <c r="H18" s="66">
        <v>2</v>
      </c>
      <c r="I18" s="66">
        <v>10</v>
      </c>
      <c r="J18" s="104">
        <f t="shared" si="0"/>
        <v>1</v>
      </c>
      <c r="K18" s="217">
        <v>1</v>
      </c>
      <c r="L18" s="197">
        <v>1</v>
      </c>
      <c r="M18" s="199"/>
      <c r="N18" s="128"/>
    </row>
    <row r="19" spans="1:14" ht="26.4" x14ac:dyDescent="0.3">
      <c r="A19" s="233"/>
      <c r="B19" s="233"/>
      <c r="C19" s="203"/>
      <c r="D19" s="201"/>
      <c r="E19" s="67" t="s">
        <v>16</v>
      </c>
      <c r="F19" s="67" t="s">
        <v>26</v>
      </c>
      <c r="G19" s="73" t="s">
        <v>17</v>
      </c>
      <c r="H19" s="121">
        <v>0</v>
      </c>
      <c r="I19" s="121">
        <v>0</v>
      </c>
      <c r="J19" s="104"/>
      <c r="K19" s="196"/>
      <c r="L19" s="197"/>
      <c r="M19" s="199"/>
      <c r="N19" s="128"/>
    </row>
    <row r="20" spans="1:14" ht="24" customHeight="1" x14ac:dyDescent="0.3">
      <c r="A20" s="233"/>
      <c r="B20" s="233"/>
      <c r="C20" s="203"/>
      <c r="D20" s="201"/>
      <c r="E20" s="67" t="s">
        <v>18</v>
      </c>
      <c r="F20" s="67" t="s">
        <v>20</v>
      </c>
      <c r="G20" s="73" t="s">
        <v>21</v>
      </c>
      <c r="H20" s="121">
        <v>9547</v>
      </c>
      <c r="I20" s="121">
        <v>9547</v>
      </c>
      <c r="J20" s="104">
        <f t="shared" si="0"/>
        <v>1</v>
      </c>
      <c r="K20" s="116">
        <v>1</v>
      </c>
      <c r="L20" s="197"/>
      <c r="M20" s="199"/>
      <c r="N20" s="128"/>
    </row>
    <row r="21" spans="1:14" ht="0.75" hidden="1" customHeight="1" x14ac:dyDescent="0.2">
      <c r="A21" s="233"/>
      <c r="B21" s="233"/>
      <c r="C21" s="203" t="s">
        <v>78</v>
      </c>
      <c r="D21" s="201" t="s">
        <v>15</v>
      </c>
      <c r="E21" s="67"/>
      <c r="F21" s="67"/>
      <c r="G21" s="73"/>
      <c r="H21" s="66"/>
      <c r="I21" s="66"/>
      <c r="J21" s="104" t="e">
        <f t="shared" si="0"/>
        <v>#DIV/0!</v>
      </c>
      <c r="K21" s="116"/>
      <c r="L21" s="197">
        <v>1</v>
      </c>
      <c r="M21" s="199"/>
      <c r="N21" s="128"/>
    </row>
    <row r="22" spans="1:14" ht="68.25" customHeight="1" x14ac:dyDescent="0.3">
      <c r="A22" s="233"/>
      <c r="B22" s="233"/>
      <c r="C22" s="203"/>
      <c r="D22" s="201"/>
      <c r="E22" s="67" t="s">
        <v>16</v>
      </c>
      <c r="F22" s="67" t="s">
        <v>24</v>
      </c>
      <c r="G22" s="73" t="s">
        <v>19</v>
      </c>
      <c r="H22" s="66">
        <v>2</v>
      </c>
      <c r="I22" s="66">
        <v>10</v>
      </c>
      <c r="J22" s="104">
        <f t="shared" si="0"/>
        <v>1</v>
      </c>
      <c r="K22" s="116">
        <v>1</v>
      </c>
      <c r="L22" s="197"/>
      <c r="M22" s="199"/>
      <c r="N22" s="128"/>
    </row>
    <row r="23" spans="1:14" ht="33" customHeight="1" x14ac:dyDescent="0.3">
      <c r="A23" s="233"/>
      <c r="B23" s="233"/>
      <c r="C23" s="203"/>
      <c r="D23" s="201"/>
      <c r="E23" s="67" t="s">
        <v>18</v>
      </c>
      <c r="F23" s="67" t="s">
        <v>20</v>
      </c>
      <c r="G23" s="73" t="s">
        <v>21</v>
      </c>
      <c r="H23" s="121">
        <v>2525</v>
      </c>
      <c r="I23" s="121">
        <v>2525</v>
      </c>
      <c r="J23" s="104">
        <f t="shared" si="0"/>
        <v>1</v>
      </c>
      <c r="K23" s="116">
        <v>1</v>
      </c>
      <c r="L23" s="197"/>
      <c r="M23" s="199"/>
      <c r="N23" s="128"/>
    </row>
  </sheetData>
  <autoFilter ref="A6:N14"/>
  <mergeCells count="27">
    <mergeCell ref="A7:A23"/>
    <mergeCell ref="B7:B23"/>
    <mergeCell ref="D21:D23"/>
    <mergeCell ref="K7:K9"/>
    <mergeCell ref="C21:C23"/>
    <mergeCell ref="B1:N1"/>
    <mergeCell ref="B2:N2"/>
    <mergeCell ref="B3:N3"/>
    <mergeCell ref="C7:C10"/>
    <mergeCell ref="D7:D10"/>
    <mergeCell ref="L7:L10"/>
    <mergeCell ref="L21:L23"/>
    <mergeCell ref="M7:M23"/>
    <mergeCell ref="C11:C13"/>
    <mergeCell ref="D11:D13"/>
    <mergeCell ref="K11:K12"/>
    <mergeCell ref="L11:L13"/>
    <mergeCell ref="C14:C15"/>
    <mergeCell ref="D14:D15"/>
    <mergeCell ref="L14:L15"/>
    <mergeCell ref="C16:C17"/>
    <mergeCell ref="D16:D17"/>
    <mergeCell ref="L16:L17"/>
    <mergeCell ref="C18:C20"/>
    <mergeCell ref="D18:D20"/>
    <mergeCell ref="K18:K19"/>
    <mergeCell ref="L18:L2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</sheetPr>
  <dimension ref="A1:N19"/>
  <sheetViews>
    <sheetView zoomScaleNormal="100" workbookViewId="0">
      <selection activeCell="C5" sqref="C5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64.5" customHeight="1" x14ac:dyDescent="0.3">
      <c r="A7" s="211">
        <v>12</v>
      </c>
      <c r="B7" s="211" t="s">
        <v>45</v>
      </c>
      <c r="C7" s="202" t="s">
        <v>23</v>
      </c>
      <c r="D7" s="200" t="s">
        <v>15</v>
      </c>
      <c r="E7" s="71" t="s">
        <v>16</v>
      </c>
      <c r="F7" s="71" t="s">
        <v>24</v>
      </c>
      <c r="G7" s="72" t="s">
        <v>19</v>
      </c>
      <c r="H7" s="102">
        <v>5</v>
      </c>
      <c r="I7" s="102">
        <v>5</v>
      </c>
      <c r="J7" s="104">
        <f t="shared" ref="J7:J19" si="0">IF(I7/H7&gt;100%,100%,I7/H7)</f>
        <v>1</v>
      </c>
      <c r="K7" s="196">
        <v>1</v>
      </c>
      <c r="L7" s="196">
        <f>(K7+K10)/2</f>
        <v>1</v>
      </c>
      <c r="M7" s="198" t="s">
        <v>99</v>
      </c>
      <c r="N7" s="71"/>
    </row>
    <row r="8" spans="1:14" ht="39.6" x14ac:dyDescent="0.3">
      <c r="A8" s="233"/>
      <c r="B8" s="233"/>
      <c r="C8" s="203"/>
      <c r="D8" s="201"/>
      <c r="E8" s="67" t="s">
        <v>16</v>
      </c>
      <c r="F8" s="67" t="s">
        <v>25</v>
      </c>
      <c r="G8" s="73" t="s">
        <v>17</v>
      </c>
      <c r="H8" s="121">
        <v>1</v>
      </c>
      <c r="I8" s="121">
        <v>3</v>
      </c>
      <c r="J8" s="104">
        <f t="shared" si="0"/>
        <v>1</v>
      </c>
      <c r="K8" s="197"/>
      <c r="L8" s="197"/>
      <c r="M8" s="199"/>
      <c r="N8" s="67"/>
    </row>
    <row r="9" spans="1:14" ht="26.4" x14ac:dyDescent="0.3">
      <c r="A9" s="233"/>
      <c r="B9" s="233"/>
      <c r="C9" s="203"/>
      <c r="D9" s="201"/>
      <c r="E9" s="67" t="s">
        <v>16</v>
      </c>
      <c r="F9" s="67" t="s">
        <v>26</v>
      </c>
      <c r="G9" s="73" t="s">
        <v>17</v>
      </c>
      <c r="H9" s="121">
        <v>70</v>
      </c>
      <c r="I9" s="121">
        <v>71</v>
      </c>
      <c r="J9" s="104">
        <f t="shared" si="0"/>
        <v>1</v>
      </c>
      <c r="K9" s="197"/>
      <c r="L9" s="197"/>
      <c r="M9" s="199"/>
      <c r="N9" s="67"/>
    </row>
    <row r="10" spans="1:14" ht="26.4" x14ac:dyDescent="0.3">
      <c r="A10" s="233"/>
      <c r="B10" s="233"/>
      <c r="C10" s="203"/>
      <c r="D10" s="201"/>
      <c r="E10" s="67" t="s">
        <v>18</v>
      </c>
      <c r="F10" s="67" t="s">
        <v>20</v>
      </c>
      <c r="G10" s="73" t="s">
        <v>21</v>
      </c>
      <c r="H10" s="121">
        <v>8316</v>
      </c>
      <c r="I10" s="121">
        <v>8316</v>
      </c>
      <c r="J10" s="104">
        <f t="shared" si="0"/>
        <v>1</v>
      </c>
      <c r="K10" s="116">
        <f>J10</f>
        <v>1</v>
      </c>
      <c r="L10" s="197"/>
      <c r="M10" s="199"/>
      <c r="N10" s="67"/>
    </row>
    <row r="11" spans="1:14" ht="66" x14ac:dyDescent="0.3">
      <c r="A11" s="233"/>
      <c r="B11" s="233"/>
      <c r="C11" s="203" t="s">
        <v>27</v>
      </c>
      <c r="D11" s="201" t="s">
        <v>15</v>
      </c>
      <c r="E11" s="67" t="s">
        <v>16</v>
      </c>
      <c r="F11" s="67" t="s">
        <v>24</v>
      </c>
      <c r="G11" s="73" t="s">
        <v>19</v>
      </c>
      <c r="H11" s="66">
        <v>0</v>
      </c>
      <c r="I11" s="66">
        <v>0</v>
      </c>
      <c r="J11" s="104"/>
      <c r="K11" s="116"/>
      <c r="L11" s="197">
        <v>1</v>
      </c>
      <c r="M11" s="199"/>
      <c r="N11" s="67"/>
    </row>
    <row r="12" spans="1:14" ht="26.4" x14ac:dyDescent="0.3">
      <c r="A12" s="233"/>
      <c r="B12" s="233"/>
      <c r="C12" s="203"/>
      <c r="D12" s="201"/>
      <c r="E12" s="67" t="s">
        <v>18</v>
      </c>
      <c r="F12" s="67" t="s">
        <v>20</v>
      </c>
      <c r="G12" s="73" t="s">
        <v>21</v>
      </c>
      <c r="H12" s="121">
        <v>4000</v>
      </c>
      <c r="I12" s="121">
        <v>4000</v>
      </c>
      <c r="J12" s="104">
        <f t="shared" si="0"/>
        <v>1</v>
      </c>
      <c r="K12" s="116">
        <f>J12</f>
        <v>1</v>
      </c>
      <c r="L12" s="197"/>
      <c r="M12" s="199"/>
      <c r="N12" s="67"/>
    </row>
    <row r="13" spans="1:14" ht="66" x14ac:dyDescent="0.3">
      <c r="A13" s="233"/>
      <c r="B13" s="233"/>
      <c r="C13" s="203" t="s">
        <v>28</v>
      </c>
      <c r="D13" s="201" t="s">
        <v>15</v>
      </c>
      <c r="E13" s="67" t="s">
        <v>16</v>
      </c>
      <c r="F13" s="67" t="s">
        <v>24</v>
      </c>
      <c r="G13" s="73" t="s">
        <v>19</v>
      </c>
      <c r="H13" s="66">
        <v>2</v>
      </c>
      <c r="I13" s="66">
        <v>2</v>
      </c>
      <c r="J13" s="104">
        <f t="shared" si="0"/>
        <v>1</v>
      </c>
      <c r="K13" s="217">
        <v>1</v>
      </c>
      <c r="L13" s="197">
        <v>1</v>
      </c>
      <c r="M13" s="199"/>
      <c r="N13" s="67"/>
    </row>
    <row r="14" spans="1:14" ht="39.6" x14ac:dyDescent="0.3">
      <c r="A14" s="233"/>
      <c r="B14" s="233"/>
      <c r="C14" s="203"/>
      <c r="D14" s="201"/>
      <c r="E14" s="67" t="s">
        <v>16</v>
      </c>
      <c r="F14" s="67" t="s">
        <v>25</v>
      </c>
      <c r="G14" s="73" t="s">
        <v>17</v>
      </c>
      <c r="H14" s="121">
        <v>0</v>
      </c>
      <c r="I14" s="121">
        <v>0</v>
      </c>
      <c r="J14" s="104"/>
      <c r="K14" s="196"/>
      <c r="L14" s="197"/>
      <c r="M14" s="199"/>
      <c r="N14" s="67"/>
    </row>
    <row r="15" spans="1:14" ht="26.4" x14ac:dyDescent="0.3">
      <c r="A15" s="233"/>
      <c r="B15" s="233"/>
      <c r="C15" s="203"/>
      <c r="D15" s="201"/>
      <c r="E15" s="67" t="s">
        <v>18</v>
      </c>
      <c r="F15" s="67" t="s">
        <v>20</v>
      </c>
      <c r="G15" s="73" t="s">
        <v>21</v>
      </c>
      <c r="H15" s="121">
        <v>7246.8</v>
      </c>
      <c r="I15" s="121">
        <v>7246.8</v>
      </c>
      <c r="J15" s="104">
        <f t="shared" si="0"/>
        <v>1</v>
      </c>
      <c r="K15" s="116">
        <v>1</v>
      </c>
      <c r="L15" s="197"/>
      <c r="M15" s="199"/>
      <c r="N15" s="67"/>
    </row>
    <row r="16" spans="1:14" ht="66" x14ac:dyDescent="0.3">
      <c r="A16" s="233"/>
      <c r="B16" s="233"/>
      <c r="C16" s="203" t="s">
        <v>29</v>
      </c>
      <c r="D16" s="201" t="s">
        <v>15</v>
      </c>
      <c r="E16" s="67" t="s">
        <v>16</v>
      </c>
      <c r="F16" s="67" t="s">
        <v>24</v>
      </c>
      <c r="G16" s="73" t="s">
        <v>19</v>
      </c>
      <c r="H16" s="66">
        <v>3</v>
      </c>
      <c r="I16" s="66">
        <v>3</v>
      </c>
      <c r="J16" s="104">
        <f t="shared" si="0"/>
        <v>1</v>
      </c>
      <c r="K16" s="116">
        <v>1</v>
      </c>
      <c r="L16" s="197">
        <v>1</v>
      </c>
      <c r="M16" s="199"/>
      <c r="N16" s="128"/>
    </row>
    <row r="17" spans="1:14" ht="26.4" x14ac:dyDescent="0.3">
      <c r="A17" s="233"/>
      <c r="B17" s="233"/>
      <c r="C17" s="203"/>
      <c r="D17" s="201"/>
      <c r="E17" s="67" t="s">
        <v>18</v>
      </c>
      <c r="F17" s="67" t="s">
        <v>20</v>
      </c>
      <c r="G17" s="73" t="s">
        <v>21</v>
      </c>
      <c r="H17" s="121">
        <v>4593.6000000000004</v>
      </c>
      <c r="I17" s="121">
        <v>4593.6000000000004</v>
      </c>
      <c r="J17" s="104">
        <f t="shared" si="0"/>
        <v>1</v>
      </c>
      <c r="K17" s="116">
        <v>1</v>
      </c>
      <c r="L17" s="197"/>
      <c r="M17" s="199"/>
      <c r="N17" s="128"/>
    </row>
    <row r="18" spans="1:14" ht="66" x14ac:dyDescent="0.3">
      <c r="A18" s="233"/>
      <c r="B18" s="233"/>
      <c r="C18" s="203" t="s">
        <v>30</v>
      </c>
      <c r="D18" s="201" t="s">
        <v>15</v>
      </c>
      <c r="E18" s="67" t="s">
        <v>16</v>
      </c>
      <c r="F18" s="67" t="s">
        <v>24</v>
      </c>
      <c r="G18" s="73" t="s">
        <v>19</v>
      </c>
      <c r="H18" s="66">
        <v>3</v>
      </c>
      <c r="I18" s="66">
        <v>3</v>
      </c>
      <c r="J18" s="104">
        <f t="shared" si="0"/>
        <v>1</v>
      </c>
      <c r="K18" s="116">
        <v>1</v>
      </c>
      <c r="L18" s="197">
        <v>1</v>
      </c>
      <c r="M18" s="199"/>
      <c r="N18" s="128"/>
    </row>
    <row r="19" spans="1:14" ht="26.4" x14ac:dyDescent="0.3">
      <c r="A19" s="233"/>
      <c r="B19" s="233"/>
      <c r="C19" s="203"/>
      <c r="D19" s="201"/>
      <c r="E19" s="67" t="s">
        <v>18</v>
      </c>
      <c r="F19" s="67" t="s">
        <v>20</v>
      </c>
      <c r="G19" s="73" t="s">
        <v>21</v>
      </c>
      <c r="H19" s="121">
        <v>7480.4</v>
      </c>
      <c r="I19" s="121">
        <v>7480.4</v>
      </c>
      <c r="J19" s="104">
        <f t="shared" si="0"/>
        <v>1</v>
      </c>
      <c r="K19" s="116">
        <v>1</v>
      </c>
      <c r="L19" s="197"/>
      <c r="M19" s="199"/>
      <c r="N19" s="128"/>
    </row>
  </sheetData>
  <autoFilter ref="A6:N14"/>
  <mergeCells count="23">
    <mergeCell ref="A7:A19"/>
    <mergeCell ref="B7:B19"/>
    <mergeCell ref="C7:C10"/>
    <mergeCell ref="B1:N1"/>
    <mergeCell ref="B2:N2"/>
    <mergeCell ref="B3:N3"/>
    <mergeCell ref="C16:C17"/>
    <mergeCell ref="D16:D17"/>
    <mergeCell ref="L16:L17"/>
    <mergeCell ref="C18:C19"/>
    <mergeCell ref="D18:D19"/>
    <mergeCell ref="C11:C12"/>
    <mergeCell ref="D11:D12"/>
    <mergeCell ref="L11:L12"/>
    <mergeCell ref="C13:C15"/>
    <mergeCell ref="D13:D15"/>
    <mergeCell ref="M7:M19"/>
    <mergeCell ref="K13:K14"/>
    <mergeCell ref="L13:L15"/>
    <mergeCell ref="L18:L19"/>
    <mergeCell ref="D7:D10"/>
    <mergeCell ref="K7:K9"/>
    <mergeCell ref="L7:L1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92D050"/>
  </sheetPr>
  <dimension ref="A1:P22"/>
  <sheetViews>
    <sheetView topLeftCell="C1" zoomScaleNormal="100" workbookViewId="0">
      <selection activeCell="D5" sqref="D5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6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6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6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6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6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6" ht="64.5" customHeight="1" x14ac:dyDescent="0.3">
      <c r="A7" s="211">
        <v>13</v>
      </c>
      <c r="B7" s="211" t="s">
        <v>46</v>
      </c>
      <c r="C7" s="202" t="s">
        <v>23</v>
      </c>
      <c r="D7" s="200" t="s">
        <v>15</v>
      </c>
      <c r="E7" s="71" t="s">
        <v>16</v>
      </c>
      <c r="F7" s="71" t="s">
        <v>24</v>
      </c>
      <c r="G7" s="72" t="s">
        <v>19</v>
      </c>
      <c r="H7" s="92">
        <v>30</v>
      </c>
      <c r="I7" s="92">
        <v>50</v>
      </c>
      <c r="J7" s="104">
        <f t="shared" ref="J7:J20" si="0">IF(I7/H7&gt;100%,100%,I7/H7)</f>
        <v>1</v>
      </c>
      <c r="K7" s="196">
        <v>1</v>
      </c>
      <c r="L7" s="196">
        <f>(K7+K10)/2</f>
        <v>1</v>
      </c>
      <c r="M7" s="198" t="s">
        <v>101</v>
      </c>
      <c r="N7" s="71"/>
    </row>
    <row r="8" spans="1:16" ht="39.6" x14ac:dyDescent="0.3">
      <c r="A8" s="233"/>
      <c r="B8" s="233"/>
      <c r="C8" s="203"/>
      <c r="D8" s="201"/>
      <c r="E8" s="67" t="s">
        <v>16</v>
      </c>
      <c r="F8" s="67" t="s">
        <v>25</v>
      </c>
      <c r="G8" s="73" t="s">
        <v>17</v>
      </c>
      <c r="H8" s="121">
        <v>5</v>
      </c>
      <c r="I8" s="121">
        <v>24</v>
      </c>
      <c r="J8" s="104">
        <f t="shared" si="0"/>
        <v>1</v>
      </c>
      <c r="K8" s="197"/>
      <c r="L8" s="197"/>
      <c r="M8" s="199"/>
      <c r="N8" s="67"/>
    </row>
    <row r="9" spans="1:16" ht="26.4" x14ac:dyDescent="0.3">
      <c r="A9" s="233"/>
      <c r="B9" s="233"/>
      <c r="C9" s="203"/>
      <c r="D9" s="201"/>
      <c r="E9" s="67" t="s">
        <v>16</v>
      </c>
      <c r="F9" s="67" t="s">
        <v>26</v>
      </c>
      <c r="G9" s="73" t="s">
        <v>17</v>
      </c>
      <c r="H9" s="121">
        <v>70</v>
      </c>
      <c r="I9" s="121">
        <v>77.2</v>
      </c>
      <c r="J9" s="104">
        <f t="shared" si="0"/>
        <v>1</v>
      </c>
      <c r="K9" s="197"/>
      <c r="L9" s="197"/>
      <c r="M9" s="199"/>
      <c r="N9" s="67"/>
    </row>
    <row r="10" spans="1:16" ht="26.4" x14ac:dyDescent="0.3">
      <c r="A10" s="233"/>
      <c r="B10" s="233"/>
      <c r="C10" s="203"/>
      <c r="D10" s="201"/>
      <c r="E10" s="67" t="s">
        <v>18</v>
      </c>
      <c r="F10" s="67" t="s">
        <v>20</v>
      </c>
      <c r="G10" s="73" t="s">
        <v>21</v>
      </c>
      <c r="H10" s="121">
        <v>8658</v>
      </c>
      <c r="I10" s="121">
        <v>8658</v>
      </c>
      <c r="J10" s="104">
        <f t="shared" si="0"/>
        <v>1</v>
      </c>
      <c r="K10" s="115">
        <f>J10</f>
        <v>1</v>
      </c>
      <c r="L10" s="197"/>
      <c r="M10" s="199"/>
      <c r="N10" s="67"/>
    </row>
    <row r="11" spans="1:16" ht="66" x14ac:dyDescent="0.3">
      <c r="A11" s="233"/>
      <c r="B11" s="233"/>
      <c r="C11" s="203" t="s">
        <v>27</v>
      </c>
      <c r="D11" s="201" t="s">
        <v>15</v>
      </c>
      <c r="E11" s="67" t="s">
        <v>16</v>
      </c>
      <c r="F11" s="67" t="s">
        <v>24</v>
      </c>
      <c r="G11" s="73" t="s">
        <v>19</v>
      </c>
      <c r="H11" s="66">
        <v>1</v>
      </c>
      <c r="I11" s="66">
        <v>1</v>
      </c>
      <c r="J11" s="104">
        <f t="shared" si="0"/>
        <v>1</v>
      </c>
      <c r="K11" s="115">
        <v>1</v>
      </c>
      <c r="L11" s="197">
        <v>1</v>
      </c>
      <c r="M11" s="199"/>
      <c r="N11" s="67"/>
    </row>
    <row r="12" spans="1:16" ht="26.4" x14ac:dyDescent="0.3">
      <c r="A12" s="233"/>
      <c r="B12" s="233"/>
      <c r="C12" s="203"/>
      <c r="D12" s="201"/>
      <c r="E12" s="67" t="s">
        <v>18</v>
      </c>
      <c r="F12" s="67" t="s">
        <v>20</v>
      </c>
      <c r="G12" s="73" t="s">
        <v>21</v>
      </c>
      <c r="H12" s="66">
        <v>4964</v>
      </c>
      <c r="I12" s="121">
        <v>4964</v>
      </c>
      <c r="J12" s="104">
        <f t="shared" si="0"/>
        <v>1</v>
      </c>
      <c r="K12" s="115">
        <f>J12</f>
        <v>1</v>
      </c>
      <c r="L12" s="197"/>
      <c r="M12" s="199"/>
      <c r="N12" s="67"/>
    </row>
    <row r="13" spans="1:16" ht="66" x14ac:dyDescent="0.3">
      <c r="A13" s="233"/>
      <c r="B13" s="233"/>
      <c r="C13" s="203" t="s">
        <v>28</v>
      </c>
      <c r="D13" s="201" t="s">
        <v>15</v>
      </c>
      <c r="E13" s="67" t="s">
        <v>16</v>
      </c>
      <c r="F13" s="67" t="s">
        <v>24</v>
      </c>
      <c r="G13" s="73" t="s">
        <v>19</v>
      </c>
      <c r="H13" s="66">
        <v>3</v>
      </c>
      <c r="I13" s="66">
        <f t="shared" ref="I13:I19" si="1">H13</f>
        <v>3</v>
      </c>
      <c r="J13" s="104">
        <f t="shared" si="0"/>
        <v>1</v>
      </c>
      <c r="K13" s="115">
        <v>1</v>
      </c>
      <c r="L13" s="197">
        <v>1</v>
      </c>
      <c r="M13" s="199"/>
      <c r="N13" s="67"/>
    </row>
    <row r="14" spans="1:16" ht="26.4" x14ac:dyDescent="0.3">
      <c r="A14" s="233"/>
      <c r="B14" s="233"/>
      <c r="C14" s="203"/>
      <c r="D14" s="201"/>
      <c r="E14" s="67" t="s">
        <v>18</v>
      </c>
      <c r="F14" s="67" t="s">
        <v>20</v>
      </c>
      <c r="G14" s="73" t="s">
        <v>21</v>
      </c>
      <c r="H14" s="66">
        <v>6367</v>
      </c>
      <c r="I14" s="121">
        <v>6367</v>
      </c>
      <c r="J14" s="104">
        <f t="shared" si="0"/>
        <v>1</v>
      </c>
      <c r="K14" s="115">
        <v>1</v>
      </c>
      <c r="L14" s="197"/>
      <c r="M14" s="199"/>
      <c r="N14" s="67"/>
      <c r="P14" s="111" t="s">
        <v>47</v>
      </c>
    </row>
    <row r="15" spans="1:16" ht="66" x14ac:dyDescent="0.3">
      <c r="A15" s="233"/>
      <c r="B15" s="233"/>
      <c r="C15" s="203" t="s">
        <v>29</v>
      </c>
      <c r="D15" s="201" t="s">
        <v>15</v>
      </c>
      <c r="E15" s="67" t="s">
        <v>16</v>
      </c>
      <c r="F15" s="67" t="s">
        <v>24</v>
      </c>
      <c r="G15" s="73" t="s">
        <v>19</v>
      </c>
      <c r="H15" s="66">
        <v>1</v>
      </c>
      <c r="I15" s="66">
        <f t="shared" si="1"/>
        <v>1</v>
      </c>
      <c r="J15" s="104">
        <f t="shared" si="0"/>
        <v>1</v>
      </c>
      <c r="K15" s="115">
        <v>1</v>
      </c>
      <c r="L15" s="197">
        <v>1</v>
      </c>
      <c r="M15" s="199"/>
      <c r="N15" s="128"/>
    </row>
    <row r="16" spans="1:16" ht="26.4" x14ac:dyDescent="0.3">
      <c r="A16" s="233"/>
      <c r="B16" s="233"/>
      <c r="C16" s="203"/>
      <c r="D16" s="201"/>
      <c r="E16" s="67" t="s">
        <v>18</v>
      </c>
      <c r="F16" s="67" t="s">
        <v>20</v>
      </c>
      <c r="G16" s="73" t="s">
        <v>21</v>
      </c>
      <c r="H16" s="121">
        <v>5840</v>
      </c>
      <c r="I16" s="121">
        <v>5840</v>
      </c>
      <c r="J16" s="104">
        <f t="shared" si="0"/>
        <v>1</v>
      </c>
      <c r="K16" s="115">
        <v>1</v>
      </c>
      <c r="L16" s="197"/>
      <c r="M16" s="199"/>
      <c r="N16" s="128"/>
    </row>
    <row r="17" spans="1:14" ht="66" x14ac:dyDescent="0.3">
      <c r="A17" s="233"/>
      <c r="B17" s="233"/>
      <c r="C17" s="203" t="s">
        <v>30</v>
      </c>
      <c r="D17" s="201" t="s">
        <v>15</v>
      </c>
      <c r="E17" s="67" t="s">
        <v>16</v>
      </c>
      <c r="F17" s="67" t="s">
        <v>24</v>
      </c>
      <c r="G17" s="73" t="s">
        <v>19</v>
      </c>
      <c r="H17" s="66">
        <v>2</v>
      </c>
      <c r="I17" s="66">
        <f t="shared" si="1"/>
        <v>2</v>
      </c>
      <c r="J17" s="104">
        <f t="shared" si="0"/>
        <v>1</v>
      </c>
      <c r="K17" s="115">
        <v>1</v>
      </c>
      <c r="L17" s="197">
        <v>1</v>
      </c>
      <c r="M17" s="199"/>
      <c r="N17" s="128"/>
    </row>
    <row r="18" spans="1:14" ht="26.4" x14ac:dyDescent="0.3">
      <c r="A18" s="233"/>
      <c r="B18" s="233"/>
      <c r="C18" s="203"/>
      <c r="D18" s="201"/>
      <c r="E18" s="67" t="s">
        <v>18</v>
      </c>
      <c r="F18" s="67" t="s">
        <v>20</v>
      </c>
      <c r="G18" s="73" t="s">
        <v>21</v>
      </c>
      <c r="H18" s="121">
        <v>6063</v>
      </c>
      <c r="I18" s="121">
        <v>6063</v>
      </c>
      <c r="J18" s="104">
        <f t="shared" si="0"/>
        <v>1</v>
      </c>
      <c r="K18" s="115">
        <v>1</v>
      </c>
      <c r="L18" s="197"/>
      <c r="M18" s="199"/>
      <c r="N18" s="128"/>
    </row>
    <row r="19" spans="1:14" ht="66" x14ac:dyDescent="0.3">
      <c r="A19" s="233"/>
      <c r="B19" s="233"/>
      <c r="C19" s="203" t="s">
        <v>78</v>
      </c>
      <c r="D19" s="201" t="s">
        <v>15</v>
      </c>
      <c r="E19" s="67" t="s">
        <v>16</v>
      </c>
      <c r="F19" s="67" t="s">
        <v>24</v>
      </c>
      <c r="G19" s="73" t="s">
        <v>19</v>
      </c>
      <c r="H19" s="66">
        <v>3</v>
      </c>
      <c r="I19" s="66">
        <f t="shared" si="1"/>
        <v>3</v>
      </c>
      <c r="J19" s="104">
        <f t="shared" si="0"/>
        <v>1</v>
      </c>
      <c r="K19" s="115">
        <v>1</v>
      </c>
      <c r="L19" s="217">
        <v>1</v>
      </c>
      <c r="M19" s="199"/>
      <c r="N19" s="128"/>
    </row>
    <row r="20" spans="1:14" ht="26.4" x14ac:dyDescent="0.3">
      <c r="A20" s="233"/>
      <c r="B20" s="233"/>
      <c r="C20" s="203"/>
      <c r="D20" s="201"/>
      <c r="E20" s="67" t="s">
        <v>18</v>
      </c>
      <c r="F20" s="67" t="s">
        <v>20</v>
      </c>
      <c r="G20" s="73" t="s">
        <v>21</v>
      </c>
      <c r="H20" s="121">
        <v>5764</v>
      </c>
      <c r="I20" s="121">
        <v>5764</v>
      </c>
      <c r="J20" s="104">
        <f t="shared" si="0"/>
        <v>1</v>
      </c>
      <c r="K20" s="115">
        <v>1</v>
      </c>
      <c r="L20" s="209"/>
      <c r="M20" s="199"/>
      <c r="N20" s="128"/>
    </row>
    <row r="21" spans="1:14" ht="87.75" customHeight="1" x14ac:dyDescent="0.3">
      <c r="A21" s="128"/>
      <c r="B21" s="128"/>
      <c r="C21" s="124" t="s">
        <v>41</v>
      </c>
      <c r="D21" s="146" t="s">
        <v>159</v>
      </c>
      <c r="E21" s="67" t="s">
        <v>18</v>
      </c>
      <c r="F21" s="67" t="s">
        <v>20</v>
      </c>
      <c r="G21" s="73" t="s">
        <v>21</v>
      </c>
      <c r="H21" s="121">
        <v>1065.5999999999999</v>
      </c>
      <c r="I21" s="121">
        <v>1065.5999999999999</v>
      </c>
      <c r="J21" s="104">
        <f t="shared" ref="J21" si="2">IF(I21/H21&gt;100%,100%,I21/H21)</f>
        <v>1</v>
      </c>
      <c r="K21" s="115">
        <v>1</v>
      </c>
      <c r="L21" s="226"/>
      <c r="M21" s="110"/>
      <c r="N21" s="128"/>
    </row>
    <row r="22" spans="1:14" x14ac:dyDescent="0.3">
      <c r="C22" s="145"/>
    </row>
  </sheetData>
  <autoFilter ref="A6:N14"/>
  <mergeCells count="25">
    <mergeCell ref="B1:N1"/>
    <mergeCell ref="B2:N2"/>
    <mergeCell ref="B3:N3"/>
    <mergeCell ref="C7:C10"/>
    <mergeCell ref="D7:D10"/>
    <mergeCell ref="K7:K9"/>
    <mergeCell ref="L7:L10"/>
    <mergeCell ref="M7:M20"/>
    <mergeCell ref="C19:C20"/>
    <mergeCell ref="D19:D20"/>
    <mergeCell ref="A7:A20"/>
    <mergeCell ref="B7:B20"/>
    <mergeCell ref="C15:C16"/>
    <mergeCell ref="D15:D16"/>
    <mergeCell ref="L15:L16"/>
    <mergeCell ref="C17:C18"/>
    <mergeCell ref="D17:D18"/>
    <mergeCell ref="L17:L18"/>
    <mergeCell ref="C11:C12"/>
    <mergeCell ref="D11:D12"/>
    <mergeCell ref="L11:L12"/>
    <mergeCell ref="C13:C14"/>
    <mergeCell ref="D13:D14"/>
    <mergeCell ref="L13:L14"/>
    <mergeCell ref="L19:L2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92D050"/>
  </sheetPr>
  <dimension ref="A1:P23"/>
  <sheetViews>
    <sheetView topLeftCell="B1" zoomScale="120" zoomScaleNormal="120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6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6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6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6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6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6" ht="64.5" customHeight="1" x14ac:dyDescent="0.3">
      <c r="A7" s="235">
        <v>14</v>
      </c>
      <c r="B7" s="235" t="s">
        <v>51</v>
      </c>
      <c r="C7" s="241" t="s">
        <v>23</v>
      </c>
      <c r="D7" s="243" t="s">
        <v>15</v>
      </c>
      <c r="E7" s="12" t="s">
        <v>16</v>
      </c>
      <c r="F7" s="12" t="s">
        <v>24</v>
      </c>
      <c r="G7" s="27" t="s">
        <v>19</v>
      </c>
      <c r="H7" s="28">
        <v>60</v>
      </c>
      <c r="I7" s="28">
        <v>79</v>
      </c>
      <c r="J7" s="25">
        <v>1</v>
      </c>
      <c r="K7" s="245">
        <v>1</v>
      </c>
      <c r="L7" s="245">
        <f>(K7+K10)/2</f>
        <v>1</v>
      </c>
      <c r="M7" s="237" t="s">
        <v>99</v>
      </c>
      <c r="N7" s="12" t="s">
        <v>118</v>
      </c>
    </row>
    <row r="8" spans="1:16" ht="39.6" x14ac:dyDescent="0.3">
      <c r="A8" s="236"/>
      <c r="B8" s="236"/>
      <c r="C8" s="242"/>
      <c r="D8" s="244"/>
      <c r="E8" s="8" t="s">
        <v>16</v>
      </c>
      <c r="F8" s="8" t="s">
        <v>25</v>
      </c>
      <c r="G8" s="9" t="s">
        <v>17</v>
      </c>
      <c r="H8" s="16">
        <v>5</v>
      </c>
      <c r="I8" s="16">
        <v>18</v>
      </c>
      <c r="J8" s="26">
        <v>1</v>
      </c>
      <c r="K8" s="246"/>
      <c r="L8" s="246"/>
      <c r="M8" s="238"/>
      <c r="N8" s="8" t="s">
        <v>117</v>
      </c>
    </row>
    <row r="9" spans="1:16" ht="26.4" x14ac:dyDescent="0.3">
      <c r="A9" s="236"/>
      <c r="B9" s="236"/>
      <c r="C9" s="242"/>
      <c r="D9" s="244"/>
      <c r="E9" s="8" t="s">
        <v>16</v>
      </c>
      <c r="F9" s="8" t="s">
        <v>26</v>
      </c>
      <c r="G9" s="9" t="s">
        <v>17</v>
      </c>
      <c r="H9" s="16">
        <v>70</v>
      </c>
      <c r="I9" s="17">
        <v>78.3</v>
      </c>
      <c r="J9" s="26">
        <v>1</v>
      </c>
      <c r="K9" s="246"/>
      <c r="L9" s="246"/>
      <c r="M9" s="238"/>
      <c r="N9" s="8" t="s">
        <v>119</v>
      </c>
    </row>
    <row r="10" spans="1:16" ht="26.4" x14ac:dyDescent="0.3">
      <c r="A10" s="236"/>
      <c r="B10" s="236"/>
      <c r="C10" s="242"/>
      <c r="D10" s="244"/>
      <c r="E10" s="8" t="s">
        <v>18</v>
      </c>
      <c r="F10" s="8" t="s">
        <v>20</v>
      </c>
      <c r="G10" s="9" t="s">
        <v>21</v>
      </c>
      <c r="H10" s="19">
        <v>9667.7999999999993</v>
      </c>
      <c r="I10" s="19">
        <v>9667.7999999999993</v>
      </c>
      <c r="J10" s="26">
        <f>I10/H10*100%</f>
        <v>1</v>
      </c>
      <c r="K10" s="26">
        <f>J10</f>
        <v>1</v>
      </c>
      <c r="L10" s="246"/>
      <c r="M10" s="238"/>
      <c r="N10" s="8"/>
    </row>
    <row r="11" spans="1:16" ht="66" x14ac:dyDescent="0.3">
      <c r="A11" s="236"/>
      <c r="B11" s="236"/>
      <c r="C11" s="242" t="s">
        <v>27</v>
      </c>
      <c r="D11" s="244" t="s">
        <v>15</v>
      </c>
      <c r="E11" s="8" t="s">
        <v>16</v>
      </c>
      <c r="F11" s="8" t="s">
        <v>24</v>
      </c>
      <c r="G11" s="9" t="s">
        <v>19</v>
      </c>
      <c r="H11" s="148">
        <v>3</v>
      </c>
      <c r="I11" s="148">
        <v>4</v>
      </c>
      <c r="J11" s="26">
        <v>1</v>
      </c>
      <c r="K11" s="26">
        <v>1</v>
      </c>
      <c r="L11" s="246">
        <v>1</v>
      </c>
      <c r="M11" s="238"/>
      <c r="N11" s="12" t="s">
        <v>118</v>
      </c>
    </row>
    <row r="12" spans="1:16" ht="26.4" x14ac:dyDescent="0.3">
      <c r="A12" s="236"/>
      <c r="B12" s="236"/>
      <c r="C12" s="242"/>
      <c r="D12" s="244"/>
      <c r="E12" s="8" t="s">
        <v>18</v>
      </c>
      <c r="F12" s="8" t="s">
        <v>20</v>
      </c>
      <c r="G12" s="9" t="s">
        <v>21</v>
      </c>
      <c r="H12" s="19">
        <v>5708.7</v>
      </c>
      <c r="I12" s="19">
        <v>5708.7</v>
      </c>
      <c r="J12" s="26">
        <f>I12/H12*100%</f>
        <v>1</v>
      </c>
      <c r="K12" s="26">
        <f>J12</f>
        <v>1</v>
      </c>
      <c r="L12" s="246"/>
      <c r="M12" s="238"/>
      <c r="N12" s="8"/>
    </row>
    <row r="13" spans="1:16" ht="66" x14ac:dyDescent="0.3">
      <c r="A13" s="236"/>
      <c r="B13" s="236"/>
      <c r="C13" s="242" t="s">
        <v>28</v>
      </c>
      <c r="D13" s="244" t="s">
        <v>15</v>
      </c>
      <c r="E13" s="8" t="s">
        <v>16</v>
      </c>
      <c r="F13" s="8" t="s">
        <v>24</v>
      </c>
      <c r="G13" s="9" t="s">
        <v>19</v>
      </c>
      <c r="H13" s="148">
        <v>2</v>
      </c>
      <c r="I13" s="148">
        <v>3</v>
      </c>
      <c r="J13" s="26">
        <v>1</v>
      </c>
      <c r="K13" s="26">
        <v>1</v>
      </c>
      <c r="L13" s="246">
        <v>1</v>
      </c>
      <c r="M13" s="238"/>
      <c r="N13" s="8"/>
    </row>
    <row r="14" spans="1:16" ht="26.4" x14ac:dyDescent="0.3">
      <c r="A14" s="236"/>
      <c r="B14" s="236"/>
      <c r="C14" s="242"/>
      <c r="D14" s="244"/>
      <c r="E14" s="8" t="s">
        <v>18</v>
      </c>
      <c r="F14" s="8" t="s">
        <v>20</v>
      </c>
      <c r="G14" s="9" t="s">
        <v>21</v>
      </c>
      <c r="H14" s="19">
        <v>2579</v>
      </c>
      <c r="I14" s="19">
        <v>2579</v>
      </c>
      <c r="J14" s="26">
        <v>1</v>
      </c>
      <c r="K14" s="26">
        <v>1</v>
      </c>
      <c r="L14" s="246"/>
      <c r="M14" s="238"/>
      <c r="N14" s="8"/>
      <c r="P14" s="1" t="s">
        <v>47</v>
      </c>
    </row>
    <row r="15" spans="1:16" ht="66" x14ac:dyDescent="0.3">
      <c r="A15" s="236"/>
      <c r="B15" s="236"/>
      <c r="C15" s="242" t="s">
        <v>29</v>
      </c>
      <c r="D15" s="244" t="s">
        <v>15</v>
      </c>
      <c r="E15" s="8" t="s">
        <v>16</v>
      </c>
      <c r="F15" s="8" t="s">
        <v>24</v>
      </c>
      <c r="G15" s="9" t="s">
        <v>19</v>
      </c>
      <c r="H15" s="148">
        <v>2</v>
      </c>
      <c r="I15" s="148">
        <v>4</v>
      </c>
      <c r="J15" s="26">
        <v>1</v>
      </c>
      <c r="K15" s="26">
        <v>1</v>
      </c>
      <c r="L15" s="246">
        <v>1</v>
      </c>
      <c r="M15" s="238"/>
      <c r="N15" s="15"/>
    </row>
    <row r="16" spans="1:16" ht="26.4" x14ac:dyDescent="0.3">
      <c r="A16" s="236"/>
      <c r="B16" s="236"/>
      <c r="C16" s="242"/>
      <c r="D16" s="244"/>
      <c r="E16" s="8" t="s">
        <v>18</v>
      </c>
      <c r="F16" s="8" t="s">
        <v>20</v>
      </c>
      <c r="G16" s="9" t="s">
        <v>21</v>
      </c>
      <c r="H16" s="19">
        <v>4945.3</v>
      </c>
      <c r="I16" s="19">
        <v>4945.3</v>
      </c>
      <c r="J16" s="26">
        <v>1</v>
      </c>
      <c r="K16" s="26">
        <v>1</v>
      </c>
      <c r="L16" s="246"/>
      <c r="M16" s="238"/>
      <c r="N16" s="15"/>
    </row>
    <row r="17" spans="1:14" ht="66" x14ac:dyDescent="0.3">
      <c r="A17" s="236"/>
      <c r="B17" s="236"/>
      <c r="C17" s="242" t="s">
        <v>30</v>
      </c>
      <c r="D17" s="259" t="s">
        <v>15</v>
      </c>
      <c r="E17" s="8" t="s">
        <v>16</v>
      </c>
      <c r="F17" s="8" t="s">
        <v>24</v>
      </c>
      <c r="G17" s="9" t="s">
        <v>19</v>
      </c>
      <c r="H17" s="148">
        <v>2</v>
      </c>
      <c r="I17" s="148">
        <v>6</v>
      </c>
      <c r="J17" s="26">
        <v>1</v>
      </c>
      <c r="K17" s="26">
        <v>1</v>
      </c>
      <c r="L17" s="246">
        <v>1</v>
      </c>
      <c r="M17" s="238"/>
      <c r="N17" s="15"/>
    </row>
    <row r="18" spans="1:14" ht="32.25" customHeight="1" x14ac:dyDescent="0.3">
      <c r="A18" s="236"/>
      <c r="B18" s="236"/>
      <c r="C18" s="242"/>
      <c r="D18" s="260"/>
      <c r="E18" s="8" t="s">
        <v>18</v>
      </c>
      <c r="F18" s="8" t="s">
        <v>20</v>
      </c>
      <c r="G18" s="9" t="s">
        <v>21</v>
      </c>
      <c r="H18" s="19">
        <v>8600</v>
      </c>
      <c r="I18" s="19">
        <v>8600</v>
      </c>
      <c r="J18" s="26">
        <v>1</v>
      </c>
      <c r="K18" s="26">
        <v>1</v>
      </c>
      <c r="L18" s="246"/>
      <c r="M18" s="238"/>
      <c r="N18" s="15"/>
    </row>
    <row r="19" spans="1:14" ht="0.75" hidden="1" customHeight="1" x14ac:dyDescent="0.2">
      <c r="A19" s="236"/>
      <c r="B19" s="236"/>
      <c r="C19" s="242" t="s">
        <v>78</v>
      </c>
      <c r="D19" s="244" t="s">
        <v>15</v>
      </c>
      <c r="E19" s="8"/>
      <c r="F19" s="8"/>
      <c r="G19" s="9"/>
      <c r="H19" s="16"/>
      <c r="I19" s="16"/>
      <c r="J19" s="26"/>
      <c r="K19" s="26"/>
      <c r="L19" s="246">
        <v>1</v>
      </c>
      <c r="M19" s="238"/>
      <c r="N19" s="15"/>
    </row>
    <row r="20" spans="1:14" ht="0.75" hidden="1" customHeight="1" x14ac:dyDescent="0.2">
      <c r="A20" s="236"/>
      <c r="B20" s="236"/>
      <c r="C20" s="242"/>
      <c r="D20" s="244"/>
      <c r="E20" s="8"/>
      <c r="F20" s="8"/>
      <c r="G20" s="42"/>
      <c r="H20" s="43"/>
      <c r="I20" s="43"/>
      <c r="J20" s="41"/>
      <c r="K20" s="41"/>
      <c r="L20" s="246"/>
      <c r="M20" s="238"/>
      <c r="N20" s="15"/>
    </row>
    <row r="21" spans="1:14" ht="70.5" customHeight="1" x14ac:dyDescent="0.3">
      <c r="A21" s="236"/>
      <c r="B21" s="236"/>
      <c r="C21" s="242"/>
      <c r="D21" s="244"/>
      <c r="E21" s="8" t="s">
        <v>16</v>
      </c>
      <c r="F21" s="8" t="s">
        <v>24</v>
      </c>
      <c r="G21" s="42" t="s">
        <v>19</v>
      </c>
      <c r="H21" s="43">
        <v>1</v>
      </c>
      <c r="I21" s="43">
        <v>1</v>
      </c>
      <c r="J21" s="41">
        <v>1</v>
      </c>
      <c r="K21" s="41">
        <v>1</v>
      </c>
      <c r="L21" s="246"/>
      <c r="M21" s="238"/>
      <c r="N21" s="15"/>
    </row>
    <row r="22" spans="1:14" ht="46.5" customHeight="1" x14ac:dyDescent="0.3">
      <c r="A22" s="236"/>
      <c r="B22" s="236"/>
      <c r="C22" s="242"/>
      <c r="D22" s="244"/>
      <c r="E22" s="8" t="s">
        <v>18</v>
      </c>
      <c r="F22" s="8" t="s">
        <v>20</v>
      </c>
      <c r="G22" s="9" t="s">
        <v>21</v>
      </c>
      <c r="H22" s="19">
        <v>2515.1999999999998</v>
      </c>
      <c r="I22" s="19">
        <v>2515.1999999999998</v>
      </c>
      <c r="J22" s="26">
        <v>1</v>
      </c>
      <c r="K22" s="26">
        <v>1</v>
      </c>
      <c r="L22" s="246"/>
      <c r="M22" s="238"/>
      <c r="N22" s="15"/>
    </row>
    <row r="23" spans="1:14" ht="70.5" customHeight="1" x14ac:dyDescent="0.3">
      <c r="A23" s="15"/>
      <c r="B23" s="15"/>
      <c r="C23" s="86" t="s">
        <v>41</v>
      </c>
      <c r="D23" s="133" t="s">
        <v>15</v>
      </c>
      <c r="E23" s="8" t="s">
        <v>18</v>
      </c>
      <c r="F23" s="8" t="s">
        <v>20</v>
      </c>
      <c r="G23" s="91" t="s">
        <v>21</v>
      </c>
      <c r="H23" s="19">
        <v>204.2</v>
      </c>
      <c r="I23" s="19">
        <v>204.2</v>
      </c>
      <c r="J23" s="87">
        <v>1</v>
      </c>
      <c r="K23" s="87">
        <v>1</v>
      </c>
      <c r="L23" s="147">
        <v>1</v>
      </c>
      <c r="M23" s="15"/>
      <c r="N23" s="15"/>
    </row>
  </sheetData>
  <autoFilter ref="A6:N14"/>
  <mergeCells count="25">
    <mergeCell ref="B1:N1"/>
    <mergeCell ref="B2:N2"/>
    <mergeCell ref="B3:N3"/>
    <mergeCell ref="C7:C10"/>
    <mergeCell ref="D7:D10"/>
    <mergeCell ref="K7:K9"/>
    <mergeCell ref="L7:L10"/>
    <mergeCell ref="M7:M22"/>
    <mergeCell ref="C19:C22"/>
    <mergeCell ref="D19:D22"/>
    <mergeCell ref="L19:L22"/>
    <mergeCell ref="A7:A22"/>
    <mergeCell ref="B7:B22"/>
    <mergeCell ref="C15:C16"/>
    <mergeCell ref="D15:D16"/>
    <mergeCell ref="L15:L16"/>
    <mergeCell ref="C17:C18"/>
    <mergeCell ref="D17:D18"/>
    <mergeCell ref="L17:L18"/>
    <mergeCell ref="C11:C12"/>
    <mergeCell ref="D11:D12"/>
    <mergeCell ref="L11:L12"/>
    <mergeCell ref="C13:C14"/>
    <mergeCell ref="D13:D14"/>
    <mergeCell ref="L13:L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</sheetPr>
  <dimension ref="A1:N26"/>
  <sheetViews>
    <sheetView zoomScaleNormal="100" workbookViewId="0">
      <selection activeCell="C5" sqref="C5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4" ht="12.75" x14ac:dyDescent="0.2">
      <c r="B4" s="111" t="s">
        <v>103</v>
      </c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64.5" customHeight="1" x14ac:dyDescent="0.3">
      <c r="A7" s="211">
        <v>15</v>
      </c>
      <c r="B7" s="211" t="s">
        <v>52</v>
      </c>
      <c r="C7" s="202" t="s">
        <v>23</v>
      </c>
      <c r="D7" s="200" t="s">
        <v>15</v>
      </c>
      <c r="E7" s="71" t="s">
        <v>16</v>
      </c>
      <c r="F7" s="71" t="s">
        <v>24</v>
      </c>
      <c r="G7" s="72" t="s">
        <v>19</v>
      </c>
      <c r="H7" s="102">
        <v>4</v>
      </c>
      <c r="I7" s="102">
        <v>4</v>
      </c>
      <c r="J7" s="104">
        <f t="shared" ref="J7:J26" si="0">IF(I7/H7&gt;100%,100%,I7/H7)</f>
        <v>1</v>
      </c>
      <c r="K7" s="196">
        <v>1</v>
      </c>
      <c r="L7" s="196">
        <f>(K7+K10)/2</f>
        <v>1</v>
      </c>
      <c r="M7" s="198" t="s">
        <v>99</v>
      </c>
      <c r="N7" s="71"/>
    </row>
    <row r="8" spans="1:14" ht="39.6" x14ac:dyDescent="0.3">
      <c r="A8" s="233"/>
      <c r="B8" s="233"/>
      <c r="C8" s="203"/>
      <c r="D8" s="201"/>
      <c r="E8" s="67" t="s">
        <v>16</v>
      </c>
      <c r="F8" s="67" t="s">
        <v>25</v>
      </c>
      <c r="G8" s="73" t="s">
        <v>17</v>
      </c>
      <c r="H8" s="121">
        <v>5</v>
      </c>
      <c r="I8" s="121">
        <v>5</v>
      </c>
      <c r="J8" s="104">
        <f t="shared" si="0"/>
        <v>1</v>
      </c>
      <c r="K8" s="197"/>
      <c r="L8" s="197"/>
      <c r="M8" s="199"/>
      <c r="N8" s="67"/>
    </row>
    <row r="9" spans="1:14" ht="26.4" x14ac:dyDescent="0.3">
      <c r="A9" s="233"/>
      <c r="B9" s="233"/>
      <c r="C9" s="203"/>
      <c r="D9" s="201"/>
      <c r="E9" s="67" t="s">
        <v>16</v>
      </c>
      <c r="F9" s="67" t="s">
        <v>26</v>
      </c>
      <c r="G9" s="73" t="s">
        <v>17</v>
      </c>
      <c r="H9" s="121">
        <v>70</v>
      </c>
      <c r="I9" s="121">
        <v>70</v>
      </c>
      <c r="J9" s="104">
        <f t="shared" si="0"/>
        <v>1</v>
      </c>
      <c r="K9" s="197"/>
      <c r="L9" s="197"/>
      <c r="M9" s="199"/>
      <c r="N9" s="67"/>
    </row>
    <row r="10" spans="1:14" ht="26.4" x14ac:dyDescent="0.3">
      <c r="A10" s="233"/>
      <c r="B10" s="233"/>
      <c r="C10" s="203"/>
      <c r="D10" s="201"/>
      <c r="E10" s="67" t="s">
        <v>18</v>
      </c>
      <c r="F10" s="67" t="s">
        <v>20</v>
      </c>
      <c r="G10" s="73" t="s">
        <v>21</v>
      </c>
      <c r="H10" s="121">
        <v>1512</v>
      </c>
      <c r="I10" s="121">
        <v>1512</v>
      </c>
      <c r="J10" s="104">
        <f t="shared" si="0"/>
        <v>1</v>
      </c>
      <c r="K10" s="116">
        <f>J10</f>
        <v>1</v>
      </c>
      <c r="L10" s="197"/>
      <c r="M10" s="199"/>
      <c r="N10" s="67"/>
    </row>
    <row r="11" spans="1:14" ht="66" x14ac:dyDescent="0.3">
      <c r="A11" s="233"/>
      <c r="B11" s="233"/>
      <c r="C11" s="203" t="s">
        <v>27</v>
      </c>
      <c r="D11" s="201" t="s">
        <v>15</v>
      </c>
      <c r="E11" s="67" t="s">
        <v>16</v>
      </c>
      <c r="F11" s="67" t="s">
        <v>24</v>
      </c>
      <c r="G11" s="73" t="s">
        <v>19</v>
      </c>
      <c r="H11" s="66">
        <v>3</v>
      </c>
      <c r="I11" s="66">
        <v>3</v>
      </c>
      <c r="J11" s="104">
        <f t="shared" si="0"/>
        <v>1</v>
      </c>
      <c r="K11" s="217">
        <v>1</v>
      </c>
      <c r="L11" s="197">
        <v>1</v>
      </c>
      <c r="M11" s="199"/>
      <c r="N11" s="67"/>
    </row>
    <row r="12" spans="1:14" ht="26.4" x14ac:dyDescent="0.3">
      <c r="A12" s="233"/>
      <c r="B12" s="233"/>
      <c r="C12" s="203"/>
      <c r="D12" s="201"/>
      <c r="E12" s="67" t="s">
        <v>16</v>
      </c>
      <c r="F12" s="67" t="s">
        <v>26</v>
      </c>
      <c r="G12" s="73" t="s">
        <v>17</v>
      </c>
      <c r="H12" s="121">
        <v>70</v>
      </c>
      <c r="I12" s="121">
        <v>70</v>
      </c>
      <c r="J12" s="104">
        <f t="shared" si="0"/>
        <v>1</v>
      </c>
      <c r="K12" s="196"/>
      <c r="L12" s="197"/>
      <c r="M12" s="199"/>
      <c r="N12" s="67"/>
    </row>
    <row r="13" spans="1:14" ht="26.4" x14ac:dyDescent="0.3">
      <c r="A13" s="233"/>
      <c r="B13" s="233"/>
      <c r="C13" s="203"/>
      <c r="D13" s="201"/>
      <c r="E13" s="67" t="s">
        <v>18</v>
      </c>
      <c r="F13" s="67" t="s">
        <v>20</v>
      </c>
      <c r="G13" s="73" t="s">
        <v>21</v>
      </c>
      <c r="H13" s="121">
        <v>5608.8</v>
      </c>
      <c r="I13" s="121">
        <f>H13</f>
        <v>5608.8</v>
      </c>
      <c r="J13" s="104">
        <f t="shared" si="0"/>
        <v>1</v>
      </c>
      <c r="K13" s="116">
        <f>J13</f>
        <v>1</v>
      </c>
      <c r="L13" s="197"/>
      <c r="M13" s="199"/>
      <c r="N13" s="67"/>
    </row>
    <row r="14" spans="1:14" ht="66" x14ac:dyDescent="0.3">
      <c r="A14" s="233"/>
      <c r="B14" s="233"/>
      <c r="C14" s="203" t="s">
        <v>28</v>
      </c>
      <c r="D14" s="201" t="s">
        <v>15</v>
      </c>
      <c r="E14" s="67" t="s">
        <v>16</v>
      </c>
      <c r="F14" s="67" t="s">
        <v>24</v>
      </c>
      <c r="G14" s="73" t="s">
        <v>19</v>
      </c>
      <c r="H14" s="66">
        <v>3</v>
      </c>
      <c r="I14" s="66">
        <v>3</v>
      </c>
      <c r="J14" s="104">
        <f t="shared" si="0"/>
        <v>1</v>
      </c>
      <c r="K14" s="217">
        <v>1</v>
      </c>
      <c r="L14" s="197">
        <v>1</v>
      </c>
      <c r="M14" s="199"/>
      <c r="N14" s="67"/>
    </row>
    <row r="15" spans="1:14" ht="39.6" x14ac:dyDescent="0.3">
      <c r="A15" s="233"/>
      <c r="B15" s="233"/>
      <c r="C15" s="203"/>
      <c r="D15" s="201"/>
      <c r="E15" s="67" t="s">
        <v>16</v>
      </c>
      <c r="F15" s="67" t="s">
        <v>25</v>
      </c>
      <c r="G15" s="73" t="s">
        <v>17</v>
      </c>
      <c r="H15" s="121">
        <v>1</v>
      </c>
      <c r="I15" s="121">
        <v>1</v>
      </c>
      <c r="J15" s="104">
        <f t="shared" si="0"/>
        <v>1</v>
      </c>
      <c r="K15" s="209"/>
      <c r="L15" s="197"/>
      <c r="M15" s="199"/>
      <c r="N15" s="67"/>
    </row>
    <row r="16" spans="1:14" ht="26.4" x14ac:dyDescent="0.3">
      <c r="A16" s="233"/>
      <c r="B16" s="233"/>
      <c r="C16" s="203"/>
      <c r="D16" s="201"/>
      <c r="E16" s="67" t="s">
        <v>16</v>
      </c>
      <c r="F16" s="67" t="s">
        <v>26</v>
      </c>
      <c r="G16" s="73" t="s">
        <v>17</v>
      </c>
      <c r="H16" s="121">
        <v>70</v>
      </c>
      <c r="I16" s="121">
        <v>70</v>
      </c>
      <c r="J16" s="104">
        <f t="shared" si="0"/>
        <v>1</v>
      </c>
      <c r="K16" s="196"/>
      <c r="L16" s="197"/>
      <c r="M16" s="199"/>
      <c r="N16" s="67"/>
    </row>
    <row r="17" spans="1:14" ht="27.75" customHeight="1" x14ac:dyDescent="0.3">
      <c r="A17" s="233"/>
      <c r="B17" s="233"/>
      <c r="C17" s="203"/>
      <c r="D17" s="201"/>
      <c r="E17" s="67" t="s">
        <v>18</v>
      </c>
      <c r="F17" s="67" t="s">
        <v>20</v>
      </c>
      <c r="G17" s="73" t="s">
        <v>21</v>
      </c>
      <c r="H17" s="121">
        <v>6019.2</v>
      </c>
      <c r="I17" s="121">
        <f>H17</f>
        <v>6019.2</v>
      </c>
      <c r="J17" s="104">
        <f t="shared" si="0"/>
        <v>1</v>
      </c>
      <c r="K17" s="116">
        <v>1</v>
      </c>
      <c r="L17" s="197"/>
      <c r="M17" s="199"/>
      <c r="N17" s="67"/>
    </row>
    <row r="18" spans="1:14" ht="34.5" customHeight="1" x14ac:dyDescent="0.3">
      <c r="A18" s="233"/>
      <c r="B18" s="233"/>
      <c r="C18" s="215" t="s">
        <v>29</v>
      </c>
      <c r="D18" s="216" t="s">
        <v>15</v>
      </c>
      <c r="E18" s="67" t="s">
        <v>16</v>
      </c>
      <c r="F18" s="67" t="s">
        <v>26</v>
      </c>
      <c r="G18" s="73" t="s">
        <v>17</v>
      </c>
      <c r="H18" s="121">
        <v>70</v>
      </c>
      <c r="I18" s="121">
        <v>70</v>
      </c>
      <c r="J18" s="104">
        <f t="shared" si="0"/>
        <v>1</v>
      </c>
      <c r="K18" s="116">
        <v>1</v>
      </c>
      <c r="L18" s="197">
        <v>1</v>
      </c>
      <c r="M18" s="199"/>
      <c r="N18" s="128"/>
    </row>
    <row r="19" spans="1:14" ht="45" customHeight="1" x14ac:dyDescent="0.3">
      <c r="A19" s="233"/>
      <c r="B19" s="233"/>
      <c r="C19" s="202"/>
      <c r="D19" s="200"/>
      <c r="E19" s="67" t="s">
        <v>18</v>
      </c>
      <c r="F19" s="67" t="s">
        <v>20</v>
      </c>
      <c r="G19" s="73" t="s">
        <v>21</v>
      </c>
      <c r="H19" s="121">
        <v>1738.8</v>
      </c>
      <c r="I19" s="121">
        <f>H19</f>
        <v>1738.8</v>
      </c>
      <c r="J19" s="104">
        <f t="shared" si="0"/>
        <v>1</v>
      </c>
      <c r="K19" s="116">
        <v>1</v>
      </c>
      <c r="L19" s="197"/>
      <c r="M19" s="199"/>
      <c r="N19" s="128"/>
    </row>
    <row r="20" spans="1:14" ht="66" x14ac:dyDescent="0.3">
      <c r="A20" s="233"/>
      <c r="B20" s="233"/>
      <c r="C20" s="203" t="s">
        <v>30</v>
      </c>
      <c r="D20" s="201" t="s">
        <v>15</v>
      </c>
      <c r="E20" s="67" t="s">
        <v>16</v>
      </c>
      <c r="F20" s="67" t="s">
        <v>24</v>
      </c>
      <c r="G20" s="73" t="s">
        <v>19</v>
      </c>
      <c r="H20" s="66">
        <v>3</v>
      </c>
      <c r="I20" s="66">
        <v>4</v>
      </c>
      <c r="J20" s="104">
        <f t="shared" si="0"/>
        <v>1</v>
      </c>
      <c r="K20" s="217">
        <v>1</v>
      </c>
      <c r="L20" s="197">
        <v>1</v>
      </c>
      <c r="M20" s="199"/>
      <c r="N20" s="128"/>
    </row>
    <row r="21" spans="1:14" ht="26.4" x14ac:dyDescent="0.3">
      <c r="A21" s="233"/>
      <c r="B21" s="233"/>
      <c r="C21" s="203"/>
      <c r="D21" s="201"/>
      <c r="E21" s="67" t="s">
        <v>16</v>
      </c>
      <c r="F21" s="67" t="s">
        <v>26</v>
      </c>
      <c r="G21" s="73" t="s">
        <v>17</v>
      </c>
      <c r="H21" s="121">
        <v>70</v>
      </c>
      <c r="I21" s="121">
        <v>70</v>
      </c>
      <c r="J21" s="104">
        <f t="shared" si="0"/>
        <v>1</v>
      </c>
      <c r="K21" s="196"/>
      <c r="L21" s="197"/>
      <c r="M21" s="199"/>
      <c r="N21" s="128"/>
    </row>
    <row r="22" spans="1:14" ht="26.4" x14ac:dyDescent="0.3">
      <c r="A22" s="233"/>
      <c r="B22" s="233"/>
      <c r="C22" s="203"/>
      <c r="D22" s="201"/>
      <c r="E22" s="67" t="s">
        <v>18</v>
      </c>
      <c r="F22" s="67" t="s">
        <v>20</v>
      </c>
      <c r="G22" s="73" t="s">
        <v>21</v>
      </c>
      <c r="H22" s="121">
        <v>5857.2</v>
      </c>
      <c r="I22" s="121">
        <f>H22</f>
        <v>5857.2</v>
      </c>
      <c r="J22" s="104">
        <f t="shared" si="0"/>
        <v>1</v>
      </c>
      <c r="K22" s="116">
        <v>1</v>
      </c>
      <c r="L22" s="197"/>
      <c r="M22" s="199"/>
      <c r="N22" s="128"/>
    </row>
    <row r="23" spans="1:14" ht="66" x14ac:dyDescent="0.3">
      <c r="A23" s="233"/>
      <c r="B23" s="233"/>
      <c r="C23" s="203" t="s">
        <v>41</v>
      </c>
      <c r="D23" s="201" t="s">
        <v>15</v>
      </c>
      <c r="E23" s="67" t="s">
        <v>16</v>
      </c>
      <c r="F23" s="67" t="s">
        <v>24</v>
      </c>
      <c r="G23" s="73" t="s">
        <v>19</v>
      </c>
      <c r="H23" s="66">
        <v>14</v>
      </c>
      <c r="I23" s="66">
        <v>16</v>
      </c>
      <c r="J23" s="104">
        <f t="shared" si="0"/>
        <v>1</v>
      </c>
      <c r="K23" s="217">
        <v>1</v>
      </c>
      <c r="L23" s="197">
        <v>1</v>
      </c>
      <c r="M23" s="199"/>
      <c r="N23" s="128"/>
    </row>
    <row r="24" spans="1:14" ht="39.6" x14ac:dyDescent="0.3">
      <c r="A24" s="233"/>
      <c r="B24" s="233"/>
      <c r="C24" s="203"/>
      <c r="D24" s="201"/>
      <c r="E24" s="67" t="s">
        <v>16</v>
      </c>
      <c r="F24" s="67" t="s">
        <v>25</v>
      </c>
      <c r="G24" s="73" t="s">
        <v>17</v>
      </c>
      <c r="H24" s="121">
        <v>2</v>
      </c>
      <c r="I24" s="121">
        <v>4</v>
      </c>
      <c r="J24" s="104">
        <f t="shared" si="0"/>
        <v>1</v>
      </c>
      <c r="K24" s="209"/>
      <c r="L24" s="197"/>
      <c r="M24" s="199"/>
      <c r="N24" s="128"/>
    </row>
    <row r="25" spans="1:14" ht="26.4" x14ac:dyDescent="0.3">
      <c r="A25" s="233"/>
      <c r="B25" s="233"/>
      <c r="C25" s="203"/>
      <c r="D25" s="201"/>
      <c r="E25" s="67" t="s">
        <v>16</v>
      </c>
      <c r="F25" s="67" t="s">
        <v>26</v>
      </c>
      <c r="G25" s="73" t="s">
        <v>17</v>
      </c>
      <c r="H25" s="121">
        <v>70</v>
      </c>
      <c r="I25" s="121">
        <v>70</v>
      </c>
      <c r="J25" s="104">
        <f t="shared" si="0"/>
        <v>1</v>
      </c>
      <c r="K25" s="196"/>
      <c r="L25" s="197"/>
      <c r="M25" s="199"/>
      <c r="N25" s="128"/>
    </row>
    <row r="26" spans="1:14" ht="26.4" x14ac:dyDescent="0.3">
      <c r="A26" s="233"/>
      <c r="B26" s="233"/>
      <c r="C26" s="203"/>
      <c r="D26" s="201"/>
      <c r="E26" s="67" t="s">
        <v>18</v>
      </c>
      <c r="F26" s="67" t="s">
        <v>20</v>
      </c>
      <c r="G26" s="73" t="s">
        <v>21</v>
      </c>
      <c r="H26" s="121">
        <v>4485.6000000000004</v>
      </c>
      <c r="I26" s="121">
        <v>4485.6000000000004</v>
      </c>
      <c r="J26" s="104">
        <f t="shared" si="0"/>
        <v>1</v>
      </c>
      <c r="K26" s="116">
        <v>1</v>
      </c>
      <c r="L26" s="197"/>
      <c r="M26" s="199"/>
      <c r="N26" s="128"/>
    </row>
  </sheetData>
  <autoFilter ref="A6:N17"/>
  <mergeCells count="29">
    <mergeCell ref="A7:A26"/>
    <mergeCell ref="B7:B26"/>
    <mergeCell ref="B1:N1"/>
    <mergeCell ref="B2:N2"/>
    <mergeCell ref="B3:N3"/>
    <mergeCell ref="C7:C10"/>
    <mergeCell ref="D7:D10"/>
    <mergeCell ref="K7:K9"/>
    <mergeCell ref="L7:L10"/>
    <mergeCell ref="K11:K12"/>
    <mergeCell ref="K14:K16"/>
    <mergeCell ref="M7:M26"/>
    <mergeCell ref="C11:C13"/>
    <mergeCell ref="D11:D13"/>
    <mergeCell ref="L11:L13"/>
    <mergeCell ref="C14:C17"/>
    <mergeCell ref="D14:D17"/>
    <mergeCell ref="L14:L17"/>
    <mergeCell ref="C23:C26"/>
    <mergeCell ref="D23:D26"/>
    <mergeCell ref="K23:K25"/>
    <mergeCell ref="L23:L26"/>
    <mergeCell ref="C18:C19"/>
    <mergeCell ref="D18:D19"/>
    <mergeCell ref="L18:L19"/>
    <mergeCell ref="C20:C22"/>
    <mergeCell ref="D20:D22"/>
    <mergeCell ref="K20:K21"/>
    <mergeCell ref="L20:L2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1:N12"/>
  <sheetViews>
    <sheetView zoomScale="110" zoomScaleNormal="110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64.5" customHeight="1" x14ac:dyDescent="0.3">
      <c r="A7" s="235">
        <v>16</v>
      </c>
      <c r="B7" s="235" t="s">
        <v>53</v>
      </c>
      <c r="C7" s="241" t="s">
        <v>23</v>
      </c>
      <c r="D7" s="243" t="s">
        <v>15</v>
      </c>
      <c r="E7" s="12" t="s">
        <v>16</v>
      </c>
      <c r="F7" s="12" t="s">
        <v>24</v>
      </c>
      <c r="G7" s="27" t="s">
        <v>19</v>
      </c>
      <c r="H7" s="28">
        <v>76</v>
      </c>
      <c r="I7" s="28">
        <v>76</v>
      </c>
      <c r="J7" s="25">
        <v>1</v>
      </c>
      <c r="K7" s="245">
        <v>1</v>
      </c>
      <c r="L7" s="281">
        <v>1</v>
      </c>
      <c r="M7" s="279" t="s">
        <v>99</v>
      </c>
      <c r="N7" s="12"/>
    </row>
    <row r="8" spans="1:14" ht="39.6" x14ac:dyDescent="0.3">
      <c r="A8" s="236"/>
      <c r="B8" s="236"/>
      <c r="C8" s="242"/>
      <c r="D8" s="244"/>
      <c r="E8" s="8" t="s">
        <v>16</v>
      </c>
      <c r="F8" s="8" t="s">
        <v>25</v>
      </c>
      <c r="G8" s="9" t="s">
        <v>17</v>
      </c>
      <c r="H8" s="16">
        <v>10</v>
      </c>
      <c r="I8" s="17">
        <v>25.5</v>
      </c>
      <c r="J8" s="26">
        <v>1</v>
      </c>
      <c r="K8" s="246"/>
      <c r="L8" s="256"/>
      <c r="M8" s="280"/>
      <c r="N8" s="67" t="s">
        <v>117</v>
      </c>
    </row>
    <row r="9" spans="1:14" ht="26.4" x14ac:dyDescent="0.3">
      <c r="A9" s="236"/>
      <c r="B9" s="236"/>
      <c r="C9" s="242"/>
      <c r="D9" s="244"/>
      <c r="E9" s="8" t="s">
        <v>16</v>
      </c>
      <c r="F9" s="8" t="s">
        <v>26</v>
      </c>
      <c r="G9" s="9" t="s">
        <v>17</v>
      </c>
      <c r="H9" s="16">
        <v>80</v>
      </c>
      <c r="I9" s="43">
        <v>100</v>
      </c>
      <c r="J9" s="26">
        <v>1</v>
      </c>
      <c r="K9" s="246"/>
      <c r="L9" s="256"/>
      <c r="M9" s="280"/>
      <c r="N9" s="67" t="s">
        <v>119</v>
      </c>
    </row>
    <row r="10" spans="1:14" ht="26.4" x14ac:dyDescent="0.3">
      <c r="A10" s="236"/>
      <c r="B10" s="236"/>
      <c r="C10" s="242"/>
      <c r="D10" s="244"/>
      <c r="E10" s="8" t="s">
        <v>18</v>
      </c>
      <c r="F10" s="8" t="s">
        <v>20</v>
      </c>
      <c r="G10" s="9" t="s">
        <v>21</v>
      </c>
      <c r="H10" s="19">
        <v>675.99</v>
      </c>
      <c r="I10" s="19">
        <v>675.99</v>
      </c>
      <c r="J10" s="26">
        <f>I10/H10*100%</f>
        <v>1</v>
      </c>
      <c r="K10" s="26">
        <f>J10</f>
        <v>1</v>
      </c>
      <c r="L10" s="256"/>
      <c r="M10" s="280"/>
      <c r="N10" s="8"/>
    </row>
    <row r="11" spans="1:14" ht="81.75" customHeight="1" x14ac:dyDescent="0.3">
      <c r="A11" s="236"/>
      <c r="B11" s="236"/>
      <c r="C11" s="242" t="s">
        <v>41</v>
      </c>
      <c r="D11" s="244" t="s">
        <v>15</v>
      </c>
      <c r="E11" s="8" t="s">
        <v>16</v>
      </c>
      <c r="F11" s="8" t="s">
        <v>24</v>
      </c>
      <c r="G11" s="9" t="s">
        <v>19</v>
      </c>
      <c r="H11" s="32">
        <v>40</v>
      </c>
      <c r="I11" s="32">
        <v>40</v>
      </c>
      <c r="J11" s="26">
        <v>1</v>
      </c>
      <c r="K11" s="26">
        <v>1</v>
      </c>
      <c r="L11" s="255">
        <v>1</v>
      </c>
      <c r="M11" s="280"/>
      <c r="N11" s="8"/>
    </row>
    <row r="12" spans="1:14" ht="26.4" x14ac:dyDescent="0.3">
      <c r="A12" s="236"/>
      <c r="B12" s="236"/>
      <c r="C12" s="242"/>
      <c r="D12" s="244"/>
      <c r="E12" s="8" t="s">
        <v>18</v>
      </c>
      <c r="F12" s="8" t="s">
        <v>20</v>
      </c>
      <c r="G12" s="9" t="s">
        <v>21</v>
      </c>
      <c r="H12" s="19">
        <v>15129.39</v>
      </c>
      <c r="I12" s="19">
        <v>15129.39</v>
      </c>
      <c r="J12" s="26">
        <v>1</v>
      </c>
      <c r="K12" s="26">
        <v>1</v>
      </c>
      <c r="L12" s="245"/>
      <c r="M12" s="280"/>
      <c r="N12" s="15"/>
    </row>
  </sheetData>
  <autoFilter ref="A6:N10"/>
  <mergeCells count="13">
    <mergeCell ref="A7:A12"/>
    <mergeCell ref="B1:N1"/>
    <mergeCell ref="B2:N2"/>
    <mergeCell ref="B3:N3"/>
    <mergeCell ref="B7:B12"/>
    <mergeCell ref="C7:C10"/>
    <mergeCell ref="D7:D10"/>
    <mergeCell ref="K7:K9"/>
    <mergeCell ref="M7:M12"/>
    <mergeCell ref="C11:C12"/>
    <mergeCell ref="D11:D12"/>
    <mergeCell ref="L7:L10"/>
    <mergeCell ref="L11:L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</sheetPr>
  <dimension ref="A1:N13"/>
  <sheetViews>
    <sheetView zoomScaleNormal="100" workbookViewId="0">
      <selection activeCell="I7" sqref="I7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4.25" customHeight="1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64.5" customHeight="1" x14ac:dyDescent="0.3">
      <c r="A7" s="211">
        <v>17</v>
      </c>
      <c r="B7" s="211" t="s">
        <v>54</v>
      </c>
      <c r="C7" s="136" t="s">
        <v>23</v>
      </c>
      <c r="D7" s="137" t="s">
        <v>15</v>
      </c>
      <c r="E7" s="137" t="s">
        <v>18</v>
      </c>
      <c r="F7" s="137" t="s">
        <v>20</v>
      </c>
      <c r="G7" s="149" t="s">
        <v>21</v>
      </c>
      <c r="H7" s="150">
        <v>0</v>
      </c>
      <c r="I7" s="150">
        <v>0</v>
      </c>
      <c r="J7" s="140"/>
      <c r="K7" s="140"/>
      <c r="L7" s="140"/>
      <c r="M7" s="198" t="s">
        <v>99</v>
      </c>
      <c r="N7" s="71"/>
    </row>
    <row r="8" spans="1:14" ht="68.25" customHeight="1" x14ac:dyDescent="0.3">
      <c r="A8" s="233"/>
      <c r="B8" s="233"/>
      <c r="C8" s="203" t="s">
        <v>41</v>
      </c>
      <c r="D8" s="201" t="s">
        <v>15</v>
      </c>
      <c r="E8" s="67" t="s">
        <v>16</v>
      </c>
      <c r="F8" s="67" t="s">
        <v>24</v>
      </c>
      <c r="G8" s="73" t="s">
        <v>19</v>
      </c>
      <c r="H8" s="66">
        <v>20</v>
      </c>
      <c r="I8" s="66">
        <v>61</v>
      </c>
      <c r="J8" s="104">
        <f t="shared" ref="J8:J11" si="0">IF(I8/H8&gt;100%,100%,I8/H8)</f>
        <v>1</v>
      </c>
      <c r="K8" s="217">
        <v>1</v>
      </c>
      <c r="L8" s="217">
        <v>1</v>
      </c>
      <c r="M8" s="199"/>
      <c r="N8" s="67"/>
    </row>
    <row r="9" spans="1:14" ht="48" customHeight="1" x14ac:dyDescent="0.3">
      <c r="A9" s="233"/>
      <c r="B9" s="233"/>
      <c r="C9" s="203"/>
      <c r="D9" s="201"/>
      <c r="E9" s="67" t="s">
        <v>16</v>
      </c>
      <c r="F9" s="67" t="s">
        <v>25</v>
      </c>
      <c r="G9" s="73" t="s">
        <v>17</v>
      </c>
      <c r="H9" s="66">
        <v>10</v>
      </c>
      <c r="I9" s="66">
        <v>13.4</v>
      </c>
      <c r="J9" s="104">
        <f t="shared" si="0"/>
        <v>1</v>
      </c>
      <c r="K9" s="209"/>
      <c r="L9" s="209"/>
      <c r="M9" s="199"/>
      <c r="N9" s="67"/>
    </row>
    <row r="10" spans="1:14" ht="32.25" customHeight="1" x14ac:dyDescent="0.3">
      <c r="A10" s="233"/>
      <c r="B10" s="233"/>
      <c r="C10" s="203"/>
      <c r="D10" s="201"/>
      <c r="E10" s="67" t="s">
        <v>16</v>
      </c>
      <c r="F10" s="67" t="s">
        <v>26</v>
      </c>
      <c r="G10" s="73" t="s">
        <v>17</v>
      </c>
      <c r="H10" s="66">
        <v>80</v>
      </c>
      <c r="I10" s="66">
        <v>81</v>
      </c>
      <c r="J10" s="104">
        <f t="shared" si="0"/>
        <v>1</v>
      </c>
      <c r="K10" s="196"/>
      <c r="L10" s="209"/>
      <c r="M10" s="199"/>
      <c r="N10" s="67"/>
    </row>
    <row r="11" spans="1:14" ht="25.5" customHeight="1" x14ac:dyDescent="0.3">
      <c r="A11" s="233"/>
      <c r="B11" s="233"/>
      <c r="C11" s="203"/>
      <c r="D11" s="201"/>
      <c r="E11" s="67" t="s">
        <v>18</v>
      </c>
      <c r="F11" s="67" t="s">
        <v>20</v>
      </c>
      <c r="G11" s="73" t="s">
        <v>21</v>
      </c>
      <c r="H11" s="66">
        <v>8268</v>
      </c>
      <c r="I11" s="66">
        <f>H11</f>
        <v>8268</v>
      </c>
      <c r="J11" s="104">
        <f t="shared" si="0"/>
        <v>1</v>
      </c>
      <c r="K11" s="116">
        <v>1</v>
      </c>
      <c r="L11" s="196"/>
      <c r="M11" s="199"/>
      <c r="N11" s="128"/>
    </row>
    <row r="12" spans="1:14" ht="48" customHeight="1" x14ac:dyDescent="0.2"/>
    <row r="13" spans="1:14" ht="32.25" customHeight="1" x14ac:dyDescent="0.2"/>
  </sheetData>
  <autoFilter ref="A6:N10"/>
  <mergeCells count="10">
    <mergeCell ref="B1:N1"/>
    <mergeCell ref="B2:N2"/>
    <mergeCell ref="B3:N3"/>
    <mergeCell ref="A7:A11"/>
    <mergeCell ref="B7:B11"/>
    <mergeCell ref="M7:M11"/>
    <mergeCell ref="C8:C11"/>
    <mergeCell ref="D8:D11"/>
    <mergeCell ref="K8:K10"/>
    <mergeCell ref="L8:L1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FFFF00"/>
  </sheetPr>
  <dimension ref="A1:N20"/>
  <sheetViews>
    <sheetView topLeftCell="C1" zoomScale="110" zoomScaleNormal="110" workbookViewId="0">
      <selection activeCell="I16" sqref="I16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3.10937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44.25" customHeight="1" x14ac:dyDescent="0.3">
      <c r="A7" s="235">
        <v>18</v>
      </c>
      <c r="B7" s="235" t="s">
        <v>55</v>
      </c>
      <c r="C7" s="241" t="s">
        <v>83</v>
      </c>
      <c r="D7" s="243" t="s">
        <v>15</v>
      </c>
      <c r="E7" s="12" t="s">
        <v>16</v>
      </c>
      <c r="F7" s="12" t="s">
        <v>84</v>
      </c>
      <c r="G7" s="27" t="s">
        <v>19</v>
      </c>
      <c r="H7" s="48">
        <v>123185</v>
      </c>
      <c r="I7" s="28">
        <v>126964</v>
      </c>
      <c r="J7" s="25">
        <v>1</v>
      </c>
      <c r="K7" s="281">
        <v>0.99729999999999996</v>
      </c>
      <c r="L7" s="245">
        <v>0.99870000000000003</v>
      </c>
      <c r="M7" s="237" t="s">
        <v>116</v>
      </c>
      <c r="N7" s="12"/>
    </row>
    <row r="8" spans="1:14" ht="37.5" customHeight="1" x14ac:dyDescent="0.3">
      <c r="A8" s="236"/>
      <c r="B8" s="236"/>
      <c r="C8" s="242"/>
      <c r="D8" s="244"/>
      <c r="E8" s="8" t="s">
        <v>16</v>
      </c>
      <c r="F8" s="8" t="s">
        <v>56</v>
      </c>
      <c r="G8" s="9" t="s">
        <v>57</v>
      </c>
      <c r="H8" s="47">
        <v>2400</v>
      </c>
      <c r="I8" s="127">
        <v>2386.9209999999998</v>
      </c>
      <c r="J8" s="55">
        <f>I8/H8</f>
        <v>0.99455041666666655</v>
      </c>
      <c r="K8" s="226"/>
      <c r="L8" s="246"/>
      <c r="M8" s="238"/>
      <c r="N8" s="67" t="s">
        <v>121</v>
      </c>
    </row>
    <row r="9" spans="1:14" ht="26.4" x14ac:dyDescent="0.3">
      <c r="A9" s="236"/>
      <c r="B9" s="236"/>
      <c r="C9" s="242"/>
      <c r="D9" s="244"/>
      <c r="E9" s="8" t="s">
        <v>18</v>
      </c>
      <c r="F9" s="8" t="s">
        <v>58</v>
      </c>
      <c r="G9" s="9" t="s">
        <v>59</v>
      </c>
      <c r="H9" s="62">
        <v>768200</v>
      </c>
      <c r="I9" s="62">
        <v>841041</v>
      </c>
      <c r="J9" s="26">
        <v>1</v>
      </c>
      <c r="K9" s="167">
        <v>1</v>
      </c>
      <c r="L9" s="246"/>
      <c r="M9" s="238"/>
      <c r="N9" s="8"/>
    </row>
    <row r="10" spans="1:14" ht="36" customHeight="1" x14ac:dyDescent="0.3">
      <c r="A10" s="236"/>
      <c r="B10" s="236"/>
      <c r="C10" s="242" t="s">
        <v>85</v>
      </c>
      <c r="D10" s="244" t="s">
        <v>15</v>
      </c>
      <c r="E10" s="8" t="s">
        <v>16</v>
      </c>
      <c r="F10" s="8" t="s">
        <v>84</v>
      </c>
      <c r="G10" s="9" t="s">
        <v>19</v>
      </c>
      <c r="H10" s="47">
        <v>1550</v>
      </c>
      <c r="I10" s="16">
        <v>3075</v>
      </c>
      <c r="J10" s="26">
        <v>1</v>
      </c>
      <c r="K10" s="246">
        <f>J10</f>
        <v>1</v>
      </c>
      <c r="L10" s="246">
        <v>1</v>
      </c>
      <c r="M10" s="238"/>
      <c r="N10" s="8"/>
    </row>
    <row r="11" spans="1:14" ht="42" customHeight="1" x14ac:dyDescent="0.3">
      <c r="A11" s="236"/>
      <c r="B11" s="236"/>
      <c r="C11" s="242"/>
      <c r="D11" s="244"/>
      <c r="E11" s="8" t="s">
        <v>16</v>
      </c>
      <c r="F11" s="8" t="s">
        <v>56</v>
      </c>
      <c r="G11" s="9" t="s">
        <v>57</v>
      </c>
      <c r="H11" s="19">
        <v>35.75</v>
      </c>
      <c r="I11" s="127">
        <v>70.113</v>
      </c>
      <c r="J11" s="26">
        <v>1</v>
      </c>
      <c r="K11" s="246"/>
      <c r="L11" s="246"/>
      <c r="M11" s="238"/>
      <c r="N11" s="8"/>
    </row>
    <row r="12" spans="1:14" ht="31.5" customHeight="1" x14ac:dyDescent="0.3">
      <c r="A12" s="236"/>
      <c r="B12" s="236"/>
      <c r="C12" s="242"/>
      <c r="D12" s="244"/>
      <c r="E12" s="8" t="s">
        <v>18</v>
      </c>
      <c r="F12" s="8" t="s">
        <v>58</v>
      </c>
      <c r="G12" s="9" t="s">
        <v>59</v>
      </c>
      <c r="H12" s="62">
        <v>9500</v>
      </c>
      <c r="I12" s="62">
        <v>9720</v>
      </c>
      <c r="J12" s="53">
        <v>1</v>
      </c>
      <c r="K12" s="53">
        <v>1</v>
      </c>
      <c r="L12" s="246"/>
      <c r="M12" s="238"/>
      <c r="N12" s="68"/>
    </row>
    <row r="13" spans="1:14" ht="55.5" customHeight="1" x14ac:dyDescent="0.3">
      <c r="A13" s="236"/>
      <c r="B13" s="236"/>
      <c r="C13" s="242" t="s">
        <v>61</v>
      </c>
      <c r="D13" s="244" t="s">
        <v>15</v>
      </c>
      <c r="E13" s="21" t="s">
        <v>16</v>
      </c>
      <c r="F13" s="8" t="s">
        <v>60</v>
      </c>
      <c r="G13" s="9" t="s">
        <v>59</v>
      </c>
      <c r="H13" s="47">
        <v>187000</v>
      </c>
      <c r="I13" s="16">
        <v>203665</v>
      </c>
      <c r="J13" s="26">
        <v>1</v>
      </c>
      <c r="K13" s="26">
        <v>1</v>
      </c>
      <c r="L13" s="246">
        <v>1</v>
      </c>
      <c r="M13" s="238"/>
      <c r="N13" s="8"/>
    </row>
    <row r="14" spans="1:14" ht="35.25" customHeight="1" x14ac:dyDescent="0.3">
      <c r="A14" s="236"/>
      <c r="B14" s="236"/>
      <c r="C14" s="242"/>
      <c r="D14" s="244"/>
      <c r="E14" s="8" t="s">
        <v>18</v>
      </c>
      <c r="F14" s="8" t="s">
        <v>58</v>
      </c>
      <c r="G14" s="9" t="s">
        <v>59</v>
      </c>
      <c r="H14" s="47">
        <v>20000</v>
      </c>
      <c r="I14" s="16">
        <v>27957</v>
      </c>
      <c r="J14" s="26">
        <v>1</v>
      </c>
      <c r="K14" s="26">
        <v>1</v>
      </c>
      <c r="L14" s="246"/>
      <c r="M14" s="238"/>
      <c r="N14" s="15"/>
    </row>
    <row r="15" spans="1:14" ht="38.25" customHeight="1" x14ac:dyDescent="0.3">
      <c r="A15" s="236"/>
      <c r="B15" s="236"/>
      <c r="C15" s="242" t="s">
        <v>80</v>
      </c>
      <c r="D15" s="244" t="s">
        <v>36</v>
      </c>
      <c r="E15" s="8" t="s">
        <v>16</v>
      </c>
      <c r="F15" s="8" t="s">
        <v>37</v>
      </c>
      <c r="G15" s="9" t="s">
        <v>17</v>
      </c>
      <c r="H15" s="19">
        <v>0.02</v>
      </c>
      <c r="I15" s="19">
        <v>0.03</v>
      </c>
      <c r="J15" s="26">
        <v>1</v>
      </c>
      <c r="K15" s="26">
        <v>1</v>
      </c>
      <c r="L15" s="246">
        <v>1</v>
      </c>
      <c r="M15" s="238"/>
      <c r="N15" s="15"/>
    </row>
    <row r="16" spans="1:14" ht="26.4" x14ac:dyDescent="0.3">
      <c r="A16" s="236"/>
      <c r="B16" s="236"/>
      <c r="C16" s="242"/>
      <c r="D16" s="244"/>
      <c r="E16" s="8" t="s">
        <v>18</v>
      </c>
      <c r="F16" s="8" t="s">
        <v>38</v>
      </c>
      <c r="G16" s="9" t="s">
        <v>19</v>
      </c>
      <c r="H16" s="47">
        <v>320</v>
      </c>
      <c r="I16" s="16">
        <v>330</v>
      </c>
      <c r="J16" s="26">
        <v>1</v>
      </c>
      <c r="K16" s="246">
        <v>1</v>
      </c>
      <c r="L16" s="246"/>
      <c r="M16" s="238"/>
      <c r="N16" s="15"/>
    </row>
    <row r="17" spans="1:14" ht="30.75" customHeight="1" x14ac:dyDescent="0.3">
      <c r="A17" s="236"/>
      <c r="B17" s="236"/>
      <c r="C17" s="242"/>
      <c r="D17" s="244"/>
      <c r="E17" s="21" t="s">
        <v>18</v>
      </c>
      <c r="F17" s="21" t="s">
        <v>40</v>
      </c>
      <c r="G17" s="46" t="s">
        <v>59</v>
      </c>
      <c r="H17" s="47">
        <v>10</v>
      </c>
      <c r="I17" s="16">
        <v>12</v>
      </c>
      <c r="J17" s="26">
        <v>1</v>
      </c>
      <c r="K17" s="246"/>
      <c r="L17" s="246"/>
      <c r="M17" s="238"/>
      <c r="N17" s="15"/>
    </row>
    <row r="18" spans="1:14" ht="25.5" customHeight="1" x14ac:dyDescent="0.3">
      <c r="A18" s="236"/>
      <c r="B18" s="236"/>
      <c r="C18" s="242" t="s">
        <v>82</v>
      </c>
      <c r="D18" s="244" t="s">
        <v>36</v>
      </c>
      <c r="E18" s="8" t="s">
        <v>16</v>
      </c>
      <c r="F18" s="8" t="s">
        <v>37</v>
      </c>
      <c r="G18" s="9" t="s">
        <v>17</v>
      </c>
      <c r="H18" s="19">
        <v>0.03</v>
      </c>
      <c r="I18" s="19">
        <v>0.03</v>
      </c>
      <c r="J18" s="26">
        <v>1</v>
      </c>
      <c r="K18" s="26">
        <v>1</v>
      </c>
      <c r="L18" s="246">
        <v>1</v>
      </c>
      <c r="M18" s="238"/>
      <c r="N18" s="15"/>
    </row>
    <row r="19" spans="1:14" ht="26.4" x14ac:dyDescent="0.3">
      <c r="A19" s="236"/>
      <c r="B19" s="236"/>
      <c r="C19" s="242"/>
      <c r="D19" s="244"/>
      <c r="E19" s="8" t="s">
        <v>18</v>
      </c>
      <c r="F19" s="8" t="s">
        <v>38</v>
      </c>
      <c r="G19" s="9" t="s">
        <v>19</v>
      </c>
      <c r="H19" s="47">
        <v>332</v>
      </c>
      <c r="I19" s="16">
        <v>341</v>
      </c>
      <c r="J19" s="26">
        <v>1</v>
      </c>
      <c r="K19" s="246">
        <v>1</v>
      </c>
      <c r="L19" s="246"/>
      <c r="M19" s="238"/>
      <c r="N19" s="15"/>
    </row>
    <row r="20" spans="1:14" ht="35.25" customHeight="1" x14ac:dyDescent="0.3">
      <c r="A20" s="236"/>
      <c r="B20" s="236"/>
      <c r="C20" s="242"/>
      <c r="D20" s="244"/>
      <c r="E20" s="21" t="s">
        <v>18</v>
      </c>
      <c r="F20" s="21" t="s">
        <v>40</v>
      </c>
      <c r="G20" s="9" t="s">
        <v>59</v>
      </c>
      <c r="H20" s="47">
        <v>8</v>
      </c>
      <c r="I20" s="16">
        <v>9</v>
      </c>
      <c r="J20" s="26">
        <v>1</v>
      </c>
      <c r="K20" s="246"/>
      <c r="L20" s="246"/>
      <c r="M20" s="238"/>
      <c r="N20" s="15"/>
    </row>
  </sheetData>
  <autoFilter ref="A6:N13"/>
  <mergeCells count="25">
    <mergeCell ref="B1:N1"/>
    <mergeCell ref="B2:N2"/>
    <mergeCell ref="B3:N3"/>
    <mergeCell ref="C7:C9"/>
    <mergeCell ref="D7:D9"/>
    <mergeCell ref="L7:L9"/>
    <mergeCell ref="M7:M20"/>
    <mergeCell ref="D15:D17"/>
    <mergeCell ref="D18:D20"/>
    <mergeCell ref="K10:K11"/>
    <mergeCell ref="L10:L12"/>
    <mergeCell ref="L13:L14"/>
    <mergeCell ref="D10:D12"/>
    <mergeCell ref="D13:D14"/>
    <mergeCell ref="K16:K17"/>
    <mergeCell ref="K19:K20"/>
    <mergeCell ref="L15:L17"/>
    <mergeCell ref="L18:L20"/>
    <mergeCell ref="A7:A20"/>
    <mergeCell ref="B7:B20"/>
    <mergeCell ref="C15:C17"/>
    <mergeCell ref="C18:C20"/>
    <mergeCell ref="C10:C12"/>
    <mergeCell ref="C13:C14"/>
    <mergeCell ref="K7:K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92D050"/>
  </sheetPr>
  <dimension ref="A1:N17"/>
  <sheetViews>
    <sheetView topLeftCell="B1" zoomScale="120" zoomScaleNormal="120" workbookViewId="0">
      <selection activeCell="H13" sqref="H13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32.25" customHeight="1" x14ac:dyDescent="0.3">
      <c r="A7" s="211">
        <v>19</v>
      </c>
      <c r="B7" s="211" t="s">
        <v>62</v>
      </c>
      <c r="C7" s="202" t="s">
        <v>160</v>
      </c>
      <c r="D7" s="200" t="s">
        <v>15</v>
      </c>
      <c r="E7" s="71" t="s">
        <v>16</v>
      </c>
      <c r="F7" s="71" t="s">
        <v>84</v>
      </c>
      <c r="G7" s="72" t="s">
        <v>19</v>
      </c>
      <c r="H7" s="112">
        <v>68700</v>
      </c>
      <c r="I7" s="112">
        <v>84034</v>
      </c>
      <c r="J7" s="104">
        <f t="shared" ref="J7:J17" si="0">IF(I7/H7&gt;100%,100%,I7/H7)</f>
        <v>1</v>
      </c>
      <c r="K7" s="196">
        <v>1</v>
      </c>
      <c r="L7" s="196">
        <f>(K7+K9)/2</f>
        <v>1</v>
      </c>
      <c r="M7" s="198" t="s">
        <v>99</v>
      </c>
      <c r="N7" s="71"/>
    </row>
    <row r="8" spans="1:14" ht="28.5" customHeight="1" x14ac:dyDescent="0.3">
      <c r="A8" s="233"/>
      <c r="B8" s="233"/>
      <c r="C8" s="203"/>
      <c r="D8" s="201"/>
      <c r="E8" s="67" t="s">
        <v>16</v>
      </c>
      <c r="F8" s="67" t="s">
        <v>56</v>
      </c>
      <c r="G8" s="73" t="s">
        <v>57</v>
      </c>
      <c r="H8" s="121">
        <v>1441.67</v>
      </c>
      <c r="I8" s="121">
        <v>1594</v>
      </c>
      <c r="J8" s="104">
        <f t="shared" si="0"/>
        <v>1</v>
      </c>
      <c r="K8" s="197"/>
      <c r="L8" s="197"/>
      <c r="M8" s="199"/>
      <c r="N8" s="67"/>
    </row>
    <row r="9" spans="1:14" ht="26.4" x14ac:dyDescent="0.3">
      <c r="A9" s="233"/>
      <c r="B9" s="233"/>
      <c r="C9" s="203"/>
      <c r="D9" s="201"/>
      <c r="E9" s="67" t="s">
        <v>18</v>
      </c>
      <c r="F9" s="67" t="s">
        <v>58</v>
      </c>
      <c r="G9" s="73" t="s">
        <v>59</v>
      </c>
      <c r="H9" s="127">
        <v>750000</v>
      </c>
      <c r="I9" s="127">
        <v>752045</v>
      </c>
      <c r="J9" s="104">
        <f t="shared" si="0"/>
        <v>1</v>
      </c>
      <c r="K9" s="115">
        <f>J9</f>
        <v>1</v>
      </c>
      <c r="L9" s="197"/>
      <c r="M9" s="199"/>
      <c r="N9" s="67"/>
    </row>
    <row r="10" spans="1:14" ht="30.75" customHeight="1" x14ac:dyDescent="0.3">
      <c r="A10" s="233"/>
      <c r="B10" s="233"/>
      <c r="C10" s="203" t="s">
        <v>161</v>
      </c>
      <c r="D10" s="201" t="s">
        <v>15</v>
      </c>
      <c r="E10" s="67" t="s">
        <v>16</v>
      </c>
      <c r="F10" s="67" t="s">
        <v>84</v>
      </c>
      <c r="G10" s="73" t="s">
        <v>19</v>
      </c>
      <c r="H10" s="112">
        <v>5030</v>
      </c>
      <c r="I10" s="112">
        <v>6446</v>
      </c>
      <c r="J10" s="104">
        <f t="shared" si="0"/>
        <v>1</v>
      </c>
      <c r="K10" s="197">
        <f>J10</f>
        <v>1</v>
      </c>
      <c r="L10" s="197">
        <v>1</v>
      </c>
      <c r="M10" s="199"/>
      <c r="N10" s="67"/>
    </row>
    <row r="11" spans="1:14" ht="36" customHeight="1" x14ac:dyDescent="0.3">
      <c r="A11" s="233"/>
      <c r="B11" s="233"/>
      <c r="C11" s="203"/>
      <c r="D11" s="201"/>
      <c r="E11" s="67" t="s">
        <v>16</v>
      </c>
      <c r="F11" s="67" t="s">
        <v>56</v>
      </c>
      <c r="G11" s="73" t="s">
        <v>57</v>
      </c>
      <c r="H11" s="121">
        <v>83.43</v>
      </c>
      <c r="I11" s="121">
        <v>90</v>
      </c>
      <c r="J11" s="104">
        <f t="shared" si="0"/>
        <v>1</v>
      </c>
      <c r="K11" s="197"/>
      <c r="L11" s="197"/>
      <c r="M11" s="199"/>
      <c r="N11" s="67"/>
    </row>
    <row r="12" spans="1:14" ht="31.5" customHeight="1" x14ac:dyDescent="0.3">
      <c r="A12" s="233"/>
      <c r="B12" s="233"/>
      <c r="C12" s="203"/>
      <c r="D12" s="201"/>
      <c r="E12" s="67" t="s">
        <v>18</v>
      </c>
      <c r="F12" s="67" t="s">
        <v>58</v>
      </c>
      <c r="G12" s="73" t="s">
        <v>59</v>
      </c>
      <c r="H12" s="127">
        <v>66000</v>
      </c>
      <c r="I12" s="127">
        <v>66220</v>
      </c>
      <c r="J12" s="104">
        <f t="shared" si="0"/>
        <v>1</v>
      </c>
      <c r="K12" s="115">
        <v>1</v>
      </c>
      <c r="L12" s="197"/>
      <c r="M12" s="199"/>
      <c r="N12" s="67"/>
    </row>
    <row r="13" spans="1:14" ht="67.5" customHeight="1" x14ac:dyDescent="0.3">
      <c r="A13" s="233"/>
      <c r="B13" s="233"/>
      <c r="C13" s="203" t="s">
        <v>162</v>
      </c>
      <c r="D13" s="201" t="s">
        <v>15</v>
      </c>
      <c r="E13" s="132" t="s">
        <v>16</v>
      </c>
      <c r="F13" s="131" t="s">
        <v>163</v>
      </c>
      <c r="G13" s="73" t="s">
        <v>59</v>
      </c>
      <c r="H13" s="112">
        <v>85000</v>
      </c>
      <c r="I13" s="112">
        <v>92300</v>
      </c>
      <c r="J13" s="104">
        <f t="shared" si="0"/>
        <v>1</v>
      </c>
      <c r="K13" s="115">
        <v>1</v>
      </c>
      <c r="L13" s="197">
        <v>1</v>
      </c>
      <c r="M13" s="199"/>
      <c r="N13" s="67"/>
    </row>
    <row r="14" spans="1:14" ht="26.4" x14ac:dyDescent="0.3">
      <c r="A14" s="233"/>
      <c r="B14" s="233"/>
      <c r="C14" s="203"/>
      <c r="D14" s="201"/>
      <c r="E14" s="67" t="s">
        <v>18</v>
      </c>
      <c r="F14" s="67" t="s">
        <v>58</v>
      </c>
      <c r="G14" s="73" t="s">
        <v>59</v>
      </c>
      <c r="H14" s="127">
        <v>20000</v>
      </c>
      <c r="I14" s="127">
        <v>59533</v>
      </c>
      <c r="J14" s="104">
        <f t="shared" si="0"/>
        <v>1</v>
      </c>
      <c r="K14" s="115">
        <v>1</v>
      </c>
      <c r="L14" s="197"/>
      <c r="M14" s="199"/>
      <c r="N14" s="128"/>
    </row>
    <row r="15" spans="1:14" ht="38.25" customHeight="1" x14ac:dyDescent="0.3">
      <c r="A15" s="233"/>
      <c r="B15" s="233"/>
      <c r="C15" s="203" t="s">
        <v>164</v>
      </c>
      <c r="D15" s="201" t="s">
        <v>36</v>
      </c>
      <c r="E15" s="67" t="s">
        <v>16</v>
      </c>
      <c r="F15" s="67" t="s">
        <v>37</v>
      </c>
      <c r="G15" s="73" t="s">
        <v>17</v>
      </c>
      <c r="H15" s="76">
        <v>0.28999999999999998</v>
      </c>
      <c r="I15" s="76">
        <v>29</v>
      </c>
      <c r="J15" s="104">
        <f t="shared" si="0"/>
        <v>1</v>
      </c>
      <c r="K15" s="115">
        <v>1</v>
      </c>
      <c r="L15" s="197">
        <v>1</v>
      </c>
      <c r="M15" s="199"/>
      <c r="N15" s="128"/>
    </row>
    <row r="16" spans="1:14" ht="26.4" x14ac:dyDescent="0.3">
      <c r="A16" s="233"/>
      <c r="B16" s="233"/>
      <c r="C16" s="203"/>
      <c r="D16" s="201"/>
      <c r="E16" s="67" t="s">
        <v>18</v>
      </c>
      <c r="F16" s="67" t="s">
        <v>165</v>
      </c>
      <c r="G16" s="73" t="s">
        <v>19</v>
      </c>
      <c r="H16" s="127">
        <v>3200</v>
      </c>
      <c r="I16" s="127">
        <v>3211</v>
      </c>
      <c r="J16" s="104">
        <f t="shared" si="0"/>
        <v>1</v>
      </c>
      <c r="K16" s="197">
        <v>1</v>
      </c>
      <c r="L16" s="197"/>
      <c r="M16" s="199"/>
      <c r="N16" s="128"/>
    </row>
    <row r="17" spans="1:14" ht="30.75" customHeight="1" x14ac:dyDescent="0.3">
      <c r="A17" s="233"/>
      <c r="B17" s="233"/>
      <c r="C17" s="203"/>
      <c r="D17" s="201"/>
      <c r="E17" s="74" t="s">
        <v>18</v>
      </c>
      <c r="F17" s="74" t="s">
        <v>40</v>
      </c>
      <c r="G17" s="73" t="s">
        <v>59</v>
      </c>
      <c r="H17" s="66">
        <v>100</v>
      </c>
      <c r="I17" s="66">
        <v>107</v>
      </c>
      <c r="J17" s="104">
        <f t="shared" si="0"/>
        <v>1</v>
      </c>
      <c r="K17" s="197"/>
      <c r="L17" s="197"/>
      <c r="M17" s="199"/>
      <c r="N17" s="128"/>
    </row>
  </sheetData>
  <autoFilter ref="A6:N13"/>
  <mergeCells count="21">
    <mergeCell ref="B1:N1"/>
    <mergeCell ref="B2:N2"/>
    <mergeCell ref="B3:N3"/>
    <mergeCell ref="A7:A17"/>
    <mergeCell ref="B7:B17"/>
    <mergeCell ref="C7:C9"/>
    <mergeCell ref="D7:D9"/>
    <mergeCell ref="K7:K8"/>
    <mergeCell ref="L7:L9"/>
    <mergeCell ref="M7:M17"/>
    <mergeCell ref="C15:C17"/>
    <mergeCell ref="D15:D17"/>
    <mergeCell ref="L15:L17"/>
    <mergeCell ref="K16:K17"/>
    <mergeCell ref="C10:C12"/>
    <mergeCell ref="D10:D12"/>
    <mergeCell ref="K10:K11"/>
    <mergeCell ref="L10:L12"/>
    <mergeCell ref="C13:C14"/>
    <mergeCell ref="D13:D14"/>
    <mergeCell ref="L13:L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N18"/>
  <sheetViews>
    <sheetView topLeftCell="C1" zoomScale="110" zoomScaleNormal="110" workbookViewId="0">
      <selection activeCell="H14" sqref="H14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123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5" spans="1:14" ht="195.75" customHeight="1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34"/>
      <c r="B6" s="126">
        <v>1</v>
      </c>
      <c r="C6" s="126">
        <v>2</v>
      </c>
      <c r="D6" s="126">
        <v>3</v>
      </c>
      <c r="E6" s="119">
        <v>4</v>
      </c>
      <c r="F6" s="126">
        <v>5</v>
      </c>
      <c r="G6" s="126">
        <v>6</v>
      </c>
      <c r="H6" s="119">
        <v>7</v>
      </c>
      <c r="I6" s="119">
        <v>8</v>
      </c>
      <c r="J6" s="126">
        <v>9</v>
      </c>
      <c r="K6" s="135">
        <v>10</v>
      </c>
      <c r="L6" s="135">
        <v>11</v>
      </c>
      <c r="M6" s="126">
        <v>12</v>
      </c>
      <c r="N6" s="119">
        <v>13</v>
      </c>
    </row>
    <row r="7" spans="1:14" ht="64.5" customHeight="1" x14ac:dyDescent="0.3">
      <c r="A7" s="210">
        <v>2</v>
      </c>
      <c r="B7" s="212" t="s">
        <v>31</v>
      </c>
      <c r="C7" s="204" t="s">
        <v>23</v>
      </c>
      <c r="D7" s="206" t="s">
        <v>15</v>
      </c>
      <c r="E7" s="71" t="s">
        <v>16</v>
      </c>
      <c r="F7" s="138" t="s">
        <v>24</v>
      </c>
      <c r="G7" s="139" t="s">
        <v>19</v>
      </c>
      <c r="H7" s="92">
        <v>30</v>
      </c>
      <c r="I7" s="92">
        <v>116</v>
      </c>
      <c r="J7" s="104">
        <f t="shared" ref="J7:J18" si="0">IF(I7/H7&gt;100%,100%,I7/H7)</f>
        <v>1</v>
      </c>
      <c r="K7" s="208">
        <v>0.97619999999999996</v>
      </c>
      <c r="L7" s="208">
        <f>(K7+K10)/2</f>
        <v>0.98809999999999998</v>
      </c>
      <c r="M7" s="213" t="s">
        <v>100</v>
      </c>
      <c r="N7" s="71"/>
    </row>
    <row r="8" spans="1:14" ht="39.6" x14ac:dyDescent="0.3">
      <c r="A8" s="210"/>
      <c r="B8" s="210"/>
      <c r="C8" s="205"/>
      <c r="D8" s="207"/>
      <c r="E8" s="67" t="s">
        <v>16</v>
      </c>
      <c r="F8" s="71" t="s">
        <v>25</v>
      </c>
      <c r="G8" s="72" t="s">
        <v>17</v>
      </c>
      <c r="H8" s="76">
        <v>5</v>
      </c>
      <c r="I8" s="76">
        <v>16</v>
      </c>
      <c r="J8" s="104">
        <f t="shared" si="0"/>
        <v>1</v>
      </c>
      <c r="K8" s="209"/>
      <c r="L8" s="209"/>
      <c r="M8" s="214"/>
      <c r="N8" s="67"/>
    </row>
    <row r="9" spans="1:14" ht="26.4" x14ac:dyDescent="0.3">
      <c r="A9" s="210"/>
      <c r="B9" s="210"/>
      <c r="C9" s="205"/>
      <c r="D9" s="207"/>
      <c r="E9" s="71" t="s">
        <v>16</v>
      </c>
      <c r="F9" s="71" t="s">
        <v>26</v>
      </c>
      <c r="G9" s="72" t="s">
        <v>17</v>
      </c>
      <c r="H9" s="141">
        <v>70</v>
      </c>
      <c r="I9" s="141">
        <v>65</v>
      </c>
      <c r="J9" s="104">
        <f t="shared" si="0"/>
        <v>0.9285714285714286</v>
      </c>
      <c r="K9" s="196"/>
      <c r="L9" s="209"/>
      <c r="M9" s="214"/>
      <c r="N9" s="67"/>
    </row>
    <row r="10" spans="1:14" ht="26.4" x14ac:dyDescent="0.3">
      <c r="A10" s="210"/>
      <c r="B10" s="210"/>
      <c r="C10" s="202"/>
      <c r="D10" s="200"/>
      <c r="E10" s="67" t="s">
        <v>18</v>
      </c>
      <c r="F10" s="67" t="s">
        <v>20</v>
      </c>
      <c r="G10" s="73" t="s">
        <v>21</v>
      </c>
      <c r="H10" s="121">
        <v>37447.68</v>
      </c>
      <c r="I10" s="121">
        <v>37447.68</v>
      </c>
      <c r="J10" s="104">
        <f t="shared" si="0"/>
        <v>1</v>
      </c>
      <c r="K10" s="108">
        <f>J10</f>
        <v>1</v>
      </c>
      <c r="L10" s="196"/>
      <c r="M10" s="214"/>
      <c r="N10" s="67"/>
    </row>
    <row r="11" spans="1:14" ht="66" x14ac:dyDescent="0.3">
      <c r="A11" s="210"/>
      <c r="B11" s="210"/>
      <c r="C11" s="215" t="s">
        <v>27</v>
      </c>
      <c r="D11" s="216" t="s">
        <v>15</v>
      </c>
      <c r="E11" s="67" t="s">
        <v>16</v>
      </c>
      <c r="F11" s="67" t="s">
        <v>24</v>
      </c>
      <c r="G11" s="73" t="s">
        <v>19</v>
      </c>
      <c r="H11" s="127">
        <v>5</v>
      </c>
      <c r="I11" s="127">
        <v>26</v>
      </c>
      <c r="J11" s="104">
        <f t="shared" si="0"/>
        <v>1</v>
      </c>
      <c r="K11" s="108">
        <v>1</v>
      </c>
      <c r="L11" s="217">
        <v>1</v>
      </c>
      <c r="M11" s="214"/>
      <c r="N11" s="67"/>
    </row>
    <row r="12" spans="1:14" ht="26.4" x14ac:dyDescent="0.3">
      <c r="A12" s="210"/>
      <c r="B12" s="210"/>
      <c r="C12" s="202"/>
      <c r="D12" s="200"/>
      <c r="E12" s="67" t="s">
        <v>18</v>
      </c>
      <c r="F12" s="67" t="s">
        <v>20</v>
      </c>
      <c r="G12" s="73" t="s">
        <v>21</v>
      </c>
      <c r="H12" s="121">
        <v>11004</v>
      </c>
      <c r="I12" s="121">
        <v>11004</v>
      </c>
      <c r="J12" s="104">
        <f t="shared" si="0"/>
        <v>1</v>
      </c>
      <c r="K12" s="108">
        <f>J12</f>
        <v>1</v>
      </c>
      <c r="L12" s="196"/>
      <c r="M12" s="214"/>
      <c r="N12" s="67"/>
    </row>
    <row r="13" spans="1:14" ht="66" x14ac:dyDescent="0.3">
      <c r="A13" s="210"/>
      <c r="B13" s="210"/>
      <c r="C13" s="215" t="s">
        <v>28</v>
      </c>
      <c r="D13" s="216" t="s">
        <v>15</v>
      </c>
      <c r="E13" s="67" t="s">
        <v>16</v>
      </c>
      <c r="F13" s="67" t="s">
        <v>24</v>
      </c>
      <c r="G13" s="73" t="s">
        <v>19</v>
      </c>
      <c r="H13" s="127">
        <v>4</v>
      </c>
      <c r="I13" s="127">
        <v>12</v>
      </c>
      <c r="J13" s="104">
        <f t="shared" si="0"/>
        <v>1</v>
      </c>
      <c r="K13" s="108">
        <v>1</v>
      </c>
      <c r="L13" s="217">
        <v>1</v>
      </c>
      <c r="M13" s="214"/>
      <c r="N13" s="67"/>
    </row>
    <row r="14" spans="1:14" ht="26.4" x14ac:dyDescent="0.3">
      <c r="A14" s="210"/>
      <c r="B14" s="210"/>
      <c r="C14" s="202"/>
      <c r="D14" s="200"/>
      <c r="E14" s="67" t="s">
        <v>18</v>
      </c>
      <c r="F14" s="67" t="s">
        <v>20</v>
      </c>
      <c r="G14" s="73" t="s">
        <v>21</v>
      </c>
      <c r="H14" s="121">
        <v>9883.2000000000007</v>
      </c>
      <c r="I14" s="121">
        <v>9883.2000000000007</v>
      </c>
      <c r="J14" s="104">
        <f t="shared" si="0"/>
        <v>1</v>
      </c>
      <c r="K14" s="115">
        <v>1</v>
      </c>
      <c r="L14" s="196"/>
      <c r="M14" s="214"/>
      <c r="N14" s="67"/>
    </row>
    <row r="15" spans="1:14" ht="66" x14ac:dyDescent="0.3">
      <c r="A15" s="210"/>
      <c r="B15" s="210"/>
      <c r="C15" s="215" t="s">
        <v>29</v>
      </c>
      <c r="D15" s="216" t="s">
        <v>15</v>
      </c>
      <c r="E15" s="67" t="s">
        <v>16</v>
      </c>
      <c r="F15" s="67" t="s">
        <v>24</v>
      </c>
      <c r="G15" s="73" t="s">
        <v>19</v>
      </c>
      <c r="H15" s="127">
        <v>4</v>
      </c>
      <c r="I15" s="127">
        <v>5</v>
      </c>
      <c r="J15" s="104">
        <f t="shared" si="0"/>
        <v>1</v>
      </c>
      <c r="K15" s="108">
        <v>1</v>
      </c>
      <c r="L15" s="217">
        <v>1</v>
      </c>
      <c r="M15" s="214"/>
      <c r="N15" s="128"/>
    </row>
    <row r="16" spans="1:14" ht="26.4" x14ac:dyDescent="0.3">
      <c r="A16" s="210"/>
      <c r="B16" s="210"/>
      <c r="C16" s="202"/>
      <c r="D16" s="200"/>
      <c r="E16" s="67" t="s">
        <v>18</v>
      </c>
      <c r="F16" s="67" t="s">
        <v>20</v>
      </c>
      <c r="G16" s="73" t="s">
        <v>21</v>
      </c>
      <c r="H16" s="121">
        <v>9998.8799999999992</v>
      </c>
      <c r="I16" s="121">
        <v>9998.8799999999992</v>
      </c>
      <c r="J16" s="104">
        <f t="shared" si="0"/>
        <v>1</v>
      </c>
      <c r="K16" s="115">
        <v>1</v>
      </c>
      <c r="L16" s="196"/>
      <c r="M16" s="214"/>
      <c r="N16" s="128"/>
    </row>
    <row r="17" spans="1:14" ht="66" x14ac:dyDescent="0.3">
      <c r="A17" s="210"/>
      <c r="B17" s="210"/>
      <c r="C17" s="215" t="s">
        <v>30</v>
      </c>
      <c r="D17" s="216" t="s">
        <v>15</v>
      </c>
      <c r="E17" s="67" t="s">
        <v>16</v>
      </c>
      <c r="F17" s="67" t="s">
        <v>24</v>
      </c>
      <c r="G17" s="73" t="s">
        <v>19</v>
      </c>
      <c r="H17" s="127">
        <v>4</v>
      </c>
      <c r="I17" s="127">
        <v>14</v>
      </c>
      <c r="J17" s="104">
        <f t="shared" si="0"/>
        <v>1</v>
      </c>
      <c r="K17" s="108">
        <v>1</v>
      </c>
      <c r="L17" s="217">
        <v>1</v>
      </c>
      <c r="M17" s="214"/>
      <c r="N17" s="128"/>
    </row>
    <row r="18" spans="1:14" ht="26.4" x14ac:dyDescent="0.3">
      <c r="A18" s="211"/>
      <c r="B18" s="211"/>
      <c r="C18" s="202"/>
      <c r="D18" s="200"/>
      <c r="E18" s="67" t="s">
        <v>18</v>
      </c>
      <c r="F18" s="67" t="s">
        <v>20</v>
      </c>
      <c r="G18" s="73" t="s">
        <v>21</v>
      </c>
      <c r="H18" s="121">
        <v>14171.52</v>
      </c>
      <c r="I18" s="121">
        <v>14171.52</v>
      </c>
      <c r="J18" s="104">
        <f t="shared" si="0"/>
        <v>1</v>
      </c>
      <c r="K18" s="115">
        <v>1</v>
      </c>
      <c r="L18" s="196"/>
      <c r="M18" s="198"/>
      <c r="N18" s="128"/>
    </row>
  </sheetData>
  <autoFilter ref="A6:N14"/>
  <mergeCells count="22">
    <mergeCell ref="A7:A18"/>
    <mergeCell ref="B7:B18"/>
    <mergeCell ref="M7:M18"/>
    <mergeCell ref="C15:C16"/>
    <mergeCell ref="D15:D16"/>
    <mergeCell ref="L15:L16"/>
    <mergeCell ref="C17:C18"/>
    <mergeCell ref="D17:D18"/>
    <mergeCell ref="L17:L18"/>
    <mergeCell ref="C11:C12"/>
    <mergeCell ref="D11:D12"/>
    <mergeCell ref="L11:L12"/>
    <mergeCell ref="C13:C14"/>
    <mergeCell ref="D13:D14"/>
    <mergeCell ref="L13:L14"/>
    <mergeCell ref="B1:N1"/>
    <mergeCell ref="B2:N2"/>
    <mergeCell ref="B3:N3"/>
    <mergeCell ref="C7:C10"/>
    <mergeCell ref="D7:D10"/>
    <mergeCell ref="K7:K9"/>
    <mergeCell ref="L7:L1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FFFF00"/>
    <pageSetUpPr fitToPage="1"/>
  </sheetPr>
  <dimension ref="A1:N11"/>
  <sheetViews>
    <sheetView topLeftCell="C1" zoomScale="120" zoomScaleNormal="120" workbookViewId="0">
      <selection activeCell="E5" sqref="E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s="105" customFormat="1" ht="15.6" x14ac:dyDescent="0.3">
      <c r="B3" s="282" t="s">
        <v>122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5" spans="1:14" ht="198" x14ac:dyDescent="0.3">
      <c r="A5" s="2" t="s">
        <v>2</v>
      </c>
      <c r="B5" s="2" t="s">
        <v>3</v>
      </c>
      <c r="C5" s="2" t="s">
        <v>140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4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s="111" customFormat="1" ht="44.25" customHeight="1" x14ac:dyDescent="0.3">
      <c r="A7" s="212">
        <v>20</v>
      </c>
      <c r="B7" s="233" t="s">
        <v>63</v>
      </c>
      <c r="C7" s="202" t="s">
        <v>141</v>
      </c>
      <c r="D7" s="200" t="s">
        <v>36</v>
      </c>
      <c r="E7" s="106" t="s">
        <v>16</v>
      </c>
      <c r="F7" s="106" t="s">
        <v>104</v>
      </c>
      <c r="G7" s="107" t="s">
        <v>17</v>
      </c>
      <c r="H7" s="92">
        <v>100</v>
      </c>
      <c r="I7" s="92">
        <v>116</v>
      </c>
      <c r="J7" s="104">
        <f t="shared" ref="J7:J11" si="0">IF(I7/H7&gt;100%,100%,I7/H7)</f>
        <v>1</v>
      </c>
      <c r="K7" s="208">
        <v>0.95169999999999999</v>
      </c>
      <c r="L7" s="196">
        <v>0.9758</v>
      </c>
      <c r="M7" s="198" t="s">
        <v>100</v>
      </c>
      <c r="N7" s="71" t="s">
        <v>145</v>
      </c>
    </row>
    <row r="8" spans="1:14" s="111" customFormat="1" ht="37.5" customHeight="1" x14ac:dyDescent="0.3">
      <c r="A8" s="210"/>
      <c r="B8" s="233"/>
      <c r="C8" s="202"/>
      <c r="D8" s="200"/>
      <c r="E8" s="106" t="s">
        <v>16</v>
      </c>
      <c r="F8" s="106" t="s">
        <v>142</v>
      </c>
      <c r="G8" s="107" t="s">
        <v>19</v>
      </c>
      <c r="H8" s="112">
        <v>80000</v>
      </c>
      <c r="I8" s="112">
        <v>70751</v>
      </c>
      <c r="J8" s="104">
        <f t="shared" si="0"/>
        <v>0.88438749999999999</v>
      </c>
      <c r="K8" s="225"/>
      <c r="L8" s="196"/>
      <c r="M8" s="198"/>
      <c r="N8" s="71" t="s">
        <v>146</v>
      </c>
    </row>
    <row r="9" spans="1:14" s="111" customFormat="1" ht="36" customHeight="1" x14ac:dyDescent="0.3">
      <c r="A9" s="210"/>
      <c r="B9" s="233"/>
      <c r="C9" s="202"/>
      <c r="D9" s="200"/>
      <c r="E9" s="106" t="s">
        <v>16</v>
      </c>
      <c r="F9" s="106" t="s">
        <v>143</v>
      </c>
      <c r="G9" s="107" t="s">
        <v>19</v>
      </c>
      <c r="H9" s="112">
        <v>450000</v>
      </c>
      <c r="I9" s="112">
        <v>415045</v>
      </c>
      <c r="J9" s="104">
        <f t="shared" si="0"/>
        <v>0.92232222222222227</v>
      </c>
      <c r="K9" s="225"/>
      <c r="L9" s="196"/>
      <c r="M9" s="198"/>
      <c r="N9" s="71" t="s">
        <v>147</v>
      </c>
    </row>
    <row r="10" spans="1:14" s="111" customFormat="1" ht="30" customHeight="1" x14ac:dyDescent="0.3">
      <c r="A10" s="210"/>
      <c r="B10" s="233"/>
      <c r="C10" s="202"/>
      <c r="D10" s="200"/>
      <c r="E10" s="106" t="s">
        <v>16</v>
      </c>
      <c r="F10" s="106" t="s">
        <v>144</v>
      </c>
      <c r="G10" s="107" t="s">
        <v>19</v>
      </c>
      <c r="H10" s="112">
        <v>212350</v>
      </c>
      <c r="I10" s="112">
        <v>261254</v>
      </c>
      <c r="J10" s="104">
        <f t="shared" si="0"/>
        <v>1</v>
      </c>
      <c r="K10" s="226"/>
      <c r="L10" s="196"/>
      <c r="M10" s="198"/>
      <c r="N10" s="71" t="s">
        <v>148</v>
      </c>
    </row>
    <row r="11" spans="1:14" s="111" customFormat="1" ht="32.25" customHeight="1" x14ac:dyDescent="0.3">
      <c r="A11" s="210"/>
      <c r="B11" s="233"/>
      <c r="C11" s="203"/>
      <c r="D11" s="201"/>
      <c r="E11" s="113" t="s">
        <v>18</v>
      </c>
      <c r="F11" s="113" t="s">
        <v>105</v>
      </c>
      <c r="G11" s="114" t="s">
        <v>59</v>
      </c>
      <c r="H11" s="66">
        <v>8090</v>
      </c>
      <c r="I11" s="66">
        <v>9357</v>
      </c>
      <c r="J11" s="104">
        <f t="shared" si="0"/>
        <v>1</v>
      </c>
      <c r="K11" s="115">
        <f>J11</f>
        <v>1</v>
      </c>
      <c r="L11" s="197"/>
      <c r="M11" s="199"/>
      <c r="N11" s="71" t="s">
        <v>145</v>
      </c>
    </row>
  </sheetData>
  <autoFilter ref="A6:N8"/>
  <mergeCells count="10">
    <mergeCell ref="B1:N1"/>
    <mergeCell ref="B2:N2"/>
    <mergeCell ref="B3:N3"/>
    <mergeCell ref="A7:A11"/>
    <mergeCell ref="B7:B11"/>
    <mergeCell ref="C7:C11"/>
    <mergeCell ref="D7:D11"/>
    <mergeCell ref="L7:L11"/>
    <mergeCell ref="M7:M11"/>
    <mergeCell ref="K7:K10"/>
  </mergeCells>
  <pageMargins left="0.7" right="0.7" top="0.75" bottom="0.75" header="0.3" footer="0.3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92D050"/>
  </sheetPr>
  <dimension ref="A1:N15"/>
  <sheetViews>
    <sheetView zoomScale="110" zoomScaleNormal="110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30" customHeight="1" x14ac:dyDescent="0.3">
      <c r="A7" s="235">
        <v>21</v>
      </c>
      <c r="B7" s="235" t="s">
        <v>175</v>
      </c>
      <c r="C7" s="241" t="s">
        <v>106</v>
      </c>
      <c r="D7" s="243" t="s">
        <v>15</v>
      </c>
      <c r="E7" s="12" t="s">
        <v>16</v>
      </c>
      <c r="F7" s="12" t="s">
        <v>86</v>
      </c>
      <c r="G7" s="27" t="s">
        <v>17</v>
      </c>
      <c r="H7" s="59">
        <v>2</v>
      </c>
      <c r="I7" s="59">
        <v>91</v>
      </c>
      <c r="J7" s="25">
        <v>1</v>
      </c>
      <c r="K7" s="245">
        <v>1</v>
      </c>
      <c r="L7" s="281">
        <v>1</v>
      </c>
      <c r="M7" s="237" t="s">
        <v>99</v>
      </c>
      <c r="N7" s="12"/>
    </row>
    <row r="8" spans="1:14" ht="29.25" customHeight="1" x14ac:dyDescent="0.3">
      <c r="A8" s="236"/>
      <c r="B8" s="236"/>
      <c r="C8" s="242"/>
      <c r="D8" s="244"/>
      <c r="E8" s="8" t="s">
        <v>16</v>
      </c>
      <c r="F8" s="8" t="s">
        <v>65</v>
      </c>
      <c r="G8" s="9" t="s">
        <v>59</v>
      </c>
      <c r="H8" s="62">
        <v>200</v>
      </c>
      <c r="I8" s="62">
        <v>211</v>
      </c>
      <c r="J8" s="26">
        <v>1</v>
      </c>
      <c r="K8" s="246"/>
      <c r="L8" s="256"/>
      <c r="M8" s="238"/>
      <c r="N8" s="8"/>
    </row>
    <row r="9" spans="1:14" ht="26.4" x14ac:dyDescent="0.3">
      <c r="A9" s="236"/>
      <c r="B9" s="236"/>
      <c r="C9" s="242"/>
      <c r="D9" s="244"/>
      <c r="E9" s="8" t="s">
        <v>18</v>
      </c>
      <c r="F9" s="8" t="s">
        <v>66</v>
      </c>
      <c r="G9" s="9" t="s">
        <v>19</v>
      </c>
      <c r="H9" s="16">
        <v>47000</v>
      </c>
      <c r="I9" s="16">
        <v>47463</v>
      </c>
      <c r="J9" s="53">
        <v>1</v>
      </c>
      <c r="K9" s="53">
        <v>1</v>
      </c>
      <c r="L9" s="256"/>
      <c r="M9" s="238"/>
      <c r="N9" s="8"/>
    </row>
    <row r="10" spans="1:14" ht="26.4" x14ac:dyDescent="0.3">
      <c r="A10" s="236"/>
      <c r="B10" s="236"/>
      <c r="C10" s="242" t="s">
        <v>107</v>
      </c>
      <c r="D10" s="244"/>
      <c r="E10" s="8" t="s">
        <v>16</v>
      </c>
      <c r="F10" s="8" t="s">
        <v>86</v>
      </c>
      <c r="G10" s="9" t="s">
        <v>17</v>
      </c>
      <c r="H10" s="62">
        <v>15</v>
      </c>
      <c r="I10" s="62">
        <v>25</v>
      </c>
      <c r="J10" s="26">
        <v>1</v>
      </c>
      <c r="K10" s="246">
        <v>1</v>
      </c>
      <c r="L10" s="255">
        <v>1</v>
      </c>
      <c r="M10" s="238"/>
      <c r="N10" s="15"/>
    </row>
    <row r="11" spans="1:14" ht="26.4" x14ac:dyDescent="0.3">
      <c r="A11" s="236"/>
      <c r="B11" s="236"/>
      <c r="C11" s="242"/>
      <c r="D11" s="244"/>
      <c r="E11" s="8" t="s">
        <v>16</v>
      </c>
      <c r="F11" s="8" t="s">
        <v>65</v>
      </c>
      <c r="G11" s="9" t="s">
        <v>59</v>
      </c>
      <c r="H11" s="62">
        <v>4660</v>
      </c>
      <c r="I11" s="62">
        <v>6452</v>
      </c>
      <c r="J11" s="26">
        <v>1</v>
      </c>
      <c r="K11" s="246"/>
      <c r="L11" s="256"/>
      <c r="M11" s="238"/>
      <c r="N11" s="15"/>
    </row>
    <row r="12" spans="1:14" ht="26.4" x14ac:dyDescent="0.3">
      <c r="A12" s="236"/>
      <c r="B12" s="236"/>
      <c r="C12" s="242"/>
      <c r="D12" s="244"/>
      <c r="E12" s="8" t="s">
        <v>18</v>
      </c>
      <c r="F12" s="8" t="s">
        <v>66</v>
      </c>
      <c r="G12" s="9" t="s">
        <v>19</v>
      </c>
      <c r="H12" s="16">
        <v>121670</v>
      </c>
      <c r="I12" s="16">
        <v>121700</v>
      </c>
      <c r="J12" s="53">
        <v>1</v>
      </c>
      <c r="K12" s="53">
        <v>1</v>
      </c>
      <c r="L12" s="245"/>
      <c r="M12" s="238"/>
      <c r="N12" s="8"/>
    </row>
    <row r="13" spans="1:14" ht="12.75" x14ac:dyDescent="0.2">
      <c r="J13" s="34"/>
    </row>
    <row r="15" spans="1:14" ht="12.75" x14ac:dyDescent="0.2">
      <c r="J15" s="34"/>
    </row>
  </sheetData>
  <autoFilter ref="A6:N9"/>
  <mergeCells count="13">
    <mergeCell ref="M7:M12"/>
    <mergeCell ref="B1:N1"/>
    <mergeCell ref="B2:N2"/>
    <mergeCell ref="B3:N3"/>
    <mergeCell ref="C7:C9"/>
    <mergeCell ref="K7:K8"/>
    <mergeCell ref="L7:L9"/>
    <mergeCell ref="L10:L12"/>
    <mergeCell ref="A7:A12"/>
    <mergeCell ref="B7:B12"/>
    <mergeCell ref="D7:D12"/>
    <mergeCell ref="C10:C12"/>
    <mergeCell ref="K10:K1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92D050"/>
  </sheetPr>
  <dimension ref="A1:N32"/>
  <sheetViews>
    <sheetView topLeftCell="B1" zoomScale="115" zoomScaleNormal="115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s="105" customFormat="1" ht="15.6" x14ac:dyDescent="0.3">
      <c r="B3" s="282" t="s">
        <v>122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s="111" customFormat="1" ht="26.25" customHeight="1" x14ac:dyDescent="0.3">
      <c r="A7" s="235">
        <v>22</v>
      </c>
      <c r="B7" s="211" t="s">
        <v>67</v>
      </c>
      <c r="C7" s="202" t="s">
        <v>150</v>
      </c>
      <c r="D7" s="200" t="s">
        <v>15</v>
      </c>
      <c r="E7" s="71" t="s">
        <v>16</v>
      </c>
      <c r="F7" s="71" t="s">
        <v>68</v>
      </c>
      <c r="G7" s="72" t="s">
        <v>59</v>
      </c>
      <c r="H7" s="92">
        <v>2</v>
      </c>
      <c r="I7" s="92">
        <v>2</v>
      </c>
      <c r="J7" s="104">
        <f t="shared" ref="J7:J18" si="0">IF(I7/H7&gt;100%,100%,I7/H7)</f>
        <v>1</v>
      </c>
      <c r="K7" s="196">
        <v>1</v>
      </c>
      <c r="L7" s="196">
        <f>(K7+K9)/2</f>
        <v>1</v>
      </c>
      <c r="M7" s="237" t="s">
        <v>99</v>
      </c>
      <c r="N7" s="71"/>
    </row>
    <row r="8" spans="1:14" s="111" customFormat="1" ht="26.4" x14ac:dyDescent="0.3">
      <c r="A8" s="236"/>
      <c r="B8" s="233"/>
      <c r="C8" s="203"/>
      <c r="D8" s="201"/>
      <c r="E8" s="67" t="s">
        <v>16</v>
      </c>
      <c r="F8" s="67" t="s">
        <v>151</v>
      </c>
      <c r="G8" s="73" t="s">
        <v>59</v>
      </c>
      <c r="H8" s="66">
        <v>30</v>
      </c>
      <c r="I8" s="66">
        <v>60</v>
      </c>
      <c r="J8" s="104">
        <f t="shared" si="0"/>
        <v>1</v>
      </c>
      <c r="K8" s="197"/>
      <c r="L8" s="197"/>
      <c r="M8" s="238"/>
      <c r="N8" s="67"/>
    </row>
    <row r="9" spans="1:14" s="111" customFormat="1" ht="26.4" x14ac:dyDescent="0.3">
      <c r="A9" s="236"/>
      <c r="B9" s="233"/>
      <c r="C9" s="203"/>
      <c r="D9" s="201"/>
      <c r="E9" s="67" t="s">
        <v>18</v>
      </c>
      <c r="F9" s="67" t="s">
        <v>64</v>
      </c>
      <c r="G9" s="73" t="s">
        <v>19</v>
      </c>
      <c r="H9" s="127">
        <v>3000</v>
      </c>
      <c r="I9" s="127">
        <v>3381</v>
      </c>
      <c r="J9" s="104">
        <f t="shared" si="0"/>
        <v>1</v>
      </c>
      <c r="K9" s="115">
        <v>1</v>
      </c>
      <c r="L9" s="197"/>
      <c r="M9" s="238"/>
      <c r="N9" s="67"/>
    </row>
    <row r="10" spans="1:14" s="111" customFormat="1" ht="27" customHeight="1" x14ac:dyDescent="0.3">
      <c r="A10" s="236"/>
      <c r="B10" s="233"/>
      <c r="C10" s="203" t="s">
        <v>152</v>
      </c>
      <c r="D10" s="201" t="s">
        <v>15</v>
      </c>
      <c r="E10" s="74" t="s">
        <v>16</v>
      </c>
      <c r="F10" s="74" t="s">
        <v>68</v>
      </c>
      <c r="G10" s="73" t="s">
        <v>59</v>
      </c>
      <c r="H10" s="66">
        <v>8</v>
      </c>
      <c r="I10" s="66">
        <v>8</v>
      </c>
      <c r="J10" s="104">
        <f t="shared" si="0"/>
        <v>1</v>
      </c>
      <c r="K10" s="197">
        <v>1</v>
      </c>
      <c r="L10" s="197">
        <v>1</v>
      </c>
      <c r="M10" s="238"/>
      <c r="N10" s="67"/>
    </row>
    <row r="11" spans="1:14" s="111" customFormat="1" ht="27.75" customHeight="1" x14ac:dyDescent="0.3">
      <c r="A11" s="236"/>
      <c r="B11" s="233"/>
      <c r="C11" s="203"/>
      <c r="D11" s="201"/>
      <c r="E11" s="74" t="s">
        <v>16</v>
      </c>
      <c r="F11" s="67" t="s">
        <v>90</v>
      </c>
      <c r="G11" s="73" t="s">
        <v>59</v>
      </c>
      <c r="H11" s="66">
        <v>12</v>
      </c>
      <c r="I11" s="66">
        <v>20</v>
      </c>
      <c r="J11" s="104">
        <f t="shared" si="0"/>
        <v>1</v>
      </c>
      <c r="K11" s="197"/>
      <c r="L11" s="197"/>
      <c r="M11" s="238"/>
      <c r="N11" s="67"/>
    </row>
    <row r="12" spans="1:14" s="111" customFormat="1" ht="25.5" customHeight="1" x14ac:dyDescent="0.3">
      <c r="A12" s="236"/>
      <c r="B12" s="233"/>
      <c r="C12" s="203"/>
      <c r="D12" s="201"/>
      <c r="E12" s="67" t="s">
        <v>18</v>
      </c>
      <c r="F12" s="67" t="s">
        <v>64</v>
      </c>
      <c r="G12" s="73" t="s">
        <v>19</v>
      </c>
      <c r="H12" s="127">
        <v>3617</v>
      </c>
      <c r="I12" s="127">
        <v>33835</v>
      </c>
      <c r="J12" s="104">
        <f t="shared" si="0"/>
        <v>1</v>
      </c>
      <c r="K12" s="115">
        <v>1</v>
      </c>
      <c r="L12" s="197"/>
      <c r="M12" s="238"/>
      <c r="N12" s="67"/>
    </row>
    <row r="13" spans="1:14" s="111" customFormat="1" ht="39.75" customHeight="1" x14ac:dyDescent="0.3">
      <c r="A13" s="236"/>
      <c r="B13" s="233"/>
      <c r="C13" s="203" t="s">
        <v>153</v>
      </c>
      <c r="D13" s="201" t="s">
        <v>15</v>
      </c>
      <c r="E13" s="74" t="s">
        <v>16</v>
      </c>
      <c r="F13" s="67" t="s">
        <v>92</v>
      </c>
      <c r="G13" s="73" t="s">
        <v>59</v>
      </c>
      <c r="H13" s="66">
        <v>520</v>
      </c>
      <c r="I13" s="66">
        <v>537</v>
      </c>
      <c r="J13" s="104">
        <f t="shared" si="0"/>
        <v>1</v>
      </c>
      <c r="K13" s="115">
        <v>1</v>
      </c>
      <c r="L13" s="197">
        <v>1</v>
      </c>
      <c r="M13" s="238"/>
      <c r="N13" s="67"/>
    </row>
    <row r="14" spans="1:14" s="111" customFormat="1" ht="26.4" x14ac:dyDescent="0.3">
      <c r="A14" s="236"/>
      <c r="B14" s="233"/>
      <c r="C14" s="203"/>
      <c r="D14" s="201"/>
      <c r="E14" s="67" t="s">
        <v>18</v>
      </c>
      <c r="F14" s="67" t="s">
        <v>64</v>
      </c>
      <c r="G14" s="73" t="s">
        <v>19</v>
      </c>
      <c r="H14" s="127">
        <v>6000</v>
      </c>
      <c r="I14" s="127">
        <v>9789</v>
      </c>
      <c r="J14" s="104">
        <f t="shared" si="0"/>
        <v>1</v>
      </c>
      <c r="K14" s="115">
        <v>1</v>
      </c>
      <c r="L14" s="197"/>
      <c r="M14" s="238"/>
      <c r="N14" s="128"/>
    </row>
    <row r="15" spans="1:14" s="111" customFormat="1" ht="26.4" x14ac:dyDescent="0.3">
      <c r="A15" s="236"/>
      <c r="B15" s="233"/>
      <c r="C15" s="203" t="s">
        <v>154</v>
      </c>
      <c r="D15" s="201" t="s">
        <v>15</v>
      </c>
      <c r="E15" s="67" t="s">
        <v>16</v>
      </c>
      <c r="F15" s="67" t="s">
        <v>68</v>
      </c>
      <c r="G15" s="73" t="s">
        <v>59</v>
      </c>
      <c r="H15" s="66">
        <v>6</v>
      </c>
      <c r="I15" s="66">
        <v>8</v>
      </c>
      <c r="J15" s="104">
        <f t="shared" si="0"/>
        <v>1</v>
      </c>
      <c r="K15" s="197">
        <v>1</v>
      </c>
      <c r="L15" s="246">
        <f>(K15+K18)/2</f>
        <v>1</v>
      </c>
      <c r="M15" s="238"/>
      <c r="N15" s="128"/>
    </row>
    <row r="16" spans="1:14" s="111" customFormat="1" ht="26.4" x14ac:dyDescent="0.3">
      <c r="A16" s="236"/>
      <c r="B16" s="233"/>
      <c r="C16" s="203"/>
      <c r="D16" s="201"/>
      <c r="E16" s="67" t="s">
        <v>16</v>
      </c>
      <c r="F16" s="67" t="s">
        <v>108</v>
      </c>
      <c r="G16" s="73" t="s">
        <v>59</v>
      </c>
      <c r="H16" s="66">
        <v>400</v>
      </c>
      <c r="I16" s="66">
        <v>415</v>
      </c>
      <c r="J16" s="104">
        <f t="shared" si="0"/>
        <v>1</v>
      </c>
      <c r="K16" s="197"/>
      <c r="L16" s="246"/>
      <c r="M16" s="238"/>
      <c r="N16" s="128"/>
    </row>
    <row r="17" spans="1:14" s="111" customFormat="1" ht="26.4" x14ac:dyDescent="0.3">
      <c r="A17" s="236"/>
      <c r="B17" s="233"/>
      <c r="C17" s="203"/>
      <c r="D17" s="201"/>
      <c r="E17" s="67" t="s">
        <v>16</v>
      </c>
      <c r="F17" s="67" t="s">
        <v>151</v>
      </c>
      <c r="G17" s="73" t="s">
        <v>59</v>
      </c>
      <c r="H17" s="66">
        <v>700</v>
      </c>
      <c r="I17" s="66">
        <v>893</v>
      </c>
      <c r="J17" s="104">
        <f t="shared" si="0"/>
        <v>1</v>
      </c>
      <c r="K17" s="197"/>
      <c r="L17" s="246"/>
      <c r="M17" s="238"/>
      <c r="N17" s="128"/>
    </row>
    <row r="18" spans="1:14" ht="26.4" x14ac:dyDescent="0.3">
      <c r="A18" s="236"/>
      <c r="B18" s="233"/>
      <c r="C18" s="203"/>
      <c r="D18" s="201"/>
      <c r="E18" s="67" t="s">
        <v>18</v>
      </c>
      <c r="F18" s="67" t="s">
        <v>64</v>
      </c>
      <c r="G18" s="73" t="s">
        <v>19</v>
      </c>
      <c r="H18" s="127">
        <v>9000</v>
      </c>
      <c r="I18" s="127">
        <v>10918</v>
      </c>
      <c r="J18" s="104">
        <f t="shared" si="0"/>
        <v>1</v>
      </c>
      <c r="K18" s="115">
        <f>J18</f>
        <v>1</v>
      </c>
      <c r="L18" s="246"/>
      <c r="M18" s="238"/>
      <c r="N18" s="15"/>
    </row>
    <row r="19" spans="1:14" x14ac:dyDescent="0.3">
      <c r="H19" s="105"/>
      <c r="I19" s="105"/>
    </row>
    <row r="20" spans="1:14" x14ac:dyDescent="0.3">
      <c r="H20" s="105"/>
      <c r="I20" s="105"/>
    </row>
    <row r="21" spans="1:14" x14ac:dyDescent="0.3">
      <c r="H21" s="105"/>
      <c r="I21" s="105"/>
    </row>
    <row r="22" spans="1:14" x14ac:dyDescent="0.3">
      <c r="H22" s="105"/>
      <c r="I22" s="105"/>
    </row>
    <row r="23" spans="1:14" x14ac:dyDescent="0.3">
      <c r="H23" s="105"/>
      <c r="I23" s="105"/>
    </row>
    <row r="24" spans="1:14" x14ac:dyDescent="0.3">
      <c r="H24" s="105"/>
      <c r="I24" s="105"/>
    </row>
    <row r="25" spans="1:14" x14ac:dyDescent="0.3">
      <c r="H25" s="105"/>
      <c r="I25" s="105"/>
    </row>
    <row r="26" spans="1:14" x14ac:dyDescent="0.3">
      <c r="H26" s="105"/>
      <c r="I26" s="105"/>
    </row>
    <row r="27" spans="1:14" x14ac:dyDescent="0.3">
      <c r="H27" s="105"/>
      <c r="I27" s="105"/>
    </row>
    <row r="28" spans="1:14" x14ac:dyDescent="0.3">
      <c r="H28" s="105"/>
      <c r="I28" s="105"/>
    </row>
    <row r="29" spans="1:14" x14ac:dyDescent="0.3">
      <c r="H29" s="105"/>
      <c r="I29" s="105"/>
    </row>
    <row r="30" spans="1:14" x14ac:dyDescent="0.3">
      <c r="H30" s="105"/>
      <c r="I30" s="105"/>
    </row>
    <row r="31" spans="1:14" x14ac:dyDescent="0.3">
      <c r="H31" s="105"/>
      <c r="I31" s="105"/>
    </row>
    <row r="32" spans="1:14" x14ac:dyDescent="0.3">
      <c r="H32" s="105"/>
      <c r="I32" s="105"/>
    </row>
  </sheetData>
  <autoFilter ref="A6:N15"/>
  <mergeCells count="21">
    <mergeCell ref="A7:A18"/>
    <mergeCell ref="B7:B18"/>
    <mergeCell ref="C7:C9"/>
    <mergeCell ref="D7:D9"/>
    <mergeCell ref="K7:K8"/>
    <mergeCell ref="C10:C12"/>
    <mergeCell ref="D10:D12"/>
    <mergeCell ref="K10:K11"/>
    <mergeCell ref="C13:C14"/>
    <mergeCell ref="D13:D14"/>
    <mergeCell ref="C15:C18"/>
    <mergeCell ref="D15:D18"/>
    <mergeCell ref="K15:K17"/>
    <mergeCell ref="B1:N1"/>
    <mergeCell ref="B2:N2"/>
    <mergeCell ref="B3:N3"/>
    <mergeCell ref="L7:L9"/>
    <mergeCell ref="M7:M18"/>
    <mergeCell ref="L10:L12"/>
    <mergeCell ref="L13:L14"/>
    <mergeCell ref="L15:L1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FFFF00"/>
    <pageSetUpPr fitToPage="1"/>
  </sheetPr>
  <dimension ref="A1:N28"/>
  <sheetViews>
    <sheetView topLeftCell="B1" zoomScale="115" zoomScaleNormal="115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30.75" customHeight="1" x14ac:dyDescent="0.3">
      <c r="A7" s="284">
        <v>23</v>
      </c>
      <c r="B7" s="235" t="s">
        <v>69</v>
      </c>
      <c r="C7" s="241" t="s">
        <v>87</v>
      </c>
      <c r="D7" s="243" t="s">
        <v>15</v>
      </c>
      <c r="E7" s="258" t="s">
        <v>16</v>
      </c>
      <c r="F7" s="258" t="s">
        <v>108</v>
      </c>
      <c r="G7" s="286" t="s">
        <v>59</v>
      </c>
      <c r="H7" s="262">
        <v>400</v>
      </c>
      <c r="I7" s="262">
        <v>455</v>
      </c>
      <c r="J7" s="245">
        <v>1</v>
      </c>
      <c r="K7" s="281">
        <v>1</v>
      </c>
      <c r="L7" s="245">
        <f>(K7+K11)/2</f>
        <v>1</v>
      </c>
      <c r="M7" s="237" t="s">
        <v>102</v>
      </c>
      <c r="N7" s="12"/>
    </row>
    <row r="8" spans="1:14" x14ac:dyDescent="0.3">
      <c r="A8" s="285"/>
      <c r="B8" s="236"/>
      <c r="C8" s="242"/>
      <c r="D8" s="244"/>
      <c r="E8" s="247"/>
      <c r="F8" s="247"/>
      <c r="G8" s="260"/>
      <c r="H8" s="287"/>
      <c r="I8" s="287"/>
      <c r="J8" s="246"/>
      <c r="K8" s="256"/>
      <c r="L8" s="246"/>
      <c r="M8" s="238"/>
      <c r="N8" s="8"/>
    </row>
    <row r="9" spans="1:14" ht="27" thickBot="1" x14ac:dyDescent="0.35">
      <c r="A9" s="285"/>
      <c r="B9" s="236"/>
      <c r="C9" s="242"/>
      <c r="D9" s="244"/>
      <c r="E9" s="8" t="s">
        <v>16</v>
      </c>
      <c r="F9" s="8" t="s">
        <v>88</v>
      </c>
      <c r="G9" s="9" t="s">
        <v>59</v>
      </c>
      <c r="H9" s="16">
        <v>474</v>
      </c>
      <c r="I9" s="16">
        <v>610</v>
      </c>
      <c r="J9" s="26">
        <v>1</v>
      </c>
      <c r="K9" s="256"/>
      <c r="L9" s="246"/>
      <c r="M9" s="238"/>
      <c r="N9" s="8"/>
    </row>
    <row r="10" spans="1:14" ht="26.4" x14ac:dyDescent="0.3">
      <c r="A10" s="285"/>
      <c r="B10" s="236"/>
      <c r="C10" s="242"/>
      <c r="D10" s="244"/>
      <c r="E10" s="8" t="s">
        <v>16</v>
      </c>
      <c r="F10" s="8" t="s">
        <v>68</v>
      </c>
      <c r="G10" s="6" t="s">
        <v>59</v>
      </c>
      <c r="H10" s="47">
        <v>2</v>
      </c>
      <c r="I10" s="47">
        <v>3</v>
      </c>
      <c r="J10" s="45">
        <v>1</v>
      </c>
      <c r="K10" s="245"/>
      <c r="L10" s="246"/>
      <c r="M10" s="238"/>
      <c r="N10" s="8"/>
    </row>
    <row r="11" spans="1:14" ht="36" customHeight="1" x14ac:dyDescent="0.3">
      <c r="A11" s="285"/>
      <c r="B11" s="236"/>
      <c r="C11" s="242"/>
      <c r="D11" s="244"/>
      <c r="E11" s="8" t="s">
        <v>18</v>
      </c>
      <c r="F11" s="8" t="s">
        <v>64</v>
      </c>
      <c r="G11" s="49"/>
      <c r="H11" s="62">
        <v>83880</v>
      </c>
      <c r="I11" s="62">
        <v>93888</v>
      </c>
      <c r="J11" s="26">
        <v>1</v>
      </c>
      <c r="K11" s="26">
        <f>J11</f>
        <v>1</v>
      </c>
      <c r="L11" s="246"/>
      <c r="M11" s="238"/>
      <c r="N11" s="8"/>
    </row>
    <row r="12" spans="1:14" ht="39" customHeight="1" x14ac:dyDescent="0.3">
      <c r="A12" s="285"/>
      <c r="B12" s="236"/>
      <c r="C12" s="242" t="s">
        <v>89</v>
      </c>
      <c r="D12" s="244" t="s">
        <v>15</v>
      </c>
      <c r="E12" s="247" t="s">
        <v>16</v>
      </c>
      <c r="F12" s="247" t="s">
        <v>68</v>
      </c>
      <c r="G12" s="248" t="s">
        <v>59</v>
      </c>
      <c r="H12" s="287">
        <v>33</v>
      </c>
      <c r="I12" s="287">
        <v>37</v>
      </c>
      <c r="J12" s="246">
        <v>1</v>
      </c>
      <c r="K12" s="246">
        <v>1</v>
      </c>
      <c r="L12" s="246">
        <v>1</v>
      </c>
      <c r="M12" s="238"/>
      <c r="N12" s="8"/>
    </row>
    <row r="13" spans="1:14" ht="14.25" hidden="1" customHeight="1" x14ac:dyDescent="0.2">
      <c r="A13" s="285"/>
      <c r="B13" s="236"/>
      <c r="C13" s="242"/>
      <c r="D13" s="244"/>
      <c r="E13" s="247"/>
      <c r="F13" s="247"/>
      <c r="G13" s="248"/>
      <c r="H13" s="287"/>
      <c r="I13" s="287"/>
      <c r="J13" s="246"/>
      <c r="K13" s="246"/>
      <c r="L13" s="246"/>
      <c r="M13" s="238"/>
      <c r="N13" s="8"/>
    </row>
    <row r="14" spans="1:14" ht="33.75" customHeight="1" x14ac:dyDescent="0.3">
      <c r="A14" s="285"/>
      <c r="B14" s="236"/>
      <c r="C14" s="242"/>
      <c r="D14" s="244"/>
      <c r="E14" s="21" t="s">
        <v>16</v>
      </c>
      <c r="F14" s="8" t="s">
        <v>90</v>
      </c>
      <c r="G14" s="9" t="s">
        <v>59</v>
      </c>
      <c r="H14" s="16">
        <v>46</v>
      </c>
      <c r="I14" s="16">
        <v>68</v>
      </c>
      <c r="J14" s="26">
        <v>1</v>
      </c>
      <c r="K14" s="246"/>
      <c r="L14" s="246"/>
      <c r="M14" s="238"/>
      <c r="N14" s="8"/>
    </row>
    <row r="15" spans="1:14" ht="26.4" x14ac:dyDescent="0.3">
      <c r="A15" s="285"/>
      <c r="B15" s="236"/>
      <c r="C15" s="242"/>
      <c r="D15" s="244"/>
      <c r="E15" s="8" t="s">
        <v>18</v>
      </c>
      <c r="F15" s="8" t="s">
        <v>64</v>
      </c>
      <c r="G15" s="9" t="s">
        <v>19</v>
      </c>
      <c r="H15" s="62">
        <v>32560</v>
      </c>
      <c r="I15" s="62">
        <v>67675</v>
      </c>
      <c r="J15" s="26">
        <v>1</v>
      </c>
      <c r="K15" s="26">
        <v>1</v>
      </c>
      <c r="L15" s="246"/>
      <c r="M15" s="238"/>
      <c r="N15" s="15"/>
    </row>
    <row r="16" spans="1:14" ht="39.6" x14ac:dyDescent="0.3">
      <c r="A16" s="285"/>
      <c r="B16" s="236"/>
      <c r="C16" s="242" t="s">
        <v>91</v>
      </c>
      <c r="D16" s="244" t="s">
        <v>15</v>
      </c>
      <c r="E16" s="21" t="s">
        <v>16</v>
      </c>
      <c r="F16" s="8" t="s">
        <v>92</v>
      </c>
      <c r="G16" s="9" t="s">
        <v>59</v>
      </c>
      <c r="H16" s="16">
        <v>2192</v>
      </c>
      <c r="I16" s="16">
        <v>2209</v>
      </c>
      <c r="J16" s="26">
        <v>1</v>
      </c>
      <c r="K16" s="26">
        <v>1</v>
      </c>
      <c r="L16" s="246">
        <v>1</v>
      </c>
      <c r="M16" s="238"/>
      <c r="N16" s="15"/>
    </row>
    <row r="17" spans="1:14" ht="26.4" x14ac:dyDescent="0.3">
      <c r="A17" s="285"/>
      <c r="B17" s="236"/>
      <c r="C17" s="242"/>
      <c r="D17" s="244"/>
      <c r="E17" s="8" t="s">
        <v>18</v>
      </c>
      <c r="F17" s="8" t="s">
        <v>64</v>
      </c>
      <c r="G17" s="9" t="s">
        <v>19</v>
      </c>
      <c r="H17" s="62">
        <v>18500</v>
      </c>
      <c r="I17" s="62">
        <v>23218</v>
      </c>
      <c r="J17" s="26">
        <v>1</v>
      </c>
      <c r="K17" s="26">
        <v>1</v>
      </c>
      <c r="L17" s="246"/>
      <c r="M17" s="238"/>
      <c r="N17" s="15"/>
    </row>
    <row r="18" spans="1:14" ht="27.75" customHeight="1" x14ac:dyDescent="0.3">
      <c r="A18" s="285"/>
      <c r="B18" s="236"/>
      <c r="C18" s="242" t="s">
        <v>93</v>
      </c>
      <c r="D18" s="244" t="s">
        <v>15</v>
      </c>
      <c r="E18" s="8" t="s">
        <v>16</v>
      </c>
      <c r="F18" s="8" t="s">
        <v>68</v>
      </c>
      <c r="G18" s="9" t="s">
        <v>59</v>
      </c>
      <c r="H18" s="16">
        <v>22</v>
      </c>
      <c r="I18" s="16">
        <v>25</v>
      </c>
      <c r="J18" s="26">
        <v>1</v>
      </c>
      <c r="K18" s="255">
        <v>1</v>
      </c>
      <c r="L18" s="246">
        <f>(K18+K22)/2</f>
        <v>1</v>
      </c>
      <c r="M18" s="238"/>
      <c r="N18" s="15"/>
    </row>
    <row r="19" spans="1:14" ht="12.75" hidden="1" customHeight="1" x14ac:dyDescent="0.2">
      <c r="A19" s="285"/>
      <c r="B19" s="236"/>
      <c r="C19" s="242"/>
      <c r="D19" s="244"/>
      <c r="E19" s="8"/>
      <c r="F19" s="8"/>
      <c r="G19" s="9"/>
      <c r="H19" s="16"/>
      <c r="I19" s="16"/>
      <c r="J19" s="26"/>
      <c r="K19" s="256"/>
      <c r="L19" s="246"/>
      <c r="M19" s="238"/>
      <c r="N19" s="15"/>
    </row>
    <row r="20" spans="1:14" ht="26.4" x14ac:dyDescent="0.3">
      <c r="A20" s="285"/>
      <c r="B20" s="236"/>
      <c r="C20" s="242"/>
      <c r="D20" s="244"/>
      <c r="E20" s="8" t="s">
        <v>16</v>
      </c>
      <c r="F20" s="8" t="s">
        <v>108</v>
      </c>
      <c r="G20" s="9" t="s">
        <v>59</v>
      </c>
      <c r="H20" s="16">
        <v>380</v>
      </c>
      <c r="I20" s="16">
        <v>385</v>
      </c>
      <c r="J20" s="26">
        <v>1</v>
      </c>
      <c r="K20" s="256"/>
      <c r="L20" s="246"/>
      <c r="M20" s="238"/>
      <c r="N20" s="15"/>
    </row>
    <row r="21" spans="1:14" ht="26.4" x14ac:dyDescent="0.3">
      <c r="A21" s="285"/>
      <c r="B21" s="236"/>
      <c r="C21" s="242"/>
      <c r="D21" s="244"/>
      <c r="E21" s="8" t="s">
        <v>16</v>
      </c>
      <c r="F21" s="8" t="s">
        <v>88</v>
      </c>
      <c r="G21" s="61" t="s">
        <v>59</v>
      </c>
      <c r="H21" s="62">
        <v>474</v>
      </c>
      <c r="I21" s="62">
        <v>599</v>
      </c>
      <c r="J21" s="53">
        <v>1</v>
      </c>
      <c r="K21" s="226"/>
      <c r="L21" s="246"/>
      <c r="M21" s="238"/>
      <c r="N21" s="15"/>
    </row>
    <row r="22" spans="1:14" ht="30" customHeight="1" x14ac:dyDescent="0.3">
      <c r="A22" s="285"/>
      <c r="B22" s="236"/>
      <c r="C22" s="242"/>
      <c r="D22" s="244"/>
      <c r="E22" s="8" t="s">
        <v>18</v>
      </c>
      <c r="F22" s="8" t="s">
        <v>64</v>
      </c>
      <c r="G22" s="9" t="s">
        <v>19</v>
      </c>
      <c r="H22" s="62">
        <v>7860</v>
      </c>
      <c r="I22" s="62">
        <v>7895</v>
      </c>
      <c r="J22" s="26">
        <v>1</v>
      </c>
      <c r="K22" s="26">
        <f>J22</f>
        <v>1</v>
      </c>
      <c r="L22" s="246"/>
      <c r="M22" s="238"/>
      <c r="N22" s="15"/>
    </row>
    <row r="23" spans="1:14" ht="26.4" x14ac:dyDescent="0.3">
      <c r="A23" s="285"/>
      <c r="B23" s="236"/>
      <c r="C23" s="242" t="s">
        <v>94</v>
      </c>
      <c r="D23" s="244" t="s">
        <v>36</v>
      </c>
      <c r="E23" s="8" t="s">
        <v>16</v>
      </c>
      <c r="F23" s="8" t="s">
        <v>37</v>
      </c>
      <c r="G23" s="9" t="s">
        <v>17</v>
      </c>
      <c r="H23" s="19">
        <v>7.07</v>
      </c>
      <c r="I23" s="19">
        <v>10.3</v>
      </c>
      <c r="J23" s="26">
        <v>1</v>
      </c>
      <c r="K23" s="26">
        <v>1</v>
      </c>
      <c r="L23" s="246">
        <v>0.995</v>
      </c>
      <c r="M23" s="238"/>
      <c r="N23" s="15"/>
    </row>
    <row r="24" spans="1:14" ht="26.4" x14ac:dyDescent="0.3">
      <c r="A24" s="285"/>
      <c r="B24" s="236"/>
      <c r="C24" s="242"/>
      <c r="D24" s="244"/>
      <c r="E24" s="8" t="s">
        <v>18</v>
      </c>
      <c r="F24" s="8" t="s">
        <v>38</v>
      </c>
      <c r="G24" s="9" t="s">
        <v>19</v>
      </c>
      <c r="H24" s="62">
        <v>78080</v>
      </c>
      <c r="I24" s="62">
        <v>103224</v>
      </c>
      <c r="J24" s="26">
        <v>1</v>
      </c>
      <c r="K24" s="255">
        <v>0.99</v>
      </c>
      <c r="L24" s="246"/>
      <c r="M24" s="238"/>
      <c r="N24" s="15"/>
    </row>
    <row r="25" spans="1:14" ht="27.6" x14ac:dyDescent="0.3">
      <c r="A25" s="285"/>
      <c r="B25" s="236"/>
      <c r="C25" s="242"/>
      <c r="D25" s="244"/>
      <c r="E25" s="21" t="s">
        <v>18</v>
      </c>
      <c r="F25" s="21" t="s">
        <v>40</v>
      </c>
      <c r="G25" s="9" t="s">
        <v>39</v>
      </c>
      <c r="H25" s="62">
        <v>670</v>
      </c>
      <c r="I25" s="62">
        <v>655</v>
      </c>
      <c r="J25" s="64">
        <f>I25/H25</f>
        <v>0.97761194029850751</v>
      </c>
      <c r="K25" s="226"/>
      <c r="L25" s="246"/>
      <c r="M25" s="238"/>
      <c r="N25" s="65" t="s">
        <v>125</v>
      </c>
    </row>
    <row r="26" spans="1:14" ht="25.5" customHeight="1" x14ac:dyDescent="0.3">
      <c r="A26" s="285"/>
      <c r="B26" s="236"/>
      <c r="C26" s="242" t="s">
        <v>80</v>
      </c>
      <c r="D26" s="244" t="s">
        <v>36</v>
      </c>
      <c r="E26" s="8" t="s">
        <v>16</v>
      </c>
      <c r="F26" s="8" t="s">
        <v>37</v>
      </c>
      <c r="G26" s="9" t="s">
        <v>17</v>
      </c>
      <c r="H26" s="19">
        <v>0.15</v>
      </c>
      <c r="I26" s="19">
        <v>0.15</v>
      </c>
      <c r="J26" s="26">
        <v>1</v>
      </c>
      <c r="K26" s="26">
        <v>1</v>
      </c>
      <c r="L26" s="246">
        <v>1</v>
      </c>
      <c r="M26" s="238"/>
      <c r="N26" s="15"/>
    </row>
    <row r="27" spans="1:14" ht="26.4" x14ac:dyDescent="0.3">
      <c r="A27" s="285"/>
      <c r="B27" s="236"/>
      <c r="C27" s="242"/>
      <c r="D27" s="244"/>
      <c r="E27" s="8" t="s">
        <v>18</v>
      </c>
      <c r="F27" s="8" t="s">
        <v>38</v>
      </c>
      <c r="G27" s="9" t="s">
        <v>19</v>
      </c>
      <c r="H27" s="16">
        <v>1700</v>
      </c>
      <c r="I27" s="39">
        <v>1700</v>
      </c>
      <c r="J27" s="26">
        <v>1</v>
      </c>
      <c r="K27" s="246">
        <v>1</v>
      </c>
      <c r="L27" s="246"/>
      <c r="M27" s="238"/>
      <c r="N27" s="15"/>
    </row>
    <row r="28" spans="1:14" ht="26.4" x14ac:dyDescent="0.3">
      <c r="A28" s="235"/>
      <c r="B28" s="236"/>
      <c r="C28" s="242"/>
      <c r="D28" s="244"/>
      <c r="E28" s="21" t="s">
        <v>18</v>
      </c>
      <c r="F28" s="21" t="s">
        <v>40</v>
      </c>
      <c r="G28" s="9" t="s">
        <v>39</v>
      </c>
      <c r="H28" s="16">
        <v>1</v>
      </c>
      <c r="I28" s="39">
        <v>1</v>
      </c>
      <c r="J28" s="26">
        <v>1</v>
      </c>
      <c r="K28" s="246"/>
      <c r="L28" s="246"/>
      <c r="M28" s="238"/>
      <c r="N28" s="15"/>
    </row>
  </sheetData>
  <autoFilter ref="A6:N14"/>
  <mergeCells count="41">
    <mergeCell ref="H7:H8"/>
    <mergeCell ref="I7:I8"/>
    <mergeCell ref="J7:J8"/>
    <mergeCell ref="C23:C25"/>
    <mergeCell ref="D23:D25"/>
    <mergeCell ref="H12:H13"/>
    <mergeCell ref="I12:I13"/>
    <mergeCell ref="J12:J13"/>
    <mergeCell ref="A7:A28"/>
    <mergeCell ref="B7:B28"/>
    <mergeCell ref="E7:E8"/>
    <mergeCell ref="F7:F8"/>
    <mergeCell ref="G7:G8"/>
    <mergeCell ref="D12:D15"/>
    <mergeCell ref="E12:E13"/>
    <mergeCell ref="D18:D22"/>
    <mergeCell ref="F12:F13"/>
    <mergeCell ref="G12:G13"/>
    <mergeCell ref="L26:L28"/>
    <mergeCell ref="K27:K28"/>
    <mergeCell ref="L23:L25"/>
    <mergeCell ref="K12:K14"/>
    <mergeCell ref="K7:K10"/>
    <mergeCell ref="K18:K21"/>
    <mergeCell ref="K24:K25"/>
    <mergeCell ref="B1:N1"/>
    <mergeCell ref="B2:N2"/>
    <mergeCell ref="B3:N3"/>
    <mergeCell ref="C7:C11"/>
    <mergeCell ref="D7:D11"/>
    <mergeCell ref="L7:L11"/>
    <mergeCell ref="M7:M28"/>
    <mergeCell ref="L12:L15"/>
    <mergeCell ref="C16:C17"/>
    <mergeCell ref="D16:D17"/>
    <mergeCell ref="L16:L17"/>
    <mergeCell ref="C18:C22"/>
    <mergeCell ref="C26:C28"/>
    <mergeCell ref="D26:D28"/>
    <mergeCell ref="C12:C15"/>
    <mergeCell ref="L18:L22"/>
  </mergeCells>
  <pageMargins left="0.7" right="0.7" top="0.75" bottom="0.75" header="0.3" footer="0.3"/>
  <pageSetup paperSize="9" scale="6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FF00"/>
  </sheetPr>
  <dimension ref="A1:N15"/>
  <sheetViews>
    <sheetView zoomScale="115" zoomScaleNormal="115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44.25" customHeight="1" x14ac:dyDescent="0.3">
      <c r="A7" s="235">
        <v>24</v>
      </c>
      <c r="B7" s="235" t="s">
        <v>70</v>
      </c>
      <c r="C7" s="241" t="s">
        <v>109</v>
      </c>
      <c r="D7" s="243" t="s">
        <v>15</v>
      </c>
      <c r="E7" s="12" t="s">
        <v>16</v>
      </c>
      <c r="F7" s="12" t="s">
        <v>71</v>
      </c>
      <c r="G7" s="27" t="s">
        <v>59</v>
      </c>
      <c r="H7" s="28">
        <v>5</v>
      </c>
      <c r="I7" s="28">
        <v>5</v>
      </c>
      <c r="J7" s="25">
        <v>1</v>
      </c>
      <c r="K7" s="245">
        <v>0.95379999999999998</v>
      </c>
      <c r="L7" s="245">
        <f>(K7+K9)/2</f>
        <v>0.97689999999999999</v>
      </c>
      <c r="M7" s="237" t="s">
        <v>100</v>
      </c>
      <c r="N7" s="14"/>
    </row>
    <row r="8" spans="1:14" ht="26.4" x14ac:dyDescent="0.3">
      <c r="A8" s="236"/>
      <c r="B8" s="236"/>
      <c r="C8" s="242"/>
      <c r="D8" s="244"/>
      <c r="E8" s="8" t="s">
        <v>16</v>
      </c>
      <c r="F8" s="8" t="s">
        <v>95</v>
      </c>
      <c r="G8" s="9" t="s">
        <v>59</v>
      </c>
      <c r="H8" s="16">
        <v>130</v>
      </c>
      <c r="I8" s="16">
        <v>120</v>
      </c>
      <c r="J8" s="10">
        <v>0.90769999999999995</v>
      </c>
      <c r="K8" s="246"/>
      <c r="L8" s="246"/>
      <c r="M8" s="238"/>
      <c r="N8" s="14" t="s">
        <v>120</v>
      </c>
    </row>
    <row r="9" spans="1:14" ht="43.5" customHeight="1" x14ac:dyDescent="0.3">
      <c r="A9" s="236"/>
      <c r="B9" s="236"/>
      <c r="C9" s="242"/>
      <c r="D9" s="244"/>
      <c r="E9" s="8" t="s">
        <v>18</v>
      </c>
      <c r="F9" s="8" t="s">
        <v>66</v>
      </c>
      <c r="G9" s="9" t="s">
        <v>19</v>
      </c>
      <c r="H9" s="16">
        <v>29850</v>
      </c>
      <c r="I9" s="16">
        <v>29850</v>
      </c>
      <c r="J9" s="10">
        <v>1</v>
      </c>
      <c r="K9" s="10">
        <v>1</v>
      </c>
      <c r="L9" s="246"/>
      <c r="M9" s="238"/>
      <c r="N9" s="14"/>
    </row>
    <row r="10" spans="1:14" ht="12.75" x14ac:dyDescent="0.2">
      <c r="J10" s="33"/>
    </row>
    <row r="11" spans="1:14" ht="12.75" x14ac:dyDescent="0.2">
      <c r="K11" s="35"/>
      <c r="L11" s="36"/>
    </row>
    <row r="13" spans="1:14" ht="12.75" x14ac:dyDescent="0.2">
      <c r="J13" s="34"/>
    </row>
    <row r="15" spans="1:14" ht="12.75" x14ac:dyDescent="0.2">
      <c r="J15" s="34"/>
    </row>
  </sheetData>
  <autoFilter ref="A6:N9"/>
  <mergeCells count="10">
    <mergeCell ref="B1:N1"/>
    <mergeCell ref="B2:N2"/>
    <mergeCell ref="B3:N3"/>
    <mergeCell ref="A7:A9"/>
    <mergeCell ref="B7:B9"/>
    <mergeCell ref="C7:C9"/>
    <mergeCell ref="D7:D9"/>
    <mergeCell ref="K7:K8"/>
    <mergeCell ref="L7:L9"/>
    <mergeCell ref="M7:M9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2D050"/>
  </sheetPr>
  <dimension ref="A1:N13"/>
  <sheetViews>
    <sheetView topLeftCell="B1" zoomScale="110" zoomScaleNormal="110" workbookViewId="0">
      <selection activeCell="L7" sqref="L7:L13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5">
        <v>10</v>
      </c>
      <c r="L6" s="5">
        <v>11</v>
      </c>
      <c r="M6" s="4">
        <v>12</v>
      </c>
      <c r="N6" s="4">
        <v>13</v>
      </c>
    </row>
    <row r="7" spans="1:14" ht="44.25" customHeight="1" x14ac:dyDescent="0.3">
      <c r="A7" s="236">
        <v>25</v>
      </c>
      <c r="B7" s="236" t="s">
        <v>72</v>
      </c>
      <c r="C7" s="242" t="s">
        <v>110</v>
      </c>
      <c r="D7" s="244" t="s">
        <v>15</v>
      </c>
      <c r="E7" s="8" t="s">
        <v>16</v>
      </c>
      <c r="F7" s="8" t="s">
        <v>71</v>
      </c>
      <c r="G7" s="9" t="s">
        <v>59</v>
      </c>
      <c r="H7" s="16">
        <v>3</v>
      </c>
      <c r="I7" s="16">
        <v>3</v>
      </c>
      <c r="J7" s="10">
        <v>1</v>
      </c>
      <c r="K7" s="255">
        <v>1</v>
      </c>
      <c r="L7" s="255">
        <v>1</v>
      </c>
      <c r="M7" s="288" t="s">
        <v>99</v>
      </c>
      <c r="N7" s="7"/>
    </row>
    <row r="8" spans="1:14" ht="26.4" x14ac:dyDescent="0.3">
      <c r="A8" s="236"/>
      <c r="B8" s="236"/>
      <c r="C8" s="242"/>
      <c r="D8" s="244"/>
      <c r="E8" s="8" t="s">
        <v>16</v>
      </c>
      <c r="F8" s="8" t="s">
        <v>95</v>
      </c>
      <c r="G8" s="9" t="s">
        <v>59</v>
      </c>
      <c r="H8" s="16">
        <v>25</v>
      </c>
      <c r="I8" s="16">
        <v>26</v>
      </c>
      <c r="J8" s="10">
        <v>1</v>
      </c>
      <c r="K8" s="256"/>
      <c r="L8" s="256"/>
      <c r="M8" s="289"/>
      <c r="N8" s="14"/>
    </row>
    <row r="9" spans="1:14" ht="30" customHeight="1" x14ac:dyDescent="0.3">
      <c r="A9" s="236"/>
      <c r="B9" s="236"/>
      <c r="C9" s="242"/>
      <c r="D9" s="244"/>
      <c r="E9" s="8" t="s">
        <v>18</v>
      </c>
      <c r="F9" s="8" t="s">
        <v>66</v>
      </c>
      <c r="G9" s="9" t="s">
        <v>19</v>
      </c>
      <c r="H9" s="85">
        <v>20000</v>
      </c>
      <c r="I9" s="85">
        <v>30780</v>
      </c>
      <c r="J9" s="10">
        <v>1</v>
      </c>
      <c r="K9" s="226"/>
      <c r="L9" s="256"/>
      <c r="M9" s="289"/>
      <c r="N9" s="11"/>
    </row>
    <row r="10" spans="1:14" ht="30" customHeight="1" x14ac:dyDescent="0.3">
      <c r="A10" s="236"/>
      <c r="B10" s="236"/>
      <c r="C10" s="251" t="s">
        <v>139</v>
      </c>
      <c r="D10" s="244" t="s">
        <v>15</v>
      </c>
      <c r="E10" s="8" t="s">
        <v>16</v>
      </c>
      <c r="F10" s="8" t="s">
        <v>95</v>
      </c>
      <c r="G10" s="84" t="s">
        <v>59</v>
      </c>
      <c r="H10" s="85">
        <v>3</v>
      </c>
      <c r="I10" s="85">
        <v>3</v>
      </c>
      <c r="J10" s="82">
        <v>1</v>
      </c>
      <c r="K10" s="255">
        <v>1</v>
      </c>
      <c r="L10" s="225"/>
      <c r="M10" s="289"/>
      <c r="N10" s="96"/>
    </row>
    <row r="11" spans="1:14" ht="30" customHeight="1" x14ac:dyDescent="0.3">
      <c r="A11" s="236"/>
      <c r="B11" s="236"/>
      <c r="C11" s="263"/>
      <c r="D11" s="244"/>
      <c r="E11" s="8" t="s">
        <v>18</v>
      </c>
      <c r="F11" s="8" t="s">
        <v>66</v>
      </c>
      <c r="G11" s="84" t="s">
        <v>19</v>
      </c>
      <c r="H11" s="85">
        <v>4320</v>
      </c>
      <c r="I11" s="85">
        <v>4320</v>
      </c>
      <c r="J11" s="82">
        <v>1</v>
      </c>
      <c r="K11" s="256"/>
      <c r="L11" s="225"/>
      <c r="M11" s="289"/>
      <c r="N11" s="96"/>
    </row>
    <row r="12" spans="1:14" ht="26.4" x14ac:dyDescent="0.3">
      <c r="A12" s="236"/>
      <c r="B12" s="236"/>
      <c r="C12" s="242" t="s">
        <v>111</v>
      </c>
      <c r="D12" s="244" t="s">
        <v>15</v>
      </c>
      <c r="E12" s="8" t="s">
        <v>16</v>
      </c>
      <c r="F12" s="8" t="s">
        <v>95</v>
      </c>
      <c r="G12" s="9" t="s">
        <v>59</v>
      </c>
      <c r="H12" s="16">
        <v>37</v>
      </c>
      <c r="I12" s="16">
        <v>43</v>
      </c>
      <c r="J12" s="10">
        <v>1</v>
      </c>
      <c r="K12" s="255">
        <f t="shared" ref="K12:K13" si="0">J12</f>
        <v>1</v>
      </c>
      <c r="L12" s="225"/>
      <c r="M12" s="289"/>
      <c r="N12" s="15"/>
    </row>
    <row r="13" spans="1:14" ht="55.5" customHeight="1" x14ac:dyDescent="0.3">
      <c r="A13" s="236"/>
      <c r="B13" s="236"/>
      <c r="C13" s="242"/>
      <c r="D13" s="244"/>
      <c r="E13" s="8" t="s">
        <v>18</v>
      </c>
      <c r="F13" s="8" t="s">
        <v>66</v>
      </c>
      <c r="G13" s="9" t="s">
        <v>19</v>
      </c>
      <c r="H13" s="16">
        <v>20000</v>
      </c>
      <c r="I13" s="16">
        <v>55050</v>
      </c>
      <c r="J13" s="10">
        <v>1</v>
      </c>
      <c r="K13" s="245">
        <f t="shared" si="0"/>
        <v>1</v>
      </c>
      <c r="L13" s="226"/>
      <c r="M13" s="237"/>
      <c r="N13" s="15"/>
    </row>
  </sheetData>
  <autoFilter ref="A6:N9"/>
  <mergeCells count="16">
    <mergeCell ref="M7:M13"/>
    <mergeCell ref="B1:N1"/>
    <mergeCell ref="B2:N2"/>
    <mergeCell ref="B3:N3"/>
    <mergeCell ref="C7:C9"/>
    <mergeCell ref="D7:D9"/>
    <mergeCell ref="L7:L13"/>
    <mergeCell ref="K7:K9"/>
    <mergeCell ref="K10:K11"/>
    <mergeCell ref="K12:K13"/>
    <mergeCell ref="A7:A13"/>
    <mergeCell ref="B7:B13"/>
    <mergeCell ref="C12:C13"/>
    <mergeCell ref="D12:D13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2D050"/>
  </sheetPr>
  <dimension ref="A1:N20"/>
  <sheetViews>
    <sheetView topLeftCell="C1" zoomScale="120" zoomScaleNormal="120" workbookViewId="0">
      <selection activeCell="E5" sqref="E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27.75" customHeight="1" x14ac:dyDescent="0.3">
      <c r="A7" s="235">
        <v>26</v>
      </c>
      <c r="B7" s="235" t="s">
        <v>73</v>
      </c>
      <c r="C7" s="241" t="s">
        <v>112</v>
      </c>
      <c r="D7" s="243" t="s">
        <v>15</v>
      </c>
      <c r="E7" s="258" t="s">
        <v>16</v>
      </c>
      <c r="F7" s="258" t="s">
        <v>95</v>
      </c>
      <c r="G7" s="260" t="s">
        <v>59</v>
      </c>
      <c r="H7" s="262">
        <v>20</v>
      </c>
      <c r="I7" s="262">
        <v>20</v>
      </c>
      <c r="J7" s="245">
        <v>1</v>
      </c>
      <c r="K7" s="245">
        <v>1</v>
      </c>
      <c r="L7" s="245">
        <f>(K7+K9)/2</f>
        <v>1</v>
      </c>
      <c r="M7" s="237" t="s">
        <v>99</v>
      </c>
      <c r="N7" s="12"/>
    </row>
    <row r="8" spans="1:14" ht="2.25" customHeight="1" x14ac:dyDescent="0.3">
      <c r="A8" s="236"/>
      <c r="B8" s="236"/>
      <c r="C8" s="242"/>
      <c r="D8" s="244"/>
      <c r="E8" s="247"/>
      <c r="F8" s="247"/>
      <c r="G8" s="248"/>
      <c r="H8" s="287"/>
      <c r="I8" s="287"/>
      <c r="J8" s="246"/>
      <c r="K8" s="246"/>
      <c r="L8" s="246"/>
      <c r="M8" s="238"/>
      <c r="N8" s="8"/>
    </row>
    <row r="9" spans="1:14" ht="28.5" customHeight="1" x14ac:dyDescent="0.3">
      <c r="A9" s="236"/>
      <c r="B9" s="236"/>
      <c r="C9" s="242"/>
      <c r="D9" s="244"/>
      <c r="E9" s="8" t="s">
        <v>18</v>
      </c>
      <c r="F9" s="8" t="s">
        <v>66</v>
      </c>
      <c r="G9" s="9" t="s">
        <v>19</v>
      </c>
      <c r="H9" s="85">
        <v>5500</v>
      </c>
      <c r="I9" s="85">
        <v>5914</v>
      </c>
      <c r="J9" s="26">
        <v>1</v>
      </c>
      <c r="K9" s="26">
        <f>J9</f>
        <v>1</v>
      </c>
      <c r="L9" s="246"/>
      <c r="M9" s="238"/>
      <c r="N9" s="8"/>
    </row>
    <row r="10" spans="1:14" ht="27.75" customHeight="1" x14ac:dyDescent="0.3">
      <c r="A10" s="236"/>
      <c r="B10" s="236"/>
      <c r="C10" s="242" t="s">
        <v>113</v>
      </c>
      <c r="D10" s="244" t="s">
        <v>15</v>
      </c>
      <c r="E10" s="8" t="s">
        <v>16</v>
      </c>
      <c r="F10" s="8" t="s">
        <v>71</v>
      </c>
      <c r="G10" s="22" t="s">
        <v>59</v>
      </c>
      <c r="H10" s="16">
        <v>2</v>
      </c>
      <c r="I10" s="16">
        <v>2</v>
      </c>
      <c r="J10" s="23">
        <v>1</v>
      </c>
      <c r="K10" s="246">
        <v>1</v>
      </c>
      <c r="L10" s="246">
        <v>1</v>
      </c>
      <c r="M10" s="238"/>
      <c r="N10" s="8"/>
    </row>
    <row r="11" spans="1:14" ht="27" customHeight="1" x14ac:dyDescent="0.3">
      <c r="A11" s="236"/>
      <c r="B11" s="236"/>
      <c r="C11" s="242"/>
      <c r="D11" s="244"/>
      <c r="E11" s="8" t="s">
        <v>16</v>
      </c>
      <c r="F11" s="8" t="s">
        <v>95</v>
      </c>
      <c r="G11" s="22" t="s">
        <v>59</v>
      </c>
      <c r="H11" s="16">
        <v>2</v>
      </c>
      <c r="I11" s="16">
        <v>2</v>
      </c>
      <c r="J11" s="23">
        <v>1</v>
      </c>
      <c r="K11" s="246"/>
      <c r="L11" s="246"/>
      <c r="M11" s="238"/>
      <c r="N11" s="8"/>
    </row>
    <row r="12" spans="1:14" ht="29.25" customHeight="1" x14ac:dyDescent="0.3">
      <c r="A12" s="236"/>
      <c r="B12" s="236"/>
      <c r="C12" s="242"/>
      <c r="D12" s="244"/>
      <c r="E12" s="8" t="s">
        <v>18</v>
      </c>
      <c r="F12" s="8" t="s">
        <v>66</v>
      </c>
      <c r="G12" s="9" t="s">
        <v>19</v>
      </c>
      <c r="H12" s="85">
        <v>1000</v>
      </c>
      <c r="I12" s="85">
        <v>1000</v>
      </c>
      <c r="J12" s="26">
        <v>1</v>
      </c>
      <c r="K12" s="26">
        <f t="shared" ref="K12" si="0">J12</f>
        <v>1</v>
      </c>
      <c r="L12" s="246"/>
      <c r="M12" s="238"/>
      <c r="N12" s="15"/>
    </row>
    <row r="13" spans="1:14" ht="25.5" customHeight="1" x14ac:dyDescent="0.3">
      <c r="A13" s="236"/>
      <c r="B13" s="236"/>
      <c r="C13" s="242" t="s">
        <v>114</v>
      </c>
      <c r="D13" s="244" t="s">
        <v>15</v>
      </c>
      <c r="E13" s="8" t="s">
        <v>16</v>
      </c>
      <c r="F13" s="8" t="s">
        <v>71</v>
      </c>
      <c r="G13" s="9" t="s">
        <v>59</v>
      </c>
      <c r="H13" s="16">
        <v>3</v>
      </c>
      <c r="I13" s="16">
        <v>3</v>
      </c>
      <c r="J13" s="26">
        <v>1</v>
      </c>
      <c r="K13" s="246">
        <f t="shared" ref="K13:K15" si="1">J13</f>
        <v>1</v>
      </c>
      <c r="L13" s="246">
        <v>1</v>
      </c>
      <c r="M13" s="238"/>
      <c r="N13" s="15"/>
    </row>
    <row r="14" spans="1:14" ht="26.4" x14ac:dyDescent="0.3">
      <c r="A14" s="236"/>
      <c r="B14" s="236"/>
      <c r="C14" s="242"/>
      <c r="D14" s="244"/>
      <c r="E14" s="8" t="s">
        <v>16</v>
      </c>
      <c r="F14" s="8" t="s">
        <v>95</v>
      </c>
      <c r="G14" s="9" t="s">
        <v>59</v>
      </c>
      <c r="H14" s="16">
        <v>43</v>
      </c>
      <c r="I14" s="16">
        <v>47</v>
      </c>
      <c r="J14" s="26">
        <v>1</v>
      </c>
      <c r="K14" s="246"/>
      <c r="L14" s="246"/>
      <c r="M14" s="238"/>
      <c r="N14" s="15"/>
    </row>
    <row r="15" spans="1:14" ht="27" customHeight="1" x14ac:dyDescent="0.3">
      <c r="A15" s="236"/>
      <c r="B15" s="236"/>
      <c r="C15" s="242"/>
      <c r="D15" s="244"/>
      <c r="E15" s="8" t="s">
        <v>18</v>
      </c>
      <c r="F15" s="8" t="s">
        <v>66</v>
      </c>
      <c r="G15" s="9" t="s">
        <v>19</v>
      </c>
      <c r="H15" s="85">
        <v>18150</v>
      </c>
      <c r="I15" s="16">
        <v>20533</v>
      </c>
      <c r="J15" s="26">
        <v>1</v>
      </c>
      <c r="K15" s="26">
        <f t="shared" si="1"/>
        <v>1</v>
      </c>
      <c r="L15" s="246"/>
      <c r="M15" s="238"/>
      <c r="N15" s="15"/>
    </row>
    <row r="16" spans="1:14" ht="26.4" x14ac:dyDescent="0.3">
      <c r="A16" s="236"/>
      <c r="B16" s="236"/>
      <c r="C16" s="242" t="s">
        <v>138</v>
      </c>
      <c r="D16" s="244" t="s">
        <v>36</v>
      </c>
      <c r="E16" s="8" t="s">
        <v>16</v>
      </c>
      <c r="F16" s="8" t="s">
        <v>37</v>
      </c>
      <c r="G16" s="9" t="s">
        <v>17</v>
      </c>
      <c r="H16" s="19">
        <v>0.2</v>
      </c>
      <c r="I16" s="19">
        <v>0.28999999999999998</v>
      </c>
      <c r="J16" s="26">
        <v>1</v>
      </c>
      <c r="K16" s="26">
        <v>1</v>
      </c>
      <c r="L16" s="246">
        <v>1</v>
      </c>
      <c r="M16" s="238"/>
      <c r="N16" s="15"/>
    </row>
    <row r="17" spans="1:14" ht="26.4" x14ac:dyDescent="0.3">
      <c r="A17" s="236"/>
      <c r="B17" s="236"/>
      <c r="C17" s="242"/>
      <c r="D17" s="244"/>
      <c r="E17" s="8" t="s">
        <v>18</v>
      </c>
      <c r="F17" s="8" t="s">
        <v>38</v>
      </c>
      <c r="G17" s="9" t="s">
        <v>19</v>
      </c>
      <c r="H17" s="16">
        <v>2300</v>
      </c>
      <c r="I17" s="16">
        <v>2945</v>
      </c>
      <c r="J17" s="26">
        <v>1</v>
      </c>
      <c r="K17" s="246">
        <v>1</v>
      </c>
      <c r="L17" s="246"/>
      <c r="M17" s="238"/>
      <c r="N17" s="15"/>
    </row>
    <row r="18" spans="1:14" x14ac:dyDescent="0.3">
      <c r="A18" s="236"/>
      <c r="B18" s="236"/>
      <c r="C18" s="242"/>
      <c r="D18" s="244"/>
      <c r="E18" s="247" t="s">
        <v>18</v>
      </c>
      <c r="F18" s="247" t="s">
        <v>40</v>
      </c>
      <c r="G18" s="248" t="s">
        <v>59</v>
      </c>
      <c r="H18" s="287">
        <v>1</v>
      </c>
      <c r="I18" s="287">
        <v>1</v>
      </c>
      <c r="J18" s="246">
        <v>1</v>
      </c>
      <c r="K18" s="246"/>
      <c r="L18" s="246"/>
      <c r="M18" s="238"/>
      <c r="N18" s="15"/>
    </row>
    <row r="19" spans="1:14" x14ac:dyDescent="0.3">
      <c r="A19" s="236"/>
      <c r="B19" s="236"/>
      <c r="C19" s="242"/>
      <c r="D19" s="244"/>
      <c r="E19" s="247"/>
      <c r="F19" s="247"/>
      <c r="G19" s="248"/>
      <c r="H19" s="287"/>
      <c r="I19" s="287"/>
      <c r="J19" s="246"/>
      <c r="K19" s="246"/>
      <c r="L19" s="246"/>
      <c r="M19" s="238"/>
      <c r="N19" s="15"/>
    </row>
    <row r="20" spans="1:14" ht="4.5" customHeight="1" x14ac:dyDescent="0.3">
      <c r="A20" s="236"/>
      <c r="B20" s="236"/>
      <c r="C20" s="242"/>
      <c r="D20" s="244"/>
      <c r="E20" s="247"/>
      <c r="F20" s="247"/>
      <c r="G20" s="248"/>
      <c r="H20" s="287"/>
      <c r="I20" s="287"/>
      <c r="J20" s="246"/>
      <c r="K20" s="246"/>
      <c r="L20" s="246"/>
      <c r="M20" s="238"/>
      <c r="N20" s="15"/>
    </row>
  </sheetData>
  <autoFilter ref="A6:N9"/>
  <mergeCells count="34">
    <mergeCell ref="H18:H20"/>
    <mergeCell ref="I18:I20"/>
    <mergeCell ref="J18:J20"/>
    <mergeCell ref="L13:L15"/>
    <mergeCell ref="K10:K11"/>
    <mergeCell ref="B1:N1"/>
    <mergeCell ref="B2:N2"/>
    <mergeCell ref="B3:N3"/>
    <mergeCell ref="C7:C9"/>
    <mergeCell ref="D7:D9"/>
    <mergeCell ref="K7:K8"/>
    <mergeCell ref="L7:L9"/>
    <mergeCell ref="E7:E8"/>
    <mergeCell ref="F7:F8"/>
    <mergeCell ref="G7:G8"/>
    <mergeCell ref="H7:H8"/>
    <mergeCell ref="I7:I8"/>
    <mergeCell ref="J7:J8"/>
    <mergeCell ref="A7:A20"/>
    <mergeCell ref="B7:B20"/>
    <mergeCell ref="M7:M20"/>
    <mergeCell ref="D13:D15"/>
    <mergeCell ref="C16:C20"/>
    <mergeCell ref="D16:D20"/>
    <mergeCell ref="L16:L20"/>
    <mergeCell ref="K17:K20"/>
    <mergeCell ref="E18:E20"/>
    <mergeCell ref="F18:F20"/>
    <mergeCell ref="C10:C12"/>
    <mergeCell ref="D10:D12"/>
    <mergeCell ref="C13:C15"/>
    <mergeCell ref="L10:L12"/>
    <mergeCell ref="K13:K14"/>
    <mergeCell ref="G18:G20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2D050"/>
  </sheetPr>
  <dimension ref="A1:N13"/>
  <sheetViews>
    <sheetView zoomScale="110" zoomScaleNormal="110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4.8867187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2" width="12.44140625" style="13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s="105" customFormat="1" ht="15.6" x14ac:dyDescent="0.3">
      <c r="B3" s="282" t="s">
        <v>122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29.25" customHeight="1" x14ac:dyDescent="0.3">
      <c r="A7" s="211">
        <v>27</v>
      </c>
      <c r="B7" s="194" t="s">
        <v>74</v>
      </c>
      <c r="C7" s="202" t="s">
        <v>155</v>
      </c>
      <c r="D7" s="200" t="s">
        <v>15</v>
      </c>
      <c r="E7" s="129" t="s">
        <v>16</v>
      </c>
      <c r="F7" s="130" t="s">
        <v>95</v>
      </c>
      <c r="G7" s="72" t="s">
        <v>59</v>
      </c>
      <c r="H7" s="92">
        <v>35</v>
      </c>
      <c r="I7" s="92">
        <v>39</v>
      </c>
      <c r="J7" s="104">
        <f t="shared" ref="J7:J11" si="0">IF(I7/H7&gt;100%,100%,I7/H7)</f>
        <v>1</v>
      </c>
      <c r="K7" s="208">
        <f>J8</f>
        <v>1</v>
      </c>
      <c r="L7" s="281">
        <v>1</v>
      </c>
      <c r="M7" s="237" t="s">
        <v>99</v>
      </c>
      <c r="N7" s="12"/>
    </row>
    <row r="8" spans="1:14" ht="26.4" x14ac:dyDescent="0.3">
      <c r="A8" s="233"/>
      <c r="B8" s="195"/>
      <c r="C8" s="203"/>
      <c r="D8" s="201"/>
      <c r="E8" s="67" t="s">
        <v>18</v>
      </c>
      <c r="F8" s="131" t="s">
        <v>66</v>
      </c>
      <c r="G8" s="73" t="s">
        <v>19</v>
      </c>
      <c r="H8" s="127">
        <v>19004</v>
      </c>
      <c r="I8" s="127">
        <v>21950</v>
      </c>
      <c r="J8" s="104">
        <f t="shared" si="0"/>
        <v>1</v>
      </c>
      <c r="K8" s="226"/>
      <c r="L8" s="256"/>
      <c r="M8" s="238"/>
      <c r="N8" s="8"/>
    </row>
    <row r="9" spans="1:14" ht="31.5" customHeight="1" x14ac:dyDescent="0.3">
      <c r="A9" s="233"/>
      <c r="B9" s="195"/>
      <c r="C9" s="215" t="s">
        <v>156</v>
      </c>
      <c r="D9" s="216" t="s">
        <v>15</v>
      </c>
      <c r="E9" s="74" t="s">
        <v>16</v>
      </c>
      <c r="F9" s="131" t="s">
        <v>71</v>
      </c>
      <c r="G9" s="73" t="s">
        <v>59</v>
      </c>
      <c r="H9" s="66">
        <v>5</v>
      </c>
      <c r="I9" s="66">
        <v>7</v>
      </c>
      <c r="J9" s="104">
        <f t="shared" si="0"/>
        <v>1</v>
      </c>
      <c r="K9" s="217">
        <f>J11</f>
        <v>1</v>
      </c>
      <c r="L9" s="225"/>
      <c r="M9" s="238"/>
      <c r="N9" s="15"/>
    </row>
    <row r="10" spans="1:14" ht="26.25" customHeight="1" x14ac:dyDescent="0.3">
      <c r="A10" s="233"/>
      <c r="B10" s="195"/>
      <c r="C10" s="205"/>
      <c r="D10" s="207"/>
      <c r="E10" s="74" t="s">
        <v>16</v>
      </c>
      <c r="F10" s="132" t="s">
        <v>95</v>
      </c>
      <c r="G10" s="73" t="s">
        <v>59</v>
      </c>
      <c r="H10" s="66">
        <v>52</v>
      </c>
      <c r="I10" s="66">
        <v>54</v>
      </c>
      <c r="J10" s="104">
        <f t="shared" si="0"/>
        <v>1</v>
      </c>
      <c r="K10" s="225"/>
      <c r="L10" s="225"/>
      <c r="M10" s="238"/>
      <c r="N10" s="15"/>
    </row>
    <row r="11" spans="1:14" ht="26.4" x14ac:dyDescent="0.3">
      <c r="A11" s="233"/>
      <c r="B11" s="195"/>
      <c r="C11" s="202"/>
      <c r="D11" s="200"/>
      <c r="E11" s="67" t="s">
        <v>18</v>
      </c>
      <c r="F11" s="131" t="s">
        <v>66</v>
      </c>
      <c r="G11" s="73" t="s">
        <v>19</v>
      </c>
      <c r="H11" s="127">
        <v>15000</v>
      </c>
      <c r="I11" s="127">
        <v>18273</v>
      </c>
      <c r="J11" s="104">
        <f t="shared" si="0"/>
        <v>1</v>
      </c>
      <c r="K11" s="226"/>
      <c r="L11" s="226"/>
      <c r="M11" s="238"/>
      <c r="N11" s="15"/>
    </row>
    <row r="12" spans="1:14" ht="42" customHeight="1" x14ac:dyDescent="0.2"/>
    <row r="13" spans="1:14" ht="58.5" customHeight="1" x14ac:dyDescent="0.2"/>
  </sheetData>
  <autoFilter ref="A6:N9"/>
  <mergeCells count="13">
    <mergeCell ref="A7:A11"/>
    <mergeCell ref="B7:B11"/>
    <mergeCell ref="C7:C8"/>
    <mergeCell ref="B1:N1"/>
    <mergeCell ref="B2:N2"/>
    <mergeCell ref="B3:N3"/>
    <mergeCell ref="D7:D8"/>
    <mergeCell ref="M7:M11"/>
    <mergeCell ref="K9:K11"/>
    <mergeCell ref="K7:K8"/>
    <mergeCell ref="L7:L11"/>
    <mergeCell ref="C9:C11"/>
    <mergeCell ref="D9:D1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2D050"/>
    <pageSetUpPr fitToPage="1"/>
  </sheetPr>
  <dimension ref="A1:N13"/>
  <sheetViews>
    <sheetView zoomScale="110" zoomScaleNormal="110" workbookViewId="0">
      <selection activeCell="E12" sqref="E12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24" customHeight="1" x14ac:dyDescent="0.3">
      <c r="A7" s="285">
        <v>28</v>
      </c>
      <c r="B7" s="285" t="s">
        <v>75</v>
      </c>
      <c r="C7" s="291" t="s">
        <v>112</v>
      </c>
      <c r="D7" s="254" t="s">
        <v>15</v>
      </c>
      <c r="E7" s="293" t="s">
        <v>16</v>
      </c>
      <c r="F7" s="294" t="s">
        <v>95</v>
      </c>
      <c r="G7" s="286" t="s">
        <v>59</v>
      </c>
      <c r="H7" s="295">
        <v>35</v>
      </c>
      <c r="I7" s="295">
        <v>41</v>
      </c>
      <c r="J7" s="281">
        <v>1</v>
      </c>
      <c r="K7" s="256">
        <v>1</v>
      </c>
      <c r="L7" s="256">
        <f>(K7+K9)/2</f>
        <v>1</v>
      </c>
      <c r="M7" s="296" t="s">
        <v>100</v>
      </c>
      <c r="N7" s="37"/>
    </row>
    <row r="8" spans="1:14" x14ac:dyDescent="0.3">
      <c r="A8" s="285"/>
      <c r="B8" s="285"/>
      <c r="C8" s="291"/>
      <c r="D8" s="254"/>
      <c r="E8" s="243"/>
      <c r="F8" s="258"/>
      <c r="G8" s="260"/>
      <c r="H8" s="262"/>
      <c r="I8" s="262"/>
      <c r="J8" s="245"/>
      <c r="K8" s="245"/>
      <c r="L8" s="256"/>
      <c r="M8" s="296"/>
      <c r="N8" s="18"/>
    </row>
    <row r="9" spans="1:14" ht="28.5" customHeight="1" x14ac:dyDescent="0.3">
      <c r="A9" s="285"/>
      <c r="B9" s="285"/>
      <c r="C9" s="292"/>
      <c r="D9" s="243"/>
      <c r="E9" s="8" t="s">
        <v>18</v>
      </c>
      <c r="F9" s="8" t="s">
        <v>66</v>
      </c>
      <c r="G9" s="9" t="s">
        <v>19</v>
      </c>
      <c r="H9" s="62">
        <v>20150</v>
      </c>
      <c r="I9" s="62">
        <v>24894</v>
      </c>
      <c r="J9" s="10">
        <v>1</v>
      </c>
      <c r="K9" s="10">
        <f>J9</f>
        <v>1</v>
      </c>
      <c r="L9" s="245"/>
      <c r="M9" s="296"/>
      <c r="N9" s="18"/>
    </row>
    <row r="10" spans="1:14" ht="26.4" x14ac:dyDescent="0.3">
      <c r="A10" s="285"/>
      <c r="B10" s="285"/>
      <c r="C10" s="290" t="s">
        <v>114</v>
      </c>
      <c r="D10" s="253" t="s">
        <v>15</v>
      </c>
      <c r="E10" s="8" t="s">
        <v>16</v>
      </c>
      <c r="F10" s="8" t="s">
        <v>71</v>
      </c>
      <c r="G10" s="9" t="s">
        <v>59</v>
      </c>
      <c r="H10" s="16">
        <v>3</v>
      </c>
      <c r="I10" s="16">
        <v>5</v>
      </c>
      <c r="J10" s="20">
        <v>1</v>
      </c>
      <c r="K10" s="255">
        <v>1</v>
      </c>
      <c r="L10" s="255">
        <f t="shared" ref="L10" si="0">(K10+K12)/2</f>
        <v>1</v>
      </c>
      <c r="M10" s="296"/>
      <c r="N10" s="15"/>
    </row>
    <row r="11" spans="1:14" ht="26.4" x14ac:dyDescent="0.3">
      <c r="A11" s="285"/>
      <c r="B11" s="285"/>
      <c r="C11" s="291"/>
      <c r="D11" s="254"/>
      <c r="E11" s="8" t="s">
        <v>16</v>
      </c>
      <c r="F11" s="8" t="s">
        <v>95</v>
      </c>
      <c r="G11" s="9" t="s">
        <v>59</v>
      </c>
      <c r="H11" s="39">
        <v>30</v>
      </c>
      <c r="I11" s="16">
        <v>30</v>
      </c>
      <c r="J11" s="53">
        <v>1</v>
      </c>
      <c r="K11" s="245"/>
      <c r="L11" s="256"/>
      <c r="M11" s="296"/>
      <c r="N11" s="14"/>
    </row>
    <row r="12" spans="1:14" ht="33.75" customHeight="1" x14ac:dyDescent="0.3">
      <c r="A12" s="235"/>
      <c r="B12" s="235"/>
      <c r="C12" s="292"/>
      <c r="D12" s="243"/>
      <c r="E12" s="8" t="s">
        <v>18</v>
      </c>
      <c r="F12" s="8" t="s">
        <v>66</v>
      </c>
      <c r="G12" s="9" t="s">
        <v>19</v>
      </c>
      <c r="H12" s="62">
        <v>6000</v>
      </c>
      <c r="I12" s="16">
        <v>8177</v>
      </c>
      <c r="J12" s="53">
        <v>1</v>
      </c>
      <c r="K12" s="20">
        <f t="shared" ref="K12" si="1">J12</f>
        <v>1</v>
      </c>
      <c r="L12" s="245"/>
      <c r="M12" s="279"/>
      <c r="N12" s="14"/>
    </row>
    <row r="13" spans="1:14" ht="12.75" x14ac:dyDescent="0.2">
      <c r="A13" s="24"/>
    </row>
  </sheetData>
  <autoFilter ref="A6:N9"/>
  <mergeCells count="20">
    <mergeCell ref="B1:N1"/>
    <mergeCell ref="B2:N2"/>
    <mergeCell ref="B3:N3"/>
    <mergeCell ref="C7:C9"/>
    <mergeCell ref="D7:D9"/>
    <mergeCell ref="K7:K8"/>
    <mergeCell ref="L7:L9"/>
    <mergeCell ref="B7:B12"/>
    <mergeCell ref="M7:M12"/>
    <mergeCell ref="A7:A12"/>
    <mergeCell ref="C10:C12"/>
    <mergeCell ref="D10:D12"/>
    <mergeCell ref="K10:K11"/>
    <mergeCell ref="L10:L12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  <pageSetup paperSize="9" scale="6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FFFF00"/>
  </sheetPr>
  <dimension ref="A1:N21"/>
  <sheetViews>
    <sheetView zoomScale="110" zoomScaleNormal="110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97" t="s">
        <v>0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15.6" x14ac:dyDescent="0.3">
      <c r="B2" s="297" t="s">
        <v>1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 s="105" customFormat="1" ht="15.6" x14ac:dyDescent="0.3">
      <c r="B3" s="299" t="s">
        <v>122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5" spans="1:14" ht="198" x14ac:dyDescent="0.3">
      <c r="A5" s="98" t="s">
        <v>2</v>
      </c>
      <c r="B5" s="98" t="s">
        <v>3</v>
      </c>
      <c r="C5" s="98" t="s">
        <v>4</v>
      </c>
      <c r="D5" s="98" t="s">
        <v>5</v>
      </c>
      <c r="E5" s="98" t="s">
        <v>6</v>
      </c>
      <c r="F5" s="98" t="s">
        <v>7</v>
      </c>
      <c r="G5" s="98" t="s">
        <v>8</v>
      </c>
      <c r="H5" s="98" t="s">
        <v>9</v>
      </c>
      <c r="I5" s="98" t="s">
        <v>10</v>
      </c>
      <c r="J5" s="98" t="s">
        <v>11</v>
      </c>
      <c r="K5" s="101" t="s">
        <v>12</v>
      </c>
      <c r="L5" s="101" t="s">
        <v>13</v>
      </c>
      <c r="M5" s="98" t="s">
        <v>14</v>
      </c>
      <c r="N5" s="98" t="s">
        <v>42</v>
      </c>
    </row>
    <row r="6" spans="1:14" ht="13.5" thickBot="1" x14ac:dyDescent="0.25">
      <c r="A6" s="30"/>
      <c r="B6" s="160">
        <v>1</v>
      </c>
      <c r="C6" s="160">
        <v>2</v>
      </c>
      <c r="D6" s="160">
        <v>3</v>
      </c>
      <c r="E6" s="160">
        <v>4</v>
      </c>
      <c r="F6" s="160">
        <v>5</v>
      </c>
      <c r="G6" s="160">
        <v>6</v>
      </c>
      <c r="H6" s="160">
        <v>7</v>
      </c>
      <c r="I6" s="160">
        <v>8</v>
      </c>
      <c r="J6" s="160">
        <v>9</v>
      </c>
      <c r="K6" s="161">
        <v>10</v>
      </c>
      <c r="L6" s="161">
        <v>11</v>
      </c>
      <c r="M6" s="160">
        <v>12</v>
      </c>
      <c r="N6" s="160">
        <v>13</v>
      </c>
    </row>
    <row r="7" spans="1:14" ht="30" customHeight="1" x14ac:dyDescent="0.3">
      <c r="A7" s="235">
        <v>29</v>
      </c>
      <c r="B7" s="235" t="s">
        <v>76</v>
      </c>
      <c r="C7" s="241" t="s">
        <v>96</v>
      </c>
      <c r="D7" s="243" t="s">
        <v>15</v>
      </c>
      <c r="E7" s="12" t="s">
        <v>16</v>
      </c>
      <c r="F7" s="162" t="s">
        <v>127</v>
      </c>
      <c r="G7" s="163" t="s">
        <v>59</v>
      </c>
      <c r="H7" s="99">
        <v>47</v>
      </c>
      <c r="I7" s="99">
        <v>45</v>
      </c>
      <c r="J7" s="164">
        <f t="shared" ref="J7:J21" si="0">IF(I7/H7&gt;100%,100%,I7/H7)</f>
        <v>0.95744680851063835</v>
      </c>
      <c r="K7" s="245">
        <v>0.97689999999999999</v>
      </c>
      <c r="L7" s="245">
        <v>0.98850000000000005</v>
      </c>
      <c r="M7" s="279" t="s">
        <v>100</v>
      </c>
      <c r="N7" s="12" t="s">
        <v>176</v>
      </c>
    </row>
    <row r="8" spans="1:14" ht="26.4" x14ac:dyDescent="0.3">
      <c r="A8" s="236"/>
      <c r="B8" s="236"/>
      <c r="C8" s="242"/>
      <c r="D8" s="244"/>
      <c r="E8" s="8" t="s">
        <v>16</v>
      </c>
      <c r="F8" s="165" t="s">
        <v>128</v>
      </c>
      <c r="G8" s="166" t="s">
        <v>19</v>
      </c>
      <c r="H8" s="151">
        <v>1203</v>
      </c>
      <c r="I8" s="151">
        <v>1171</v>
      </c>
      <c r="J8" s="164">
        <f t="shared" si="0"/>
        <v>0.97339983374896089</v>
      </c>
      <c r="K8" s="246"/>
      <c r="L8" s="246"/>
      <c r="M8" s="280"/>
      <c r="N8" s="12" t="s">
        <v>176</v>
      </c>
    </row>
    <row r="9" spans="1:14" ht="52.8" x14ac:dyDescent="0.3">
      <c r="A9" s="236"/>
      <c r="B9" s="236"/>
      <c r="C9" s="242"/>
      <c r="D9" s="244"/>
      <c r="E9" s="8" t="s">
        <v>16</v>
      </c>
      <c r="F9" s="165" t="s">
        <v>177</v>
      </c>
      <c r="G9" s="166" t="s">
        <v>19</v>
      </c>
      <c r="H9" s="103">
        <v>220</v>
      </c>
      <c r="I9" s="103">
        <v>230</v>
      </c>
      <c r="J9" s="164">
        <f t="shared" si="0"/>
        <v>1</v>
      </c>
      <c r="K9" s="246"/>
      <c r="L9" s="246"/>
      <c r="M9" s="280"/>
      <c r="N9" s="8"/>
    </row>
    <row r="10" spans="1:14" ht="26.4" x14ac:dyDescent="0.3">
      <c r="A10" s="236"/>
      <c r="B10" s="236"/>
      <c r="C10" s="242"/>
      <c r="D10" s="244"/>
      <c r="E10" s="8" t="s">
        <v>18</v>
      </c>
      <c r="F10" s="8" t="s">
        <v>58</v>
      </c>
      <c r="G10" s="101" t="s">
        <v>19</v>
      </c>
      <c r="H10" s="151">
        <v>74000</v>
      </c>
      <c r="I10" s="151">
        <v>75762</v>
      </c>
      <c r="J10" s="164">
        <f t="shared" si="0"/>
        <v>1</v>
      </c>
      <c r="K10" s="97">
        <f>J10</f>
        <v>1</v>
      </c>
      <c r="L10" s="246"/>
      <c r="M10" s="280"/>
      <c r="N10" s="8"/>
    </row>
    <row r="11" spans="1:14" ht="24.75" customHeight="1" x14ac:dyDescent="0.3">
      <c r="A11" s="236"/>
      <c r="B11" s="236"/>
      <c r="C11" s="242" t="s">
        <v>97</v>
      </c>
      <c r="D11" s="244" t="s">
        <v>15</v>
      </c>
      <c r="E11" s="8" t="s">
        <v>16</v>
      </c>
      <c r="F11" s="162" t="s">
        <v>127</v>
      </c>
      <c r="G11" s="163" t="s">
        <v>59</v>
      </c>
      <c r="H11" s="103">
        <v>22</v>
      </c>
      <c r="I11" s="103">
        <v>24</v>
      </c>
      <c r="J11" s="164">
        <f t="shared" si="0"/>
        <v>1</v>
      </c>
      <c r="K11" s="255">
        <v>1</v>
      </c>
      <c r="L11" s="246">
        <v>1</v>
      </c>
      <c r="M11" s="280"/>
      <c r="N11" s="8"/>
    </row>
    <row r="12" spans="1:14" ht="26.4" x14ac:dyDescent="0.3">
      <c r="A12" s="236"/>
      <c r="B12" s="236"/>
      <c r="C12" s="242"/>
      <c r="D12" s="244"/>
      <c r="E12" s="8" t="s">
        <v>16</v>
      </c>
      <c r="F12" s="165" t="s">
        <v>128</v>
      </c>
      <c r="G12" s="166" t="s">
        <v>19</v>
      </c>
      <c r="H12" s="103">
        <v>530</v>
      </c>
      <c r="I12" s="103">
        <v>571</v>
      </c>
      <c r="J12" s="164">
        <f t="shared" si="0"/>
        <v>1</v>
      </c>
      <c r="K12" s="256"/>
      <c r="L12" s="246"/>
      <c r="M12" s="280"/>
      <c r="N12" s="8"/>
    </row>
    <row r="13" spans="1:14" ht="52.8" x14ac:dyDescent="0.3">
      <c r="A13" s="236"/>
      <c r="B13" s="236"/>
      <c r="C13" s="242"/>
      <c r="D13" s="244"/>
      <c r="E13" s="8" t="s">
        <v>16</v>
      </c>
      <c r="F13" s="165" t="s">
        <v>177</v>
      </c>
      <c r="G13" s="166" t="s">
        <v>19</v>
      </c>
      <c r="H13" s="103">
        <v>0</v>
      </c>
      <c r="I13" s="103">
        <v>0</v>
      </c>
      <c r="J13" s="164"/>
      <c r="K13" s="256"/>
      <c r="L13" s="246"/>
      <c r="M13" s="280"/>
      <c r="N13" s="8"/>
    </row>
    <row r="14" spans="1:14" ht="39.6" x14ac:dyDescent="0.3">
      <c r="A14" s="236"/>
      <c r="B14" s="236"/>
      <c r="C14" s="242"/>
      <c r="D14" s="244"/>
      <c r="E14" s="8" t="s">
        <v>16</v>
      </c>
      <c r="F14" s="12" t="s">
        <v>170</v>
      </c>
      <c r="G14" s="101" t="s">
        <v>19</v>
      </c>
      <c r="H14" s="151">
        <v>5400</v>
      </c>
      <c r="I14" s="151">
        <v>6504</v>
      </c>
      <c r="J14" s="164">
        <f t="shared" si="0"/>
        <v>1</v>
      </c>
      <c r="K14" s="245"/>
      <c r="L14" s="246"/>
      <c r="M14" s="280"/>
      <c r="N14" s="8"/>
    </row>
    <row r="15" spans="1:14" ht="26.4" x14ac:dyDescent="0.3">
      <c r="A15" s="236"/>
      <c r="B15" s="236"/>
      <c r="C15" s="242"/>
      <c r="D15" s="244"/>
      <c r="E15" s="8" t="s">
        <v>18</v>
      </c>
      <c r="F15" s="8" t="s">
        <v>58</v>
      </c>
      <c r="G15" s="101" t="s">
        <v>19</v>
      </c>
      <c r="H15" s="151">
        <v>74000</v>
      </c>
      <c r="I15" s="151">
        <v>74206</v>
      </c>
      <c r="J15" s="164">
        <f t="shared" si="0"/>
        <v>1</v>
      </c>
      <c r="K15" s="97">
        <f>J15</f>
        <v>1</v>
      </c>
      <c r="L15" s="246"/>
      <c r="M15" s="280"/>
      <c r="N15" s="8"/>
    </row>
    <row r="16" spans="1:14" ht="30.75" customHeight="1" x14ac:dyDescent="0.3">
      <c r="A16" s="236"/>
      <c r="B16" s="236"/>
      <c r="C16" s="242" t="s">
        <v>178</v>
      </c>
      <c r="D16" s="244" t="s">
        <v>36</v>
      </c>
      <c r="E16" s="8" t="s">
        <v>16</v>
      </c>
      <c r="F16" s="8" t="s">
        <v>37</v>
      </c>
      <c r="G16" s="101" t="s">
        <v>17</v>
      </c>
      <c r="H16" s="19">
        <v>1.36</v>
      </c>
      <c r="I16" s="19">
        <v>1.59</v>
      </c>
      <c r="J16" s="164">
        <f t="shared" si="0"/>
        <v>1</v>
      </c>
      <c r="K16" s="97">
        <v>1</v>
      </c>
      <c r="L16" s="246">
        <v>1</v>
      </c>
      <c r="M16" s="280"/>
      <c r="N16" s="8"/>
    </row>
    <row r="17" spans="1:14" ht="26.4" x14ac:dyDescent="0.3">
      <c r="A17" s="236"/>
      <c r="B17" s="236"/>
      <c r="C17" s="242"/>
      <c r="D17" s="244"/>
      <c r="E17" s="8" t="s">
        <v>18</v>
      </c>
      <c r="F17" s="8" t="s">
        <v>38</v>
      </c>
      <c r="G17" s="101" t="s">
        <v>19</v>
      </c>
      <c r="H17" s="151">
        <v>15000</v>
      </c>
      <c r="I17" s="151">
        <v>17515</v>
      </c>
      <c r="J17" s="164">
        <f t="shared" si="0"/>
        <v>1</v>
      </c>
      <c r="K17" s="246">
        <v>1</v>
      </c>
      <c r="L17" s="246"/>
      <c r="M17" s="280"/>
      <c r="N17" s="8"/>
    </row>
    <row r="18" spans="1:14" ht="36.75" customHeight="1" x14ac:dyDescent="0.3">
      <c r="A18" s="236"/>
      <c r="B18" s="236"/>
      <c r="C18" s="242"/>
      <c r="D18" s="244"/>
      <c r="E18" s="100" t="s">
        <v>18</v>
      </c>
      <c r="F18" s="100" t="s">
        <v>40</v>
      </c>
      <c r="G18" s="101" t="s">
        <v>59</v>
      </c>
      <c r="H18" s="103">
        <v>12</v>
      </c>
      <c r="I18" s="103">
        <v>12</v>
      </c>
      <c r="J18" s="164">
        <f t="shared" si="0"/>
        <v>1</v>
      </c>
      <c r="K18" s="246"/>
      <c r="L18" s="246"/>
      <c r="M18" s="280"/>
      <c r="N18" s="15"/>
    </row>
    <row r="19" spans="1:14" ht="28.5" customHeight="1" x14ac:dyDescent="0.3">
      <c r="A19" s="236"/>
      <c r="B19" s="236"/>
      <c r="C19" s="242" t="s">
        <v>80</v>
      </c>
      <c r="D19" s="244" t="s">
        <v>36</v>
      </c>
      <c r="E19" s="8" t="s">
        <v>16</v>
      </c>
      <c r="F19" s="8" t="s">
        <v>37</v>
      </c>
      <c r="G19" s="101" t="s">
        <v>17</v>
      </c>
      <c r="H19" s="19">
        <v>9.68</v>
      </c>
      <c r="I19" s="19">
        <v>10.81</v>
      </c>
      <c r="J19" s="164">
        <f t="shared" si="0"/>
        <v>1</v>
      </c>
      <c r="K19" s="97">
        <v>1</v>
      </c>
      <c r="L19" s="246">
        <v>1</v>
      </c>
      <c r="M19" s="280"/>
      <c r="N19" s="8"/>
    </row>
    <row r="20" spans="1:14" ht="26.4" x14ac:dyDescent="0.3">
      <c r="A20" s="236"/>
      <c r="B20" s="236"/>
      <c r="C20" s="242"/>
      <c r="D20" s="244"/>
      <c r="E20" s="8" t="s">
        <v>18</v>
      </c>
      <c r="F20" s="8" t="s">
        <v>38</v>
      </c>
      <c r="G20" s="101" t="s">
        <v>19</v>
      </c>
      <c r="H20" s="151">
        <v>106800</v>
      </c>
      <c r="I20" s="151">
        <v>119330</v>
      </c>
      <c r="J20" s="164">
        <f t="shared" si="0"/>
        <v>1</v>
      </c>
      <c r="K20" s="246">
        <v>1</v>
      </c>
      <c r="L20" s="246"/>
      <c r="M20" s="280"/>
      <c r="N20" s="8"/>
    </row>
    <row r="21" spans="1:14" ht="35.25" customHeight="1" x14ac:dyDescent="0.3">
      <c r="A21" s="236"/>
      <c r="B21" s="236"/>
      <c r="C21" s="242"/>
      <c r="D21" s="244"/>
      <c r="E21" s="100" t="s">
        <v>18</v>
      </c>
      <c r="F21" s="100" t="s">
        <v>40</v>
      </c>
      <c r="G21" s="101" t="s">
        <v>59</v>
      </c>
      <c r="H21" s="103">
        <v>110</v>
      </c>
      <c r="I21" s="103">
        <v>122</v>
      </c>
      <c r="J21" s="164">
        <f t="shared" si="0"/>
        <v>1</v>
      </c>
      <c r="K21" s="246"/>
      <c r="L21" s="246"/>
      <c r="M21" s="280"/>
      <c r="N21" s="15"/>
    </row>
  </sheetData>
  <autoFilter ref="A6:N10"/>
  <mergeCells count="22">
    <mergeCell ref="K11:K14"/>
    <mergeCell ref="A7:A21"/>
    <mergeCell ref="C11:C15"/>
    <mergeCell ref="D11:D15"/>
    <mergeCell ref="C19:C21"/>
    <mergeCell ref="D19:D21"/>
    <mergeCell ref="B1:N1"/>
    <mergeCell ref="B2:N2"/>
    <mergeCell ref="B3:N3"/>
    <mergeCell ref="C7:C10"/>
    <mergeCell ref="D7:D10"/>
    <mergeCell ref="K7:K9"/>
    <mergeCell ref="L7:L10"/>
    <mergeCell ref="B7:B21"/>
    <mergeCell ref="M7:M21"/>
    <mergeCell ref="L19:L21"/>
    <mergeCell ref="K20:K21"/>
    <mergeCell ref="L11:L15"/>
    <mergeCell ref="C16:C18"/>
    <mergeCell ref="D16:D18"/>
    <mergeCell ref="L16:L18"/>
    <mergeCell ref="K17:K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N38"/>
  <sheetViews>
    <sheetView topLeftCell="C1" zoomScale="110" zoomScaleNormal="110" workbookViewId="0">
      <selection activeCell="D5" sqref="D5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25" customWidth="1"/>
    <col min="9" max="9" width="11.6640625" style="125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78" t="s">
        <v>9</v>
      </c>
      <c r="I5" s="178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81">
        <v>7</v>
      </c>
      <c r="I6" s="181">
        <v>8</v>
      </c>
      <c r="J6" s="119">
        <v>9</v>
      </c>
      <c r="K6" s="120">
        <v>10</v>
      </c>
      <c r="L6" s="135">
        <v>11</v>
      </c>
      <c r="M6" s="119">
        <v>12</v>
      </c>
      <c r="N6" s="119">
        <v>13</v>
      </c>
    </row>
    <row r="7" spans="1:14" ht="64.5" customHeight="1" x14ac:dyDescent="0.3">
      <c r="A7" s="218">
        <v>3</v>
      </c>
      <c r="B7" s="212" t="s">
        <v>48</v>
      </c>
      <c r="C7" s="205" t="s">
        <v>23</v>
      </c>
      <c r="D7" s="207" t="s">
        <v>15</v>
      </c>
      <c r="E7" s="71" t="s">
        <v>16</v>
      </c>
      <c r="F7" s="71" t="s">
        <v>24</v>
      </c>
      <c r="G7" s="72" t="s">
        <v>19</v>
      </c>
      <c r="H7" s="177">
        <v>44</v>
      </c>
      <c r="I7" s="177">
        <v>43</v>
      </c>
      <c r="J7" s="104">
        <f t="shared" ref="J7:J35" si="0">IF(I7/H7&gt;100%,100%,I7/H7)</f>
        <v>0.97727272727272729</v>
      </c>
      <c r="K7" s="208">
        <v>0.97389999999999999</v>
      </c>
      <c r="L7" s="221">
        <v>98.7</v>
      </c>
      <c r="M7" s="213" t="s">
        <v>100</v>
      </c>
      <c r="N7" s="71"/>
    </row>
    <row r="8" spans="1:14" ht="39.6" x14ac:dyDescent="0.3">
      <c r="A8" s="219"/>
      <c r="B8" s="210"/>
      <c r="C8" s="205"/>
      <c r="D8" s="207"/>
      <c r="E8" s="67" t="s">
        <v>16</v>
      </c>
      <c r="F8" s="67" t="s">
        <v>25</v>
      </c>
      <c r="G8" s="73" t="s">
        <v>17</v>
      </c>
      <c r="H8" s="76">
        <v>2.5</v>
      </c>
      <c r="I8" s="76">
        <v>3.1</v>
      </c>
      <c r="J8" s="104">
        <f t="shared" si="0"/>
        <v>1</v>
      </c>
      <c r="K8" s="231"/>
      <c r="L8" s="222"/>
      <c r="M8" s="214"/>
      <c r="N8" s="67"/>
    </row>
    <row r="9" spans="1:14" ht="26.4" x14ac:dyDescent="0.3">
      <c r="A9" s="219"/>
      <c r="B9" s="210"/>
      <c r="C9" s="205"/>
      <c r="D9" s="207"/>
      <c r="E9" s="67" t="s">
        <v>16</v>
      </c>
      <c r="F9" s="67" t="s">
        <v>26</v>
      </c>
      <c r="G9" s="73" t="s">
        <v>17</v>
      </c>
      <c r="H9" s="76">
        <v>90</v>
      </c>
      <c r="I9" s="76">
        <v>85</v>
      </c>
      <c r="J9" s="104">
        <f t="shared" si="0"/>
        <v>0.94444444444444442</v>
      </c>
      <c r="K9" s="232"/>
      <c r="L9" s="222"/>
      <c r="M9" s="214"/>
      <c r="N9" s="67"/>
    </row>
    <row r="10" spans="1:14" ht="26.4" x14ac:dyDescent="0.3">
      <c r="A10" s="219"/>
      <c r="B10" s="210"/>
      <c r="C10" s="202"/>
      <c r="D10" s="200"/>
      <c r="E10" s="67" t="s">
        <v>18</v>
      </c>
      <c r="F10" s="67" t="s">
        <v>20</v>
      </c>
      <c r="G10" s="73" t="s">
        <v>21</v>
      </c>
      <c r="H10" s="121">
        <v>33660</v>
      </c>
      <c r="I10" s="121">
        <v>33660</v>
      </c>
      <c r="J10" s="104">
        <f t="shared" si="0"/>
        <v>1</v>
      </c>
      <c r="K10" s="176">
        <f>J10</f>
        <v>1</v>
      </c>
      <c r="L10" s="223"/>
      <c r="M10" s="214"/>
      <c r="N10" s="67"/>
    </row>
    <row r="11" spans="1:14" ht="66" x14ac:dyDescent="0.3">
      <c r="A11" s="219"/>
      <c r="B11" s="210"/>
      <c r="C11" s="215" t="s">
        <v>27</v>
      </c>
      <c r="D11" s="216" t="s">
        <v>15</v>
      </c>
      <c r="E11" s="67" t="s">
        <v>16</v>
      </c>
      <c r="F11" s="67" t="s">
        <v>24</v>
      </c>
      <c r="G11" s="73" t="s">
        <v>19</v>
      </c>
      <c r="H11" s="66">
        <v>2</v>
      </c>
      <c r="I11" s="66">
        <v>2</v>
      </c>
      <c r="J11" s="104">
        <f t="shared" si="0"/>
        <v>1</v>
      </c>
      <c r="K11" s="176">
        <v>1</v>
      </c>
      <c r="L11" s="221">
        <v>100</v>
      </c>
      <c r="M11" s="214"/>
      <c r="N11" s="67"/>
    </row>
    <row r="12" spans="1:14" ht="39.6" x14ac:dyDescent="0.3">
      <c r="A12" s="219"/>
      <c r="B12" s="210"/>
      <c r="C12" s="205"/>
      <c r="D12" s="207"/>
      <c r="E12" s="67" t="s">
        <v>16</v>
      </c>
      <c r="F12" s="67" t="s">
        <v>25</v>
      </c>
      <c r="G12" s="73" t="s">
        <v>17</v>
      </c>
      <c r="H12" s="76">
        <v>6</v>
      </c>
      <c r="I12" s="76">
        <v>33</v>
      </c>
      <c r="J12" s="104">
        <f t="shared" si="0"/>
        <v>1</v>
      </c>
      <c r="K12" s="176">
        <v>1</v>
      </c>
      <c r="L12" s="222"/>
      <c r="M12" s="214"/>
      <c r="N12" s="67"/>
    </row>
    <row r="13" spans="1:14" ht="26.4" x14ac:dyDescent="0.3">
      <c r="A13" s="219"/>
      <c r="B13" s="210"/>
      <c r="C13" s="205"/>
      <c r="D13" s="207"/>
      <c r="E13" s="67" t="s">
        <v>16</v>
      </c>
      <c r="F13" s="67" t="s">
        <v>26</v>
      </c>
      <c r="G13" s="73" t="s">
        <v>17</v>
      </c>
      <c r="H13" s="76">
        <v>80</v>
      </c>
      <c r="I13" s="76">
        <v>100</v>
      </c>
      <c r="J13" s="104">
        <f t="shared" si="0"/>
        <v>1</v>
      </c>
      <c r="K13" s="176">
        <v>1</v>
      </c>
      <c r="L13" s="222"/>
      <c r="M13" s="214"/>
      <c r="N13" s="67"/>
    </row>
    <row r="14" spans="1:14" ht="26.4" x14ac:dyDescent="0.3">
      <c r="A14" s="219"/>
      <c r="B14" s="210"/>
      <c r="C14" s="202"/>
      <c r="D14" s="200"/>
      <c r="E14" s="67" t="s">
        <v>18</v>
      </c>
      <c r="F14" s="67" t="s">
        <v>20</v>
      </c>
      <c r="G14" s="73" t="s">
        <v>21</v>
      </c>
      <c r="H14" s="121">
        <v>4321</v>
      </c>
      <c r="I14" s="121">
        <v>4321</v>
      </c>
      <c r="J14" s="104">
        <f t="shared" si="0"/>
        <v>1</v>
      </c>
      <c r="K14" s="176">
        <f>J14</f>
        <v>1</v>
      </c>
      <c r="L14" s="223"/>
      <c r="M14" s="214"/>
      <c r="N14" s="67"/>
    </row>
    <row r="15" spans="1:14" ht="66" x14ac:dyDescent="0.3">
      <c r="A15" s="219"/>
      <c r="B15" s="210"/>
      <c r="C15" s="215" t="s">
        <v>28</v>
      </c>
      <c r="D15" s="216" t="s">
        <v>15</v>
      </c>
      <c r="E15" s="67" t="s">
        <v>16</v>
      </c>
      <c r="F15" s="67" t="s">
        <v>24</v>
      </c>
      <c r="G15" s="73" t="s">
        <v>19</v>
      </c>
      <c r="H15" s="66">
        <v>22</v>
      </c>
      <c r="I15" s="66">
        <v>28</v>
      </c>
      <c r="J15" s="104">
        <f t="shared" si="0"/>
        <v>1</v>
      </c>
      <c r="K15" s="217">
        <v>0.91669999999999996</v>
      </c>
      <c r="L15" s="224">
        <v>95.83</v>
      </c>
      <c r="M15" s="214"/>
      <c r="N15" s="67"/>
    </row>
    <row r="16" spans="1:14" ht="39.6" x14ac:dyDescent="0.3">
      <c r="A16" s="219"/>
      <c r="B16" s="210"/>
      <c r="C16" s="205"/>
      <c r="D16" s="207"/>
      <c r="E16" s="67" t="s">
        <v>16</v>
      </c>
      <c r="F16" s="67" t="s">
        <v>25</v>
      </c>
      <c r="G16" s="73" t="s">
        <v>17</v>
      </c>
      <c r="H16" s="76">
        <v>4</v>
      </c>
      <c r="I16" s="76">
        <v>3</v>
      </c>
      <c r="J16" s="104">
        <f t="shared" si="0"/>
        <v>0.75</v>
      </c>
      <c r="K16" s="231"/>
      <c r="L16" s="225"/>
      <c r="M16" s="214"/>
      <c r="N16" s="67"/>
    </row>
    <row r="17" spans="1:14" ht="26.4" x14ac:dyDescent="0.3">
      <c r="A17" s="219"/>
      <c r="B17" s="210"/>
      <c r="C17" s="205"/>
      <c r="D17" s="207"/>
      <c r="E17" s="67" t="s">
        <v>16</v>
      </c>
      <c r="F17" s="67" t="s">
        <v>26</v>
      </c>
      <c r="G17" s="73" t="s">
        <v>17</v>
      </c>
      <c r="H17" s="76">
        <v>100</v>
      </c>
      <c r="I17" s="76">
        <v>100</v>
      </c>
      <c r="J17" s="104">
        <f t="shared" si="0"/>
        <v>1</v>
      </c>
      <c r="K17" s="232"/>
      <c r="L17" s="225"/>
      <c r="M17" s="214"/>
      <c r="N17" s="67"/>
    </row>
    <row r="18" spans="1:14" ht="26.4" x14ac:dyDescent="0.3">
      <c r="A18" s="219"/>
      <c r="B18" s="210"/>
      <c r="C18" s="202"/>
      <c r="D18" s="200"/>
      <c r="E18" s="67" t="s">
        <v>18</v>
      </c>
      <c r="F18" s="67" t="s">
        <v>20</v>
      </c>
      <c r="G18" s="73" t="s">
        <v>21</v>
      </c>
      <c r="H18" s="121">
        <v>6045.55</v>
      </c>
      <c r="I18" s="121">
        <v>6045.55</v>
      </c>
      <c r="J18" s="104">
        <f t="shared" si="0"/>
        <v>1</v>
      </c>
      <c r="K18" s="176">
        <v>1</v>
      </c>
      <c r="L18" s="226"/>
      <c r="M18" s="214"/>
      <c r="N18" s="67"/>
    </row>
    <row r="19" spans="1:14" ht="66" x14ac:dyDescent="0.3">
      <c r="A19" s="219"/>
      <c r="B19" s="210"/>
      <c r="C19" s="215" t="s">
        <v>29</v>
      </c>
      <c r="D19" s="216" t="s">
        <v>15</v>
      </c>
      <c r="E19" s="71" t="s">
        <v>16</v>
      </c>
      <c r="F19" s="67" t="s">
        <v>24</v>
      </c>
      <c r="G19" s="73" t="s">
        <v>19</v>
      </c>
      <c r="H19" s="66">
        <v>1</v>
      </c>
      <c r="I19" s="66">
        <v>4</v>
      </c>
      <c r="J19" s="104">
        <f t="shared" si="0"/>
        <v>1</v>
      </c>
      <c r="K19" s="217">
        <v>0.93330000000000002</v>
      </c>
      <c r="L19" s="224">
        <v>96.67</v>
      </c>
      <c r="M19" s="214"/>
      <c r="N19" s="67"/>
    </row>
    <row r="20" spans="1:14" ht="39.6" x14ac:dyDescent="0.3">
      <c r="A20" s="219"/>
      <c r="B20" s="210"/>
      <c r="C20" s="205"/>
      <c r="D20" s="207"/>
      <c r="E20" s="67" t="s">
        <v>16</v>
      </c>
      <c r="F20" s="67" t="s">
        <v>25</v>
      </c>
      <c r="G20" s="73" t="s">
        <v>17</v>
      </c>
      <c r="H20" s="76">
        <v>2.5</v>
      </c>
      <c r="I20" s="76">
        <v>2</v>
      </c>
      <c r="J20" s="104">
        <f t="shared" si="0"/>
        <v>0.8</v>
      </c>
      <c r="K20" s="231"/>
      <c r="L20" s="225"/>
      <c r="M20" s="214"/>
      <c r="N20" s="67" t="s">
        <v>157</v>
      </c>
    </row>
    <row r="21" spans="1:14" ht="26.4" x14ac:dyDescent="0.3">
      <c r="A21" s="219"/>
      <c r="B21" s="210"/>
      <c r="C21" s="205"/>
      <c r="D21" s="207"/>
      <c r="E21" s="71" t="s">
        <v>16</v>
      </c>
      <c r="F21" s="67" t="s">
        <v>26</v>
      </c>
      <c r="G21" s="73" t="s">
        <v>17</v>
      </c>
      <c r="H21" s="76">
        <v>85</v>
      </c>
      <c r="I21" s="76">
        <v>85</v>
      </c>
      <c r="J21" s="104">
        <f t="shared" si="0"/>
        <v>1</v>
      </c>
      <c r="K21" s="232"/>
      <c r="L21" s="225"/>
      <c r="M21" s="214"/>
      <c r="N21" s="67"/>
    </row>
    <row r="22" spans="1:14" ht="26.4" x14ac:dyDescent="0.3">
      <c r="A22" s="219"/>
      <c r="B22" s="210"/>
      <c r="C22" s="202"/>
      <c r="D22" s="200"/>
      <c r="E22" s="67" t="s">
        <v>18</v>
      </c>
      <c r="F22" s="67" t="s">
        <v>20</v>
      </c>
      <c r="G22" s="73" t="s">
        <v>21</v>
      </c>
      <c r="H22" s="121">
        <v>7206.35</v>
      </c>
      <c r="I22" s="121">
        <v>7206.35</v>
      </c>
      <c r="J22" s="104">
        <f t="shared" si="0"/>
        <v>1</v>
      </c>
      <c r="K22" s="176">
        <v>1</v>
      </c>
      <c r="L22" s="226"/>
      <c r="M22" s="214"/>
      <c r="N22" s="128"/>
    </row>
    <row r="23" spans="1:14" ht="66" x14ac:dyDescent="0.3">
      <c r="A23" s="219"/>
      <c r="B23" s="210"/>
      <c r="C23" s="215" t="s">
        <v>30</v>
      </c>
      <c r="D23" s="216" t="s">
        <v>15</v>
      </c>
      <c r="E23" s="67" t="s">
        <v>16</v>
      </c>
      <c r="F23" s="67" t="s">
        <v>24</v>
      </c>
      <c r="G23" s="73" t="s">
        <v>19</v>
      </c>
      <c r="H23" s="66">
        <v>19</v>
      </c>
      <c r="I23" s="66">
        <v>23</v>
      </c>
      <c r="J23" s="104">
        <f t="shared" si="0"/>
        <v>1</v>
      </c>
      <c r="K23" s="217">
        <v>1</v>
      </c>
      <c r="L23" s="224">
        <v>100</v>
      </c>
      <c r="M23" s="214"/>
      <c r="N23" s="67"/>
    </row>
    <row r="24" spans="1:14" ht="39.6" x14ac:dyDescent="0.3">
      <c r="A24" s="219"/>
      <c r="B24" s="210"/>
      <c r="C24" s="205"/>
      <c r="D24" s="207"/>
      <c r="E24" s="67" t="s">
        <v>16</v>
      </c>
      <c r="F24" s="67" t="s">
        <v>25</v>
      </c>
      <c r="G24" s="73" t="s">
        <v>17</v>
      </c>
      <c r="H24" s="76">
        <v>0</v>
      </c>
      <c r="I24" s="76">
        <v>0</v>
      </c>
      <c r="J24" s="104"/>
      <c r="K24" s="231"/>
      <c r="L24" s="225"/>
      <c r="M24" s="214"/>
      <c r="N24" s="67"/>
    </row>
    <row r="25" spans="1:14" ht="26.4" x14ac:dyDescent="0.3">
      <c r="A25" s="219"/>
      <c r="B25" s="210"/>
      <c r="C25" s="205"/>
      <c r="D25" s="207"/>
      <c r="E25" s="71" t="s">
        <v>16</v>
      </c>
      <c r="F25" s="67" t="s">
        <v>26</v>
      </c>
      <c r="G25" s="73" t="s">
        <v>17</v>
      </c>
      <c r="H25" s="76">
        <v>90</v>
      </c>
      <c r="I25" s="76">
        <v>90</v>
      </c>
      <c r="J25" s="104">
        <f t="shared" si="0"/>
        <v>1</v>
      </c>
      <c r="K25" s="232"/>
      <c r="L25" s="225"/>
      <c r="M25" s="214"/>
      <c r="N25" s="128"/>
    </row>
    <row r="26" spans="1:14" ht="26.4" x14ac:dyDescent="0.3">
      <c r="A26" s="219"/>
      <c r="B26" s="210"/>
      <c r="C26" s="202"/>
      <c r="D26" s="200"/>
      <c r="E26" s="67" t="s">
        <v>18</v>
      </c>
      <c r="F26" s="67" t="s">
        <v>20</v>
      </c>
      <c r="G26" s="73" t="s">
        <v>21</v>
      </c>
      <c r="H26" s="121">
        <v>12676</v>
      </c>
      <c r="I26" s="121">
        <v>12676</v>
      </c>
      <c r="J26" s="104">
        <f t="shared" si="0"/>
        <v>1</v>
      </c>
      <c r="K26" s="176">
        <v>1</v>
      </c>
      <c r="L26" s="226"/>
      <c r="M26" s="214"/>
      <c r="N26" s="128"/>
    </row>
    <row r="27" spans="1:14" ht="26.4" x14ac:dyDescent="0.3">
      <c r="A27" s="219"/>
      <c r="B27" s="210"/>
      <c r="C27" s="203" t="s">
        <v>81</v>
      </c>
      <c r="D27" s="201" t="s">
        <v>36</v>
      </c>
      <c r="E27" s="67" t="s">
        <v>16</v>
      </c>
      <c r="F27" s="67" t="s">
        <v>37</v>
      </c>
      <c r="G27" s="73" t="s">
        <v>17</v>
      </c>
      <c r="H27" s="76">
        <v>0.15</v>
      </c>
      <c r="I27" s="76">
        <v>0.15</v>
      </c>
      <c r="J27" s="104">
        <f t="shared" si="0"/>
        <v>1</v>
      </c>
      <c r="K27" s="176">
        <v>1</v>
      </c>
      <c r="L27" s="224">
        <v>100</v>
      </c>
      <c r="M27" s="214"/>
      <c r="N27" s="128"/>
    </row>
    <row r="28" spans="1:14" ht="26.4" x14ac:dyDescent="0.3">
      <c r="A28" s="219"/>
      <c r="B28" s="210"/>
      <c r="C28" s="203"/>
      <c r="D28" s="201"/>
      <c r="E28" s="67" t="s">
        <v>18</v>
      </c>
      <c r="F28" s="67" t="s">
        <v>38</v>
      </c>
      <c r="G28" s="73" t="s">
        <v>19</v>
      </c>
      <c r="H28" s="127">
        <v>1000</v>
      </c>
      <c r="I28" s="127">
        <v>1000</v>
      </c>
      <c r="J28" s="104">
        <f t="shared" si="0"/>
        <v>1</v>
      </c>
      <c r="K28" s="197">
        <v>1</v>
      </c>
      <c r="L28" s="225"/>
      <c r="M28" s="214"/>
      <c r="N28" s="227"/>
    </row>
    <row r="29" spans="1:14" ht="26.4" x14ac:dyDescent="0.3">
      <c r="A29" s="219"/>
      <c r="B29" s="210"/>
      <c r="C29" s="203"/>
      <c r="D29" s="201"/>
      <c r="E29" s="74" t="s">
        <v>18</v>
      </c>
      <c r="F29" s="74" t="s">
        <v>40</v>
      </c>
      <c r="G29" s="73" t="s">
        <v>59</v>
      </c>
      <c r="H29" s="66">
        <v>2</v>
      </c>
      <c r="I29" s="66">
        <v>2</v>
      </c>
      <c r="J29" s="104">
        <f t="shared" si="0"/>
        <v>1</v>
      </c>
      <c r="K29" s="197"/>
      <c r="L29" s="226"/>
      <c r="M29" s="214"/>
      <c r="N29" s="228"/>
    </row>
    <row r="30" spans="1:14" ht="26.4" x14ac:dyDescent="0.3">
      <c r="A30" s="219"/>
      <c r="B30" s="210"/>
      <c r="C30" s="203" t="s">
        <v>80</v>
      </c>
      <c r="D30" s="201" t="s">
        <v>36</v>
      </c>
      <c r="E30" s="67" t="s">
        <v>16</v>
      </c>
      <c r="F30" s="67" t="s">
        <v>37</v>
      </c>
      <c r="G30" s="73" t="s">
        <v>17</v>
      </c>
      <c r="H30" s="76">
        <v>0.19</v>
      </c>
      <c r="I30" s="76">
        <v>0.19</v>
      </c>
      <c r="J30" s="104">
        <f t="shared" si="0"/>
        <v>1</v>
      </c>
      <c r="K30" s="176">
        <v>1</v>
      </c>
      <c r="L30" s="224">
        <v>100</v>
      </c>
      <c r="M30" s="214"/>
      <c r="N30" s="128"/>
    </row>
    <row r="31" spans="1:14" ht="26.4" x14ac:dyDescent="0.3">
      <c r="A31" s="219"/>
      <c r="B31" s="210"/>
      <c r="C31" s="203"/>
      <c r="D31" s="201"/>
      <c r="E31" s="67" t="s">
        <v>18</v>
      </c>
      <c r="F31" s="67" t="s">
        <v>38</v>
      </c>
      <c r="G31" s="73" t="s">
        <v>19</v>
      </c>
      <c r="H31" s="127">
        <v>2044</v>
      </c>
      <c r="I31" s="127">
        <v>2044</v>
      </c>
      <c r="J31" s="104">
        <f t="shared" si="0"/>
        <v>1</v>
      </c>
      <c r="K31" s="217">
        <v>1</v>
      </c>
      <c r="L31" s="225"/>
      <c r="M31" s="214"/>
      <c r="N31" s="128"/>
    </row>
    <row r="32" spans="1:14" ht="26.4" x14ac:dyDescent="0.3">
      <c r="A32" s="219"/>
      <c r="B32" s="210"/>
      <c r="C32" s="203"/>
      <c r="D32" s="201"/>
      <c r="E32" s="74" t="s">
        <v>18</v>
      </c>
      <c r="F32" s="74" t="s">
        <v>40</v>
      </c>
      <c r="G32" s="73" t="s">
        <v>59</v>
      </c>
      <c r="H32" s="66">
        <v>3</v>
      </c>
      <c r="I32" s="66">
        <v>3</v>
      </c>
      <c r="J32" s="104">
        <f t="shared" si="0"/>
        <v>1</v>
      </c>
      <c r="K32" s="196"/>
      <c r="L32" s="226"/>
      <c r="M32" s="214"/>
      <c r="N32" s="128"/>
    </row>
    <row r="33" spans="1:14" ht="26.4" x14ac:dyDescent="0.3">
      <c r="A33" s="219"/>
      <c r="B33" s="210"/>
      <c r="C33" s="203" t="s">
        <v>82</v>
      </c>
      <c r="D33" s="201" t="s">
        <v>36</v>
      </c>
      <c r="E33" s="67" t="s">
        <v>16</v>
      </c>
      <c r="F33" s="67" t="s">
        <v>37</v>
      </c>
      <c r="G33" s="73" t="s">
        <v>17</v>
      </c>
      <c r="H33" s="76">
        <v>0.25</v>
      </c>
      <c r="I33" s="76">
        <v>0.4</v>
      </c>
      <c r="J33" s="104">
        <f t="shared" si="0"/>
        <v>1</v>
      </c>
      <c r="K33" s="176">
        <v>1</v>
      </c>
      <c r="L33" s="224">
        <v>100</v>
      </c>
      <c r="M33" s="214"/>
      <c r="N33" s="128"/>
    </row>
    <row r="34" spans="1:14" ht="26.4" x14ac:dyDescent="0.3">
      <c r="A34" s="219"/>
      <c r="B34" s="210"/>
      <c r="C34" s="203"/>
      <c r="D34" s="201"/>
      <c r="E34" s="67" t="s">
        <v>18</v>
      </c>
      <c r="F34" s="67" t="s">
        <v>38</v>
      </c>
      <c r="G34" s="73" t="s">
        <v>19</v>
      </c>
      <c r="H34" s="127">
        <v>2988</v>
      </c>
      <c r="I34" s="127">
        <v>3988</v>
      </c>
      <c r="J34" s="104">
        <f t="shared" si="0"/>
        <v>1</v>
      </c>
      <c r="K34" s="197">
        <v>1</v>
      </c>
      <c r="L34" s="225"/>
      <c r="M34" s="214"/>
      <c r="N34" s="229"/>
    </row>
    <row r="35" spans="1:14" ht="26.4" x14ac:dyDescent="0.3">
      <c r="A35" s="220"/>
      <c r="B35" s="211"/>
      <c r="C35" s="203"/>
      <c r="D35" s="201"/>
      <c r="E35" s="74" t="s">
        <v>18</v>
      </c>
      <c r="F35" s="74" t="s">
        <v>40</v>
      </c>
      <c r="G35" s="73" t="s">
        <v>59</v>
      </c>
      <c r="H35" s="66">
        <v>5</v>
      </c>
      <c r="I35" s="66">
        <v>9</v>
      </c>
      <c r="J35" s="104">
        <f t="shared" si="0"/>
        <v>1</v>
      </c>
      <c r="K35" s="197"/>
      <c r="L35" s="226"/>
      <c r="M35" s="198"/>
      <c r="N35" s="230"/>
    </row>
    <row r="38" spans="1:14" x14ac:dyDescent="0.3">
      <c r="L38" s="175"/>
    </row>
  </sheetData>
  <autoFilter ref="A6:N18"/>
  <mergeCells count="39">
    <mergeCell ref="N28:N29"/>
    <mergeCell ref="N34:N35"/>
    <mergeCell ref="K7:K9"/>
    <mergeCell ref="K15:K17"/>
    <mergeCell ref="K19:K21"/>
    <mergeCell ref="K23:K25"/>
    <mergeCell ref="C27:C29"/>
    <mergeCell ref="D27:D29"/>
    <mergeCell ref="L27:L29"/>
    <mergeCell ref="K28:K29"/>
    <mergeCell ref="C33:C35"/>
    <mergeCell ref="D33:D35"/>
    <mergeCell ref="L33:L35"/>
    <mergeCell ref="K34:K35"/>
    <mergeCell ref="C30:C32"/>
    <mergeCell ref="D30:D32"/>
    <mergeCell ref="K31:K32"/>
    <mergeCell ref="L30:L32"/>
    <mergeCell ref="D19:D22"/>
    <mergeCell ref="L19:L22"/>
    <mergeCell ref="C23:C26"/>
    <mergeCell ref="D23:D26"/>
    <mergeCell ref="L23:L26"/>
    <mergeCell ref="A7:A35"/>
    <mergeCell ref="B1:N1"/>
    <mergeCell ref="B2:N2"/>
    <mergeCell ref="B3:N3"/>
    <mergeCell ref="C7:C10"/>
    <mergeCell ref="D7:D10"/>
    <mergeCell ref="L7:L10"/>
    <mergeCell ref="B7:B35"/>
    <mergeCell ref="M7:M35"/>
    <mergeCell ref="C11:C14"/>
    <mergeCell ref="D11:D14"/>
    <mergeCell ref="L11:L14"/>
    <mergeCell ref="C15:C18"/>
    <mergeCell ref="D15:D18"/>
    <mergeCell ref="L15:L18"/>
    <mergeCell ref="C19:C22"/>
  </mergeCells>
  <pageMargins left="0.7" right="0.7" top="0.75" bottom="0.75" header="0.3" footer="0.3"/>
  <pageSetup paperSize="9" scale="6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FFFF00"/>
  </sheetPr>
  <dimension ref="A1:N21"/>
  <sheetViews>
    <sheetView topLeftCell="B1" zoomScale="110" zoomScaleNormal="110" zoomScaleSheetLayoutView="110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5">
        <v>11</v>
      </c>
      <c r="M6" s="29">
        <v>12</v>
      </c>
      <c r="N6" s="29">
        <v>13</v>
      </c>
    </row>
    <row r="7" spans="1:14" ht="29.25" customHeight="1" x14ac:dyDescent="0.3">
      <c r="A7" s="235">
        <v>30</v>
      </c>
      <c r="B7" s="235" t="s">
        <v>77</v>
      </c>
      <c r="C7" s="241" t="s">
        <v>96</v>
      </c>
      <c r="D7" s="243" t="s">
        <v>15</v>
      </c>
      <c r="E7" s="12" t="s">
        <v>16</v>
      </c>
      <c r="F7" s="71" t="s">
        <v>127</v>
      </c>
      <c r="G7" s="72" t="s">
        <v>59</v>
      </c>
      <c r="H7" s="63">
        <v>9</v>
      </c>
      <c r="I7" s="63">
        <v>9</v>
      </c>
      <c r="J7" s="25">
        <v>1</v>
      </c>
      <c r="K7" s="281">
        <v>1</v>
      </c>
      <c r="L7" s="255">
        <v>1</v>
      </c>
      <c r="M7" s="279" t="s">
        <v>100</v>
      </c>
      <c r="N7" s="12"/>
    </row>
    <row r="8" spans="1:14" ht="26.4" x14ac:dyDescent="0.3">
      <c r="A8" s="236"/>
      <c r="B8" s="236"/>
      <c r="C8" s="242"/>
      <c r="D8" s="244"/>
      <c r="E8" s="8" t="s">
        <v>16</v>
      </c>
      <c r="F8" s="71" t="s">
        <v>128</v>
      </c>
      <c r="G8" s="72" t="s">
        <v>19</v>
      </c>
      <c r="H8" s="66">
        <v>174</v>
      </c>
      <c r="I8" s="66">
        <v>174</v>
      </c>
      <c r="J8" s="26">
        <f>I8/H8</f>
        <v>1</v>
      </c>
      <c r="K8" s="256"/>
      <c r="L8" s="225"/>
      <c r="M8" s="280"/>
      <c r="N8" s="8"/>
    </row>
    <row r="9" spans="1:14" ht="52.8" x14ac:dyDescent="0.3">
      <c r="A9" s="236"/>
      <c r="B9" s="236"/>
      <c r="C9" s="242"/>
      <c r="D9" s="244"/>
      <c r="E9" s="8" t="s">
        <v>16</v>
      </c>
      <c r="F9" s="67" t="s">
        <v>129</v>
      </c>
      <c r="G9" s="73" t="s">
        <v>19</v>
      </c>
      <c r="H9" s="66">
        <v>55</v>
      </c>
      <c r="I9" s="66">
        <v>55</v>
      </c>
      <c r="J9" s="40">
        <v>1</v>
      </c>
      <c r="K9" s="256"/>
      <c r="L9" s="225"/>
      <c r="M9" s="280"/>
      <c r="N9" s="8"/>
    </row>
    <row r="10" spans="1:14" ht="33" customHeight="1" x14ac:dyDescent="0.3">
      <c r="A10" s="236"/>
      <c r="B10" s="236"/>
      <c r="C10" s="242"/>
      <c r="D10" s="244"/>
      <c r="E10" s="8" t="s">
        <v>18</v>
      </c>
      <c r="F10" s="74" t="s">
        <v>58</v>
      </c>
      <c r="G10" s="73" t="s">
        <v>19</v>
      </c>
      <c r="H10" s="66">
        <v>21500</v>
      </c>
      <c r="I10" s="66">
        <v>25241</v>
      </c>
      <c r="J10" s="26">
        <v>1</v>
      </c>
      <c r="K10" s="226"/>
      <c r="L10" s="226"/>
      <c r="M10" s="280"/>
      <c r="N10" s="8"/>
    </row>
    <row r="11" spans="1:14" ht="30.75" customHeight="1" x14ac:dyDescent="0.3">
      <c r="A11" s="236"/>
      <c r="B11" s="236"/>
      <c r="C11" s="242" t="s">
        <v>97</v>
      </c>
      <c r="D11" s="244" t="s">
        <v>15</v>
      </c>
      <c r="E11" s="8" t="s">
        <v>16</v>
      </c>
      <c r="F11" s="71" t="s">
        <v>127</v>
      </c>
      <c r="G11" s="72" t="s">
        <v>59</v>
      </c>
      <c r="H11" s="66">
        <v>37</v>
      </c>
      <c r="I11" s="66">
        <v>37</v>
      </c>
      <c r="J11" s="53">
        <f>I11/H11</f>
        <v>1</v>
      </c>
      <c r="K11" s="246">
        <v>1</v>
      </c>
      <c r="L11" s="255">
        <v>0.99770000000000003</v>
      </c>
      <c r="M11" s="280"/>
      <c r="N11" s="15"/>
    </row>
    <row r="12" spans="1:14" ht="26.4" x14ac:dyDescent="0.3">
      <c r="A12" s="236"/>
      <c r="B12" s="236"/>
      <c r="C12" s="242"/>
      <c r="D12" s="244"/>
      <c r="E12" s="8" t="s">
        <v>16</v>
      </c>
      <c r="F12" s="71" t="s">
        <v>128</v>
      </c>
      <c r="G12" s="72" t="s">
        <v>19</v>
      </c>
      <c r="H12" s="66">
        <v>746</v>
      </c>
      <c r="I12" s="66">
        <v>752</v>
      </c>
      <c r="J12" s="26">
        <v>1</v>
      </c>
      <c r="K12" s="246"/>
      <c r="L12" s="225"/>
      <c r="M12" s="280"/>
      <c r="N12" s="15"/>
    </row>
    <row r="13" spans="1:14" ht="55.5" customHeight="1" x14ac:dyDescent="0.3">
      <c r="A13" s="236"/>
      <c r="B13" s="236"/>
      <c r="C13" s="242"/>
      <c r="D13" s="244"/>
      <c r="E13" s="8" t="s">
        <v>16</v>
      </c>
      <c r="F13" s="67" t="s">
        <v>129</v>
      </c>
      <c r="G13" s="73" t="s">
        <v>19</v>
      </c>
      <c r="H13" s="75">
        <v>65</v>
      </c>
      <c r="I13" s="75">
        <v>65</v>
      </c>
      <c r="J13" s="53">
        <f>I13/H13</f>
        <v>1</v>
      </c>
      <c r="K13" s="246"/>
      <c r="L13" s="225"/>
      <c r="M13" s="280"/>
      <c r="N13" s="8"/>
    </row>
    <row r="14" spans="1:14" ht="43.5" customHeight="1" x14ac:dyDescent="0.3">
      <c r="A14" s="236"/>
      <c r="B14" s="236"/>
      <c r="C14" s="242"/>
      <c r="D14" s="244"/>
      <c r="E14" s="8" t="s">
        <v>18</v>
      </c>
      <c r="F14" s="67" t="s">
        <v>130</v>
      </c>
      <c r="G14" s="73" t="s">
        <v>19</v>
      </c>
      <c r="H14" s="66">
        <v>1080</v>
      </c>
      <c r="I14" s="66">
        <v>1070</v>
      </c>
      <c r="J14" s="26">
        <f>I14/H14</f>
        <v>0.9907407407407407</v>
      </c>
      <c r="K14" s="255">
        <v>0.99539999999999995</v>
      </c>
      <c r="L14" s="225"/>
      <c r="M14" s="280"/>
      <c r="N14" s="8"/>
    </row>
    <row r="15" spans="1:14" ht="31.5" customHeight="1" x14ac:dyDescent="0.3">
      <c r="A15" s="236"/>
      <c r="B15" s="236"/>
      <c r="C15" s="242"/>
      <c r="D15" s="244"/>
      <c r="E15" s="8" t="s">
        <v>18</v>
      </c>
      <c r="F15" s="74" t="s">
        <v>58</v>
      </c>
      <c r="G15" s="73" t="s">
        <v>19</v>
      </c>
      <c r="H15" s="66">
        <v>26600</v>
      </c>
      <c r="I15" s="66">
        <v>30032</v>
      </c>
      <c r="J15" s="53">
        <v>1</v>
      </c>
      <c r="K15" s="226"/>
      <c r="L15" s="226"/>
      <c r="M15" s="280"/>
      <c r="N15" s="15"/>
    </row>
    <row r="16" spans="1:14" ht="31.5" customHeight="1" x14ac:dyDescent="0.3">
      <c r="A16" s="236"/>
      <c r="B16" s="236"/>
      <c r="C16" s="242" t="s">
        <v>82</v>
      </c>
      <c r="D16" s="244" t="s">
        <v>36</v>
      </c>
      <c r="E16" s="8" t="s">
        <v>16</v>
      </c>
      <c r="F16" s="67" t="s">
        <v>37</v>
      </c>
      <c r="G16" s="73" t="s">
        <v>17</v>
      </c>
      <c r="H16" s="76">
        <v>0.28000000000000003</v>
      </c>
      <c r="I16" s="76">
        <v>0.9</v>
      </c>
      <c r="J16" s="53">
        <v>1</v>
      </c>
      <c r="K16" s="53">
        <v>1</v>
      </c>
      <c r="L16" s="255">
        <v>1</v>
      </c>
      <c r="M16" s="280"/>
      <c r="N16" s="15"/>
    </row>
    <row r="17" spans="1:14" ht="31.5" customHeight="1" x14ac:dyDescent="0.3">
      <c r="A17" s="236"/>
      <c r="B17" s="236"/>
      <c r="C17" s="242"/>
      <c r="D17" s="244"/>
      <c r="E17" s="8" t="s">
        <v>18</v>
      </c>
      <c r="F17" s="67" t="s">
        <v>38</v>
      </c>
      <c r="G17" s="73" t="s">
        <v>19</v>
      </c>
      <c r="H17" s="66">
        <v>3000</v>
      </c>
      <c r="I17" s="66">
        <v>10000</v>
      </c>
      <c r="J17" s="53">
        <v>1</v>
      </c>
      <c r="K17" s="246">
        <v>1</v>
      </c>
      <c r="L17" s="225"/>
      <c r="M17" s="280"/>
      <c r="N17" s="15"/>
    </row>
    <row r="18" spans="1:14" ht="28.5" customHeight="1" x14ac:dyDescent="0.3">
      <c r="A18" s="236"/>
      <c r="B18" s="236"/>
      <c r="C18" s="242"/>
      <c r="D18" s="244"/>
      <c r="E18" s="60" t="s">
        <v>18</v>
      </c>
      <c r="F18" s="74" t="s">
        <v>40</v>
      </c>
      <c r="G18" s="73" t="s">
        <v>59</v>
      </c>
      <c r="H18" s="66">
        <v>1</v>
      </c>
      <c r="I18" s="66">
        <v>1</v>
      </c>
      <c r="J18" s="53">
        <v>1</v>
      </c>
      <c r="K18" s="246"/>
      <c r="L18" s="225"/>
      <c r="M18" s="280"/>
      <c r="N18" s="15"/>
    </row>
    <row r="19" spans="1:14" ht="32.25" customHeight="1" x14ac:dyDescent="0.3">
      <c r="A19" s="236"/>
      <c r="B19" s="236"/>
      <c r="C19" s="242" t="s">
        <v>80</v>
      </c>
      <c r="D19" s="244" t="s">
        <v>36</v>
      </c>
      <c r="E19" s="8" t="s">
        <v>16</v>
      </c>
      <c r="F19" s="67" t="s">
        <v>37</v>
      </c>
      <c r="G19" s="73" t="s">
        <v>17</v>
      </c>
      <c r="H19" s="76">
        <v>6.3</v>
      </c>
      <c r="I19" s="77">
        <v>5.8</v>
      </c>
      <c r="J19" s="26">
        <f>I19/H19</f>
        <v>0.92063492063492058</v>
      </c>
      <c r="K19" s="26">
        <f>I19/H19</f>
        <v>0.92063492063492058</v>
      </c>
      <c r="L19" s="301">
        <v>0.93940000000000001</v>
      </c>
      <c r="M19" s="280"/>
      <c r="N19" s="15"/>
    </row>
    <row r="20" spans="1:14" ht="30.75" customHeight="1" x14ac:dyDescent="0.3">
      <c r="A20" s="236"/>
      <c r="B20" s="236"/>
      <c r="C20" s="242"/>
      <c r="D20" s="244"/>
      <c r="E20" s="8" t="s">
        <v>18</v>
      </c>
      <c r="F20" s="67" t="s">
        <v>38</v>
      </c>
      <c r="G20" s="73" t="s">
        <v>19</v>
      </c>
      <c r="H20" s="66">
        <v>69400</v>
      </c>
      <c r="I20" s="66">
        <v>63670</v>
      </c>
      <c r="J20" s="26">
        <f>I20/H20</f>
        <v>0.91743515850144097</v>
      </c>
      <c r="K20" s="255">
        <v>0.9587</v>
      </c>
      <c r="L20" s="274"/>
      <c r="M20" s="280"/>
      <c r="N20" s="8"/>
    </row>
    <row r="21" spans="1:14" ht="26.4" x14ac:dyDescent="0.3">
      <c r="A21" s="236"/>
      <c r="B21" s="236"/>
      <c r="C21" s="242"/>
      <c r="D21" s="244"/>
      <c r="E21" s="21" t="s">
        <v>18</v>
      </c>
      <c r="F21" s="74" t="s">
        <v>40</v>
      </c>
      <c r="G21" s="73" t="s">
        <v>59</v>
      </c>
      <c r="H21" s="66">
        <v>28</v>
      </c>
      <c r="I21" s="66">
        <v>32</v>
      </c>
      <c r="J21" s="26">
        <v>1</v>
      </c>
      <c r="K21" s="226"/>
      <c r="L21" s="275"/>
      <c r="M21" s="280"/>
      <c r="N21" s="8"/>
    </row>
  </sheetData>
  <autoFilter ref="A6:N10"/>
  <mergeCells count="23">
    <mergeCell ref="B1:N1"/>
    <mergeCell ref="B2:N2"/>
    <mergeCell ref="B3:N3"/>
    <mergeCell ref="K14:K15"/>
    <mergeCell ref="C16:C18"/>
    <mergeCell ref="D16:D18"/>
    <mergeCell ref="K17:K18"/>
    <mergeCell ref="A7:A21"/>
    <mergeCell ref="B7:B21"/>
    <mergeCell ref="C7:C10"/>
    <mergeCell ref="D7:D10"/>
    <mergeCell ref="M7:M21"/>
    <mergeCell ref="C11:C15"/>
    <mergeCell ref="D11:D15"/>
    <mergeCell ref="K7:K10"/>
    <mergeCell ref="K11:K13"/>
    <mergeCell ref="C19:C21"/>
    <mergeCell ref="D19:D21"/>
    <mergeCell ref="L7:L10"/>
    <mergeCell ref="L11:L15"/>
    <mergeCell ref="L16:L18"/>
    <mergeCell ref="L19:L21"/>
    <mergeCell ref="K20:K21"/>
  </mergeCells>
  <pageMargins left="0.7" right="0.7" top="0.75" bottom="0.75" header="0.3" footer="0.3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FFFF00"/>
  </sheetPr>
  <dimension ref="A1:N20"/>
  <sheetViews>
    <sheetView topLeftCell="C1" zoomScale="130" zoomScaleNormal="130" zoomScaleSheetLayoutView="110" workbookViewId="0">
      <selection activeCell="D5" sqref="D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97" t="s">
        <v>0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4" ht="15.6" x14ac:dyDescent="0.3">
      <c r="B2" s="297" t="s">
        <v>1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</row>
    <row r="3" spans="1:14" s="105" customFormat="1" ht="15.6" x14ac:dyDescent="0.3">
      <c r="B3" s="299" t="s">
        <v>122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5" spans="1:14" ht="198" x14ac:dyDescent="0.3">
      <c r="A5" s="171" t="s">
        <v>2</v>
      </c>
      <c r="B5" s="171" t="s">
        <v>3</v>
      </c>
      <c r="C5" s="171" t="s">
        <v>4</v>
      </c>
      <c r="D5" s="171" t="s">
        <v>5</v>
      </c>
      <c r="E5" s="171" t="s">
        <v>6</v>
      </c>
      <c r="F5" s="171" t="s">
        <v>7</v>
      </c>
      <c r="G5" s="171" t="s">
        <v>8</v>
      </c>
      <c r="H5" s="171" t="s">
        <v>9</v>
      </c>
      <c r="I5" s="171" t="s">
        <v>10</v>
      </c>
      <c r="J5" s="171" t="s">
        <v>11</v>
      </c>
      <c r="K5" s="170" t="s">
        <v>12</v>
      </c>
      <c r="L5" s="170" t="s">
        <v>13</v>
      </c>
      <c r="M5" s="171" t="s">
        <v>14</v>
      </c>
      <c r="N5" s="171" t="s">
        <v>42</v>
      </c>
    </row>
    <row r="6" spans="1:14" ht="13.5" thickBot="1" x14ac:dyDescent="0.25">
      <c r="A6" s="30"/>
      <c r="B6" s="160">
        <v>1</v>
      </c>
      <c r="C6" s="160">
        <v>2</v>
      </c>
      <c r="D6" s="160">
        <v>3</v>
      </c>
      <c r="E6" s="160">
        <v>4</v>
      </c>
      <c r="F6" s="160">
        <v>5</v>
      </c>
      <c r="G6" s="160">
        <v>6</v>
      </c>
      <c r="H6" s="160">
        <v>7</v>
      </c>
      <c r="I6" s="160">
        <v>8</v>
      </c>
      <c r="J6" s="160">
        <v>9</v>
      </c>
      <c r="K6" s="172">
        <v>10</v>
      </c>
      <c r="L6" s="161">
        <v>11</v>
      </c>
      <c r="M6" s="160">
        <v>12</v>
      </c>
      <c r="N6" s="160">
        <v>13</v>
      </c>
    </row>
    <row r="7" spans="1:14" ht="27.75" customHeight="1" x14ac:dyDescent="0.3">
      <c r="A7" s="235">
        <v>31</v>
      </c>
      <c r="B7" s="302" t="s">
        <v>98</v>
      </c>
      <c r="C7" s="241" t="s">
        <v>96</v>
      </c>
      <c r="D7" s="243" t="s">
        <v>15</v>
      </c>
      <c r="E7" s="12" t="s">
        <v>16</v>
      </c>
      <c r="F7" s="162" t="s">
        <v>127</v>
      </c>
      <c r="G7" s="163" t="s">
        <v>59</v>
      </c>
      <c r="H7" s="173">
        <v>24</v>
      </c>
      <c r="I7" s="173">
        <v>24</v>
      </c>
      <c r="J7" s="164">
        <f t="shared" ref="J7:J20" si="0">IF(I7/H7&gt;100%,100%,I7/H7)</f>
        <v>1</v>
      </c>
      <c r="K7" s="255">
        <v>1</v>
      </c>
      <c r="L7" s="245">
        <v>0.95030000000000003</v>
      </c>
      <c r="M7" s="237" t="s">
        <v>99</v>
      </c>
      <c r="N7" s="12"/>
    </row>
    <row r="8" spans="1:14" ht="26.4" x14ac:dyDescent="0.3">
      <c r="A8" s="236"/>
      <c r="B8" s="303"/>
      <c r="C8" s="242"/>
      <c r="D8" s="244"/>
      <c r="E8" s="8" t="s">
        <v>16</v>
      </c>
      <c r="F8" s="165" t="s">
        <v>128</v>
      </c>
      <c r="G8" s="166" t="s">
        <v>19</v>
      </c>
      <c r="H8" s="151">
        <v>1313</v>
      </c>
      <c r="I8" s="151">
        <v>1315</v>
      </c>
      <c r="J8" s="164">
        <f t="shared" si="0"/>
        <v>1</v>
      </c>
      <c r="K8" s="256"/>
      <c r="L8" s="246"/>
      <c r="M8" s="238"/>
      <c r="N8" s="8"/>
    </row>
    <row r="9" spans="1:14" ht="52.8" x14ac:dyDescent="0.3">
      <c r="A9" s="236"/>
      <c r="B9" s="303"/>
      <c r="C9" s="242"/>
      <c r="D9" s="244"/>
      <c r="E9" s="8" t="s">
        <v>16</v>
      </c>
      <c r="F9" s="12" t="s">
        <v>168</v>
      </c>
      <c r="G9" s="170" t="s">
        <v>19</v>
      </c>
      <c r="H9" s="174">
        <v>40</v>
      </c>
      <c r="I9" s="174">
        <v>43</v>
      </c>
      <c r="J9" s="164">
        <f t="shared" si="0"/>
        <v>1</v>
      </c>
      <c r="K9" s="245"/>
      <c r="L9" s="246"/>
      <c r="M9" s="238"/>
      <c r="N9" s="8"/>
    </row>
    <row r="10" spans="1:14" ht="26.4" x14ac:dyDescent="0.3">
      <c r="A10" s="236"/>
      <c r="B10" s="303"/>
      <c r="C10" s="242"/>
      <c r="D10" s="244"/>
      <c r="E10" s="8" t="s">
        <v>18</v>
      </c>
      <c r="F10" s="165" t="s">
        <v>58</v>
      </c>
      <c r="G10" s="166" t="s">
        <v>19</v>
      </c>
      <c r="H10" s="127">
        <v>30720</v>
      </c>
      <c r="I10" s="127">
        <v>27662</v>
      </c>
      <c r="J10" s="104">
        <f t="shared" si="0"/>
        <v>0.90045572916666672</v>
      </c>
      <c r="K10" s="176">
        <f>J10</f>
        <v>0.90045572916666672</v>
      </c>
      <c r="L10" s="246"/>
      <c r="M10" s="238"/>
      <c r="N10" s="8" t="s">
        <v>179</v>
      </c>
    </row>
    <row r="11" spans="1:14" ht="30.75" customHeight="1" x14ac:dyDescent="0.3">
      <c r="A11" s="236"/>
      <c r="B11" s="303"/>
      <c r="C11" s="242" t="s">
        <v>97</v>
      </c>
      <c r="D11" s="244" t="s">
        <v>15</v>
      </c>
      <c r="E11" s="12" t="s">
        <v>16</v>
      </c>
      <c r="F11" s="162" t="s">
        <v>127</v>
      </c>
      <c r="G11" s="163" t="s">
        <v>59</v>
      </c>
      <c r="H11" s="173">
        <v>22</v>
      </c>
      <c r="I11" s="173">
        <v>22</v>
      </c>
      <c r="J11" s="164">
        <f t="shared" si="0"/>
        <v>1</v>
      </c>
      <c r="K11" s="217">
        <v>0.99870000000000003</v>
      </c>
      <c r="L11" s="246">
        <v>0.99350000000000005</v>
      </c>
      <c r="M11" s="238"/>
      <c r="N11" s="8"/>
    </row>
    <row r="12" spans="1:14" ht="26.4" x14ac:dyDescent="0.3">
      <c r="A12" s="236"/>
      <c r="B12" s="303"/>
      <c r="C12" s="242"/>
      <c r="D12" s="244"/>
      <c r="E12" s="8" t="s">
        <v>16</v>
      </c>
      <c r="F12" s="165" t="s">
        <v>128</v>
      </c>
      <c r="G12" s="166" t="s">
        <v>19</v>
      </c>
      <c r="H12" s="174">
        <v>517</v>
      </c>
      <c r="I12" s="174">
        <v>515</v>
      </c>
      <c r="J12" s="164">
        <f t="shared" si="0"/>
        <v>0.99613152804642169</v>
      </c>
      <c r="K12" s="209"/>
      <c r="L12" s="246"/>
      <c r="M12" s="238"/>
      <c r="N12" s="8"/>
    </row>
    <row r="13" spans="1:14" ht="39.6" x14ac:dyDescent="0.3">
      <c r="A13" s="236"/>
      <c r="B13" s="303"/>
      <c r="C13" s="242"/>
      <c r="D13" s="244"/>
      <c r="E13" s="8" t="s">
        <v>16</v>
      </c>
      <c r="F13" s="12" t="s">
        <v>170</v>
      </c>
      <c r="G13" s="170" t="s">
        <v>19</v>
      </c>
      <c r="H13" s="151">
        <v>4000</v>
      </c>
      <c r="I13" s="151">
        <v>5918</v>
      </c>
      <c r="J13" s="164">
        <f t="shared" si="0"/>
        <v>1</v>
      </c>
      <c r="K13" s="196"/>
      <c r="L13" s="246"/>
      <c r="M13" s="238"/>
      <c r="N13" s="8"/>
    </row>
    <row r="14" spans="1:14" ht="26.4" x14ac:dyDescent="0.3">
      <c r="A14" s="236"/>
      <c r="B14" s="303"/>
      <c r="C14" s="242"/>
      <c r="D14" s="244"/>
      <c r="E14" s="8" t="s">
        <v>18</v>
      </c>
      <c r="F14" s="165" t="s">
        <v>58</v>
      </c>
      <c r="G14" s="166" t="s">
        <v>19</v>
      </c>
      <c r="H14" s="151">
        <v>44880</v>
      </c>
      <c r="I14" s="151">
        <v>53095</v>
      </c>
      <c r="J14" s="164">
        <f t="shared" si="0"/>
        <v>1</v>
      </c>
      <c r="K14" s="168">
        <f>J14</f>
        <v>1</v>
      </c>
      <c r="L14" s="246"/>
      <c r="M14" s="238"/>
      <c r="N14" s="8"/>
    </row>
    <row r="15" spans="1:14" ht="27.75" customHeight="1" x14ac:dyDescent="0.3">
      <c r="A15" s="236"/>
      <c r="B15" s="303"/>
      <c r="C15" s="242" t="s">
        <v>164</v>
      </c>
      <c r="D15" s="244" t="s">
        <v>36</v>
      </c>
      <c r="E15" s="8" t="s">
        <v>16</v>
      </c>
      <c r="F15" s="8" t="s">
        <v>37</v>
      </c>
      <c r="G15" s="170" t="s">
        <v>17</v>
      </c>
      <c r="H15" s="19">
        <v>0.01</v>
      </c>
      <c r="I15" s="19">
        <v>0.01</v>
      </c>
      <c r="J15" s="164">
        <f t="shared" si="0"/>
        <v>1</v>
      </c>
      <c r="K15" s="168">
        <v>1</v>
      </c>
      <c r="L15" s="246">
        <v>0.98780000000000001</v>
      </c>
      <c r="M15" s="238"/>
      <c r="N15" s="8"/>
    </row>
    <row r="16" spans="1:14" ht="26.4" x14ac:dyDescent="0.3">
      <c r="A16" s="236"/>
      <c r="B16" s="303"/>
      <c r="C16" s="242"/>
      <c r="D16" s="244"/>
      <c r="E16" s="8" t="s">
        <v>18</v>
      </c>
      <c r="F16" s="8" t="s">
        <v>165</v>
      </c>
      <c r="G16" s="170" t="s">
        <v>19</v>
      </c>
      <c r="H16" s="174">
        <v>90</v>
      </c>
      <c r="I16" s="174">
        <v>90</v>
      </c>
      <c r="J16" s="164">
        <f t="shared" si="0"/>
        <v>1</v>
      </c>
      <c r="K16" s="246">
        <v>1</v>
      </c>
      <c r="L16" s="246"/>
      <c r="M16" s="238"/>
      <c r="N16" s="8"/>
    </row>
    <row r="17" spans="1:14" ht="25.5" customHeight="1" x14ac:dyDescent="0.3">
      <c r="A17" s="236"/>
      <c r="B17" s="303"/>
      <c r="C17" s="242"/>
      <c r="D17" s="244"/>
      <c r="E17" s="169" t="s">
        <v>18</v>
      </c>
      <c r="F17" s="169" t="s">
        <v>40</v>
      </c>
      <c r="G17" s="170" t="s">
        <v>59</v>
      </c>
      <c r="H17" s="174">
        <v>1</v>
      </c>
      <c r="I17" s="174">
        <v>1</v>
      </c>
      <c r="J17" s="164">
        <f t="shared" si="0"/>
        <v>1</v>
      </c>
      <c r="K17" s="246"/>
      <c r="L17" s="246"/>
      <c r="M17" s="238"/>
      <c r="N17" s="15"/>
    </row>
    <row r="18" spans="1:14" ht="26.25" customHeight="1" x14ac:dyDescent="0.3">
      <c r="A18" s="236"/>
      <c r="B18" s="303"/>
      <c r="C18" s="242"/>
      <c r="D18" s="244"/>
      <c r="E18" s="8" t="s">
        <v>16</v>
      </c>
      <c r="F18" s="8" t="s">
        <v>37</v>
      </c>
      <c r="G18" s="170" t="s">
        <v>17</v>
      </c>
      <c r="H18" s="19">
        <v>3.7</v>
      </c>
      <c r="I18" s="19">
        <v>4.0999999999999996</v>
      </c>
      <c r="J18" s="164">
        <f t="shared" si="0"/>
        <v>1</v>
      </c>
      <c r="K18" s="168">
        <v>1</v>
      </c>
      <c r="L18" s="246"/>
      <c r="M18" s="238"/>
      <c r="N18" s="8"/>
    </row>
    <row r="19" spans="1:14" ht="26.4" x14ac:dyDescent="0.3">
      <c r="A19" s="236"/>
      <c r="B19" s="303"/>
      <c r="C19" s="242"/>
      <c r="D19" s="244"/>
      <c r="E19" s="8" t="s">
        <v>18</v>
      </c>
      <c r="F19" s="8" t="s">
        <v>165</v>
      </c>
      <c r="G19" s="170" t="s">
        <v>19</v>
      </c>
      <c r="H19" s="127">
        <v>14000</v>
      </c>
      <c r="I19" s="127">
        <v>12628</v>
      </c>
      <c r="J19" s="104">
        <f t="shared" si="0"/>
        <v>0.90200000000000002</v>
      </c>
      <c r="K19" s="246">
        <v>0.95099999999999996</v>
      </c>
      <c r="L19" s="246"/>
      <c r="M19" s="238"/>
      <c r="N19" s="8"/>
    </row>
    <row r="20" spans="1:14" ht="27.75" customHeight="1" x14ac:dyDescent="0.3">
      <c r="A20" s="236"/>
      <c r="B20" s="303"/>
      <c r="C20" s="242"/>
      <c r="D20" s="244"/>
      <c r="E20" s="169" t="s">
        <v>18</v>
      </c>
      <c r="F20" s="169" t="s">
        <v>40</v>
      </c>
      <c r="G20" s="170" t="s">
        <v>59</v>
      </c>
      <c r="H20" s="66">
        <v>55</v>
      </c>
      <c r="I20" s="66">
        <v>56</v>
      </c>
      <c r="J20" s="104">
        <f t="shared" si="0"/>
        <v>1</v>
      </c>
      <c r="K20" s="246"/>
      <c r="L20" s="246"/>
      <c r="M20" s="238"/>
      <c r="N20" s="15"/>
    </row>
  </sheetData>
  <autoFilter ref="A6:N10"/>
  <mergeCells count="19">
    <mergeCell ref="D11:D14"/>
    <mergeCell ref="K11:K13"/>
    <mergeCell ref="K16:K17"/>
    <mergeCell ref="A7:A20"/>
    <mergeCell ref="B1:N1"/>
    <mergeCell ref="B2:N2"/>
    <mergeCell ref="B3:N3"/>
    <mergeCell ref="L7:L10"/>
    <mergeCell ref="B7:B20"/>
    <mergeCell ref="M7:M20"/>
    <mergeCell ref="L11:L14"/>
    <mergeCell ref="C15:C20"/>
    <mergeCell ref="D15:D20"/>
    <mergeCell ref="L15:L20"/>
    <mergeCell ref="K19:K20"/>
    <mergeCell ref="C7:C10"/>
    <mergeCell ref="D7:D10"/>
    <mergeCell ref="K7:K9"/>
    <mergeCell ref="C11:C14"/>
  </mergeCells>
  <pageMargins left="0.7" right="0.7" top="0.75" bottom="0.75" header="0.3" footer="0.3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rgb="FFFFFF00"/>
  </sheetPr>
  <dimension ref="A1:N30"/>
  <sheetViews>
    <sheetView topLeftCell="C1" zoomScale="110" zoomScaleNormal="110" workbookViewId="0">
      <selection activeCell="D5" sqref="D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87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185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186">
        <v>11</v>
      </c>
      <c r="M6" s="29">
        <v>12</v>
      </c>
      <c r="N6" s="29">
        <v>13</v>
      </c>
    </row>
    <row r="7" spans="1:14" ht="30" customHeight="1" x14ac:dyDescent="0.3">
      <c r="A7" s="235">
        <v>30</v>
      </c>
      <c r="B7" s="235" t="s">
        <v>131</v>
      </c>
      <c r="C7" s="241" t="s">
        <v>96</v>
      </c>
      <c r="D7" s="243" t="s">
        <v>15</v>
      </c>
      <c r="E7" s="12" t="s">
        <v>16</v>
      </c>
      <c r="F7" s="71" t="s">
        <v>127</v>
      </c>
      <c r="G7" s="72" t="s">
        <v>59</v>
      </c>
      <c r="H7" s="81">
        <v>31</v>
      </c>
      <c r="I7" s="81">
        <v>31</v>
      </c>
      <c r="J7" s="79">
        <v>1</v>
      </c>
      <c r="K7" s="281">
        <v>0.99160000000000004</v>
      </c>
      <c r="L7" s="301">
        <v>0.99580000000000002</v>
      </c>
      <c r="M7" s="279" t="s">
        <v>100</v>
      </c>
      <c r="N7" s="12"/>
    </row>
    <row r="8" spans="1:14" ht="26.4" x14ac:dyDescent="0.3">
      <c r="A8" s="236"/>
      <c r="B8" s="236"/>
      <c r="C8" s="242"/>
      <c r="D8" s="244"/>
      <c r="E8" s="8" t="s">
        <v>16</v>
      </c>
      <c r="F8" s="71" t="s">
        <v>128</v>
      </c>
      <c r="G8" s="72" t="s">
        <v>19</v>
      </c>
      <c r="H8" s="66">
        <v>1671</v>
      </c>
      <c r="I8" s="66">
        <v>1629</v>
      </c>
      <c r="J8" s="82">
        <f>I8/H8</f>
        <v>0.9748653500897666</v>
      </c>
      <c r="K8" s="225"/>
      <c r="L8" s="274"/>
      <c r="M8" s="280"/>
      <c r="N8" s="8" t="s">
        <v>137</v>
      </c>
    </row>
    <row r="9" spans="1:14" ht="52.8" x14ac:dyDescent="0.3">
      <c r="A9" s="236"/>
      <c r="B9" s="236"/>
      <c r="C9" s="242"/>
      <c r="D9" s="244"/>
      <c r="E9" s="8" t="s">
        <v>16</v>
      </c>
      <c r="F9" s="67" t="s">
        <v>129</v>
      </c>
      <c r="G9" s="73" t="s">
        <v>19</v>
      </c>
      <c r="H9" s="66">
        <v>110</v>
      </c>
      <c r="I9" s="66">
        <v>130</v>
      </c>
      <c r="J9" s="80">
        <v>1</v>
      </c>
      <c r="K9" s="226"/>
      <c r="L9" s="274"/>
      <c r="M9" s="280"/>
      <c r="N9" s="8"/>
    </row>
    <row r="10" spans="1:14" ht="33" customHeight="1" x14ac:dyDescent="0.3">
      <c r="A10" s="236"/>
      <c r="B10" s="236"/>
      <c r="C10" s="242"/>
      <c r="D10" s="244"/>
      <c r="E10" s="8" t="s">
        <v>18</v>
      </c>
      <c r="F10" s="74" t="s">
        <v>58</v>
      </c>
      <c r="G10" s="73" t="s">
        <v>19</v>
      </c>
      <c r="H10" s="66">
        <v>49310</v>
      </c>
      <c r="I10" s="66">
        <v>49310</v>
      </c>
      <c r="J10" s="78">
        <v>1</v>
      </c>
      <c r="K10" s="147">
        <v>1</v>
      </c>
      <c r="L10" s="275"/>
      <c r="M10" s="280"/>
      <c r="N10" s="8"/>
    </row>
    <row r="11" spans="1:14" ht="30.75" customHeight="1" x14ac:dyDescent="0.3">
      <c r="A11" s="236"/>
      <c r="B11" s="236"/>
      <c r="C11" s="242" t="s">
        <v>97</v>
      </c>
      <c r="D11" s="244" t="s">
        <v>15</v>
      </c>
      <c r="E11" s="8" t="s">
        <v>16</v>
      </c>
      <c r="F11" s="71" t="s">
        <v>127</v>
      </c>
      <c r="G11" s="72" t="s">
        <v>59</v>
      </c>
      <c r="H11" s="66">
        <v>15</v>
      </c>
      <c r="I11" s="66">
        <v>14</v>
      </c>
      <c r="J11" s="82">
        <f>I11/H11</f>
        <v>0.93333333333333335</v>
      </c>
      <c r="K11" s="246">
        <v>0.9667</v>
      </c>
      <c r="L11" s="276">
        <v>0.98329999999999995</v>
      </c>
      <c r="M11" s="280"/>
      <c r="N11" s="8"/>
    </row>
    <row r="12" spans="1:14" ht="26.4" x14ac:dyDescent="0.3">
      <c r="A12" s="236"/>
      <c r="B12" s="236"/>
      <c r="C12" s="242"/>
      <c r="D12" s="244"/>
      <c r="E12" s="8" t="s">
        <v>16</v>
      </c>
      <c r="F12" s="71" t="s">
        <v>128</v>
      </c>
      <c r="G12" s="72" t="s">
        <v>19</v>
      </c>
      <c r="H12" s="66">
        <v>324</v>
      </c>
      <c r="I12" s="66">
        <v>367</v>
      </c>
      <c r="J12" s="78">
        <v>1</v>
      </c>
      <c r="K12" s="246"/>
      <c r="L12" s="273"/>
      <c r="M12" s="280"/>
      <c r="N12" s="15"/>
    </row>
    <row r="13" spans="1:14" ht="53.25" customHeight="1" x14ac:dyDescent="0.3">
      <c r="A13" s="236"/>
      <c r="B13" s="236"/>
      <c r="C13" s="242"/>
      <c r="D13" s="244"/>
      <c r="E13" s="8" t="s">
        <v>16</v>
      </c>
      <c r="F13" s="67" t="s">
        <v>129</v>
      </c>
      <c r="G13" s="73" t="s">
        <v>19</v>
      </c>
      <c r="H13" s="75">
        <v>0</v>
      </c>
      <c r="I13" s="75">
        <v>0</v>
      </c>
      <c r="J13" s="78"/>
      <c r="K13" s="246"/>
      <c r="L13" s="274"/>
      <c r="M13" s="280"/>
      <c r="N13" s="8"/>
    </row>
    <row r="14" spans="1:14" ht="45" customHeight="1" x14ac:dyDescent="0.3">
      <c r="A14" s="236"/>
      <c r="B14" s="236"/>
      <c r="C14" s="242"/>
      <c r="D14" s="244"/>
      <c r="E14" s="8" t="s">
        <v>18</v>
      </c>
      <c r="F14" s="67" t="s">
        <v>130</v>
      </c>
      <c r="G14" s="73" t="s">
        <v>19</v>
      </c>
      <c r="H14" s="66">
        <v>3000</v>
      </c>
      <c r="I14" s="66">
        <v>5300</v>
      </c>
      <c r="J14" s="78">
        <v>1</v>
      </c>
      <c r="K14" s="255">
        <f>J14</f>
        <v>1</v>
      </c>
      <c r="L14" s="274"/>
      <c r="M14" s="280"/>
      <c r="N14" s="8"/>
    </row>
    <row r="15" spans="1:14" ht="31.5" customHeight="1" x14ac:dyDescent="0.3">
      <c r="A15" s="236"/>
      <c r="B15" s="236"/>
      <c r="C15" s="242"/>
      <c r="D15" s="244"/>
      <c r="E15" s="8" t="s">
        <v>18</v>
      </c>
      <c r="F15" s="74" t="s">
        <v>58</v>
      </c>
      <c r="G15" s="73" t="s">
        <v>19</v>
      </c>
      <c r="H15" s="66">
        <v>28000</v>
      </c>
      <c r="I15" s="66">
        <v>28096</v>
      </c>
      <c r="J15" s="78">
        <v>1</v>
      </c>
      <c r="K15" s="226"/>
      <c r="L15" s="275"/>
      <c r="M15" s="280"/>
      <c r="N15" s="15"/>
    </row>
    <row r="16" spans="1:14" ht="26.4" x14ac:dyDescent="0.3">
      <c r="A16" s="236"/>
      <c r="B16" s="236"/>
      <c r="C16" s="242" t="s">
        <v>132</v>
      </c>
      <c r="D16" s="244" t="s">
        <v>36</v>
      </c>
      <c r="E16" s="8" t="s">
        <v>16</v>
      </c>
      <c r="F16" s="67" t="s">
        <v>37</v>
      </c>
      <c r="G16" s="73" t="s">
        <v>17</v>
      </c>
      <c r="H16" s="76">
        <v>0.06</v>
      </c>
      <c r="I16" s="76">
        <v>0.06</v>
      </c>
      <c r="J16" s="82">
        <v>1</v>
      </c>
      <c r="K16" s="82">
        <v>1</v>
      </c>
      <c r="L16" s="276">
        <v>1</v>
      </c>
      <c r="M16" s="280"/>
      <c r="N16" s="15"/>
    </row>
    <row r="17" spans="1:14" ht="26.4" x14ac:dyDescent="0.3">
      <c r="A17" s="236"/>
      <c r="B17" s="236"/>
      <c r="C17" s="242"/>
      <c r="D17" s="244"/>
      <c r="E17" s="8" t="s">
        <v>18</v>
      </c>
      <c r="F17" s="67" t="s">
        <v>38</v>
      </c>
      <c r="G17" s="73" t="s">
        <v>19</v>
      </c>
      <c r="H17" s="66">
        <v>630</v>
      </c>
      <c r="I17" s="66">
        <v>630</v>
      </c>
      <c r="J17" s="82">
        <v>1</v>
      </c>
      <c r="K17" s="246">
        <v>1</v>
      </c>
      <c r="L17" s="273"/>
      <c r="M17" s="280"/>
      <c r="N17" s="15"/>
    </row>
    <row r="18" spans="1:14" ht="33" customHeight="1" x14ac:dyDescent="0.3">
      <c r="A18" s="236"/>
      <c r="B18" s="236"/>
      <c r="C18" s="242"/>
      <c r="D18" s="244"/>
      <c r="E18" s="83" t="s">
        <v>18</v>
      </c>
      <c r="F18" s="74" t="s">
        <v>40</v>
      </c>
      <c r="G18" s="73" t="s">
        <v>59</v>
      </c>
      <c r="H18" s="66">
        <v>1</v>
      </c>
      <c r="I18" s="66">
        <v>1</v>
      </c>
      <c r="J18" s="82">
        <v>1</v>
      </c>
      <c r="K18" s="246"/>
      <c r="L18" s="277"/>
      <c r="M18" s="280"/>
      <c r="N18" s="15"/>
    </row>
    <row r="19" spans="1:14" ht="26.4" x14ac:dyDescent="0.3">
      <c r="A19" s="236"/>
      <c r="B19" s="236"/>
      <c r="C19" s="242" t="s">
        <v>133</v>
      </c>
      <c r="D19" s="244" t="s">
        <v>36</v>
      </c>
      <c r="E19" s="8" t="s">
        <v>16</v>
      </c>
      <c r="F19" s="67" t="s">
        <v>37</v>
      </c>
      <c r="G19" s="73" t="s">
        <v>17</v>
      </c>
      <c r="H19" s="76">
        <v>0.06</v>
      </c>
      <c r="I19" s="76">
        <v>0.06</v>
      </c>
      <c r="J19" s="82">
        <f>I19/H19</f>
        <v>1</v>
      </c>
      <c r="K19" s="82">
        <f>I19/H19</f>
        <v>1</v>
      </c>
      <c r="L19" s="276">
        <v>1</v>
      </c>
      <c r="M19" s="280"/>
      <c r="N19" s="15"/>
    </row>
    <row r="20" spans="1:14" ht="26.4" x14ac:dyDescent="0.3">
      <c r="A20" s="236"/>
      <c r="B20" s="236"/>
      <c r="C20" s="242"/>
      <c r="D20" s="244"/>
      <c r="E20" s="8" t="s">
        <v>18</v>
      </c>
      <c r="F20" s="67" t="s">
        <v>38</v>
      </c>
      <c r="G20" s="73" t="s">
        <v>19</v>
      </c>
      <c r="H20" s="66">
        <v>630</v>
      </c>
      <c r="I20" s="66">
        <v>630</v>
      </c>
      <c r="J20" s="82">
        <f>I20/H20</f>
        <v>1</v>
      </c>
      <c r="K20" s="255">
        <v>1</v>
      </c>
      <c r="L20" s="273"/>
      <c r="M20" s="280"/>
      <c r="N20" s="8"/>
    </row>
    <row r="21" spans="1:14" ht="36.75" customHeight="1" x14ac:dyDescent="0.3">
      <c r="A21" s="284"/>
      <c r="B21" s="284"/>
      <c r="C21" s="242"/>
      <c r="D21" s="244"/>
      <c r="E21" s="83" t="s">
        <v>18</v>
      </c>
      <c r="F21" s="74" t="s">
        <v>40</v>
      </c>
      <c r="G21" s="73" t="s">
        <v>59</v>
      </c>
      <c r="H21" s="66">
        <v>1</v>
      </c>
      <c r="I21" s="66">
        <v>1</v>
      </c>
      <c r="J21" s="82">
        <v>1</v>
      </c>
      <c r="K21" s="226"/>
      <c r="L21" s="277"/>
      <c r="M21" s="304"/>
      <c r="N21" s="8"/>
    </row>
    <row r="22" spans="1:14" ht="26.4" x14ac:dyDescent="0.3">
      <c r="A22" s="94"/>
      <c r="B22" s="94"/>
      <c r="C22" s="242" t="s">
        <v>134</v>
      </c>
      <c r="D22" s="244" t="s">
        <v>36</v>
      </c>
      <c r="E22" s="8" t="s">
        <v>16</v>
      </c>
      <c r="F22" s="67" t="s">
        <v>37</v>
      </c>
      <c r="G22" s="73" t="s">
        <v>17</v>
      </c>
      <c r="H22" s="76">
        <v>0.28000000000000003</v>
      </c>
      <c r="I22" s="76">
        <v>0.28000000000000003</v>
      </c>
      <c r="J22" s="82">
        <f>I22/H22</f>
        <v>1</v>
      </c>
      <c r="K22" s="82">
        <f>I22/H22</f>
        <v>1</v>
      </c>
      <c r="L22" s="276">
        <v>1</v>
      </c>
      <c r="M22" s="94"/>
      <c r="N22" s="15"/>
    </row>
    <row r="23" spans="1:14" ht="26.4" x14ac:dyDescent="0.3">
      <c r="A23" s="94"/>
      <c r="B23" s="94"/>
      <c r="C23" s="242"/>
      <c r="D23" s="244"/>
      <c r="E23" s="8" t="s">
        <v>18</v>
      </c>
      <c r="F23" s="67" t="s">
        <v>38</v>
      </c>
      <c r="G23" s="73" t="s">
        <v>19</v>
      </c>
      <c r="H23" s="66">
        <v>3150</v>
      </c>
      <c r="I23" s="66">
        <v>3150</v>
      </c>
      <c r="J23" s="82">
        <f>I23/H23</f>
        <v>1</v>
      </c>
      <c r="K23" s="255">
        <v>1</v>
      </c>
      <c r="L23" s="273"/>
      <c r="M23" s="94"/>
      <c r="N23" s="8"/>
    </row>
    <row r="24" spans="1:14" ht="38.25" customHeight="1" x14ac:dyDescent="0.3">
      <c r="A24" s="94"/>
      <c r="B24" s="94"/>
      <c r="C24" s="242"/>
      <c r="D24" s="244"/>
      <c r="E24" s="83" t="s">
        <v>18</v>
      </c>
      <c r="F24" s="74" t="s">
        <v>40</v>
      </c>
      <c r="G24" s="73" t="s">
        <v>59</v>
      </c>
      <c r="H24" s="66">
        <v>5</v>
      </c>
      <c r="I24" s="66">
        <v>5</v>
      </c>
      <c r="J24" s="82">
        <v>1</v>
      </c>
      <c r="K24" s="226"/>
      <c r="L24" s="277"/>
      <c r="M24" s="94"/>
      <c r="N24" s="8"/>
    </row>
    <row r="25" spans="1:14" ht="26.4" x14ac:dyDescent="0.3">
      <c r="A25" s="94"/>
      <c r="B25" s="94"/>
      <c r="C25" s="242" t="s">
        <v>135</v>
      </c>
      <c r="D25" s="244" t="s">
        <v>36</v>
      </c>
      <c r="E25" s="8" t="s">
        <v>16</v>
      </c>
      <c r="F25" s="67" t="s">
        <v>37</v>
      </c>
      <c r="G25" s="73" t="s">
        <v>17</v>
      </c>
      <c r="H25" s="76">
        <v>0.1</v>
      </c>
      <c r="I25" s="76">
        <v>0.1</v>
      </c>
      <c r="J25" s="82">
        <f>I25/H25</f>
        <v>1</v>
      </c>
      <c r="K25" s="82">
        <f>I25/H25</f>
        <v>1</v>
      </c>
      <c r="L25" s="276">
        <v>1</v>
      </c>
      <c r="M25" s="94"/>
      <c r="N25" s="15"/>
    </row>
    <row r="26" spans="1:14" ht="26.4" x14ac:dyDescent="0.3">
      <c r="A26" s="94"/>
      <c r="B26" s="94"/>
      <c r="C26" s="242"/>
      <c r="D26" s="244"/>
      <c r="E26" s="8" t="s">
        <v>18</v>
      </c>
      <c r="F26" s="67" t="s">
        <v>38</v>
      </c>
      <c r="G26" s="73" t="s">
        <v>19</v>
      </c>
      <c r="H26" s="66">
        <v>1000</v>
      </c>
      <c r="I26" s="66">
        <v>1000</v>
      </c>
      <c r="J26" s="82">
        <f>I26/H26</f>
        <v>1</v>
      </c>
      <c r="K26" s="255">
        <v>1</v>
      </c>
      <c r="L26" s="273"/>
      <c r="M26" s="94"/>
      <c r="N26" s="8"/>
    </row>
    <row r="27" spans="1:14" ht="26.4" x14ac:dyDescent="0.3">
      <c r="A27" s="94"/>
      <c r="B27" s="94"/>
      <c r="C27" s="242"/>
      <c r="D27" s="244"/>
      <c r="E27" s="83" t="s">
        <v>18</v>
      </c>
      <c r="F27" s="74" t="s">
        <v>40</v>
      </c>
      <c r="G27" s="73" t="s">
        <v>59</v>
      </c>
      <c r="H27" s="66">
        <v>2</v>
      </c>
      <c r="I27" s="66">
        <v>2</v>
      </c>
      <c r="J27" s="82">
        <v>1</v>
      </c>
      <c r="K27" s="226"/>
      <c r="L27" s="277"/>
      <c r="M27" s="94"/>
      <c r="N27" s="8"/>
    </row>
    <row r="28" spans="1:14" ht="26.4" x14ac:dyDescent="0.3">
      <c r="A28" s="94"/>
      <c r="B28" s="94"/>
      <c r="C28" s="242" t="s">
        <v>136</v>
      </c>
      <c r="D28" s="244" t="s">
        <v>36</v>
      </c>
      <c r="E28" s="8" t="s">
        <v>16</v>
      </c>
      <c r="F28" s="67" t="s">
        <v>37</v>
      </c>
      <c r="G28" s="73" t="s">
        <v>17</v>
      </c>
      <c r="H28" s="76">
        <v>9.4</v>
      </c>
      <c r="I28" s="76">
        <v>10.6</v>
      </c>
      <c r="J28" s="82">
        <v>1</v>
      </c>
      <c r="K28" s="82">
        <v>1</v>
      </c>
      <c r="L28" s="276">
        <v>1</v>
      </c>
      <c r="M28" s="94"/>
      <c r="N28" s="15"/>
    </row>
    <row r="29" spans="1:14" ht="26.4" x14ac:dyDescent="0.3">
      <c r="A29" s="94"/>
      <c r="B29" s="94"/>
      <c r="C29" s="242"/>
      <c r="D29" s="244"/>
      <c r="E29" s="8" t="s">
        <v>18</v>
      </c>
      <c r="F29" s="67" t="s">
        <v>38</v>
      </c>
      <c r="G29" s="73" t="s">
        <v>19</v>
      </c>
      <c r="H29" s="66">
        <v>94000</v>
      </c>
      <c r="I29" s="66">
        <v>104573</v>
      </c>
      <c r="J29" s="82">
        <v>1</v>
      </c>
      <c r="K29" s="255">
        <v>1</v>
      </c>
      <c r="L29" s="273"/>
      <c r="M29" s="94"/>
      <c r="N29" s="8"/>
    </row>
    <row r="30" spans="1:14" ht="45" customHeight="1" x14ac:dyDescent="0.3">
      <c r="A30" s="95"/>
      <c r="B30" s="95"/>
      <c r="C30" s="242"/>
      <c r="D30" s="244"/>
      <c r="E30" s="83" t="s">
        <v>18</v>
      </c>
      <c r="F30" s="74" t="s">
        <v>40</v>
      </c>
      <c r="G30" s="73" t="s">
        <v>59</v>
      </c>
      <c r="H30" s="66">
        <v>65</v>
      </c>
      <c r="I30" s="66">
        <v>85</v>
      </c>
      <c r="J30" s="82">
        <v>1</v>
      </c>
      <c r="K30" s="226"/>
      <c r="L30" s="277"/>
      <c r="M30" s="95"/>
      <c r="N30" s="8"/>
    </row>
  </sheetData>
  <autoFilter ref="A6:N10"/>
  <mergeCells count="35">
    <mergeCell ref="B1:N1"/>
    <mergeCell ref="B2:N2"/>
    <mergeCell ref="B3:N3"/>
    <mergeCell ref="M7:M21"/>
    <mergeCell ref="C11:C15"/>
    <mergeCell ref="D11:D15"/>
    <mergeCell ref="C16:C18"/>
    <mergeCell ref="D16:D18"/>
    <mergeCell ref="C19:C21"/>
    <mergeCell ref="D19:D21"/>
    <mergeCell ref="L22:L24"/>
    <mergeCell ref="L25:L27"/>
    <mergeCell ref="L28:L30"/>
    <mergeCell ref="K7:K9"/>
    <mergeCell ref="K14:K15"/>
    <mergeCell ref="K20:K21"/>
    <mergeCell ref="K11:K13"/>
    <mergeCell ref="L7:L10"/>
    <mergeCell ref="L16:L18"/>
    <mergeCell ref="L19:L21"/>
    <mergeCell ref="L11:L15"/>
    <mergeCell ref="K23:K24"/>
    <mergeCell ref="K26:K27"/>
    <mergeCell ref="K17:K18"/>
    <mergeCell ref="A7:A21"/>
    <mergeCell ref="B7:B21"/>
    <mergeCell ref="C7:C10"/>
    <mergeCell ref="D7:D10"/>
    <mergeCell ref="K29:K30"/>
    <mergeCell ref="C28:C30"/>
    <mergeCell ref="D28:D30"/>
    <mergeCell ref="C22:C24"/>
    <mergeCell ref="D22:D24"/>
    <mergeCell ref="C25:C27"/>
    <mergeCell ref="D25:D27"/>
  </mergeCells>
  <pageMargins left="0.7" right="0.7" top="0.75" bottom="0.75" header="0.3" footer="0.3"/>
  <pageSetup paperSize="9" scale="6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rgb="FF92D050"/>
  </sheetPr>
  <dimension ref="A1:N27"/>
  <sheetViews>
    <sheetView topLeftCell="C1" zoomScale="110" zoomScaleNormal="110" workbookViewId="0">
      <selection activeCell="D5" sqref="D5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30" customHeight="1" x14ac:dyDescent="0.3">
      <c r="A7" s="211">
        <v>33</v>
      </c>
      <c r="B7" s="211" t="s">
        <v>166</v>
      </c>
      <c r="C7" s="202" t="s">
        <v>167</v>
      </c>
      <c r="D7" s="200" t="s">
        <v>15</v>
      </c>
      <c r="E7" s="71" t="s">
        <v>16</v>
      </c>
      <c r="F7" s="71" t="s">
        <v>127</v>
      </c>
      <c r="G7" s="72" t="s">
        <v>59</v>
      </c>
      <c r="H7" s="102">
        <v>69</v>
      </c>
      <c r="I7" s="102">
        <v>69</v>
      </c>
      <c r="J7" s="104">
        <f t="shared" ref="J7:J27" si="0">IF(I7/H7&gt;100%,100%,I7/H7)</f>
        <v>1</v>
      </c>
      <c r="K7" s="196">
        <v>1</v>
      </c>
      <c r="L7" s="196">
        <f>(K7+K10)/2</f>
        <v>1</v>
      </c>
      <c r="M7" s="198" t="s">
        <v>101</v>
      </c>
      <c r="N7" s="71"/>
    </row>
    <row r="8" spans="1:14" ht="26.4" x14ac:dyDescent="0.3">
      <c r="A8" s="233"/>
      <c r="B8" s="233"/>
      <c r="C8" s="203"/>
      <c r="D8" s="201"/>
      <c r="E8" s="67" t="s">
        <v>16</v>
      </c>
      <c r="F8" s="71" t="s">
        <v>128</v>
      </c>
      <c r="G8" s="73" t="s">
        <v>19</v>
      </c>
      <c r="H8" s="127">
        <v>1196</v>
      </c>
      <c r="I8" s="127">
        <v>1292</v>
      </c>
      <c r="J8" s="104">
        <f t="shared" si="0"/>
        <v>1</v>
      </c>
      <c r="K8" s="197"/>
      <c r="L8" s="197"/>
      <c r="M8" s="199"/>
      <c r="N8" s="67"/>
    </row>
    <row r="9" spans="1:14" ht="52.8" x14ac:dyDescent="0.3">
      <c r="A9" s="233"/>
      <c r="B9" s="233"/>
      <c r="C9" s="203"/>
      <c r="D9" s="201"/>
      <c r="E9" s="67" t="s">
        <v>16</v>
      </c>
      <c r="F9" s="71" t="s">
        <v>168</v>
      </c>
      <c r="G9" s="73" t="s">
        <v>19</v>
      </c>
      <c r="H9" s="66">
        <v>44</v>
      </c>
      <c r="I9" s="66">
        <v>44</v>
      </c>
      <c r="J9" s="104">
        <f t="shared" si="0"/>
        <v>1</v>
      </c>
      <c r="K9" s="197"/>
      <c r="L9" s="197"/>
      <c r="M9" s="199"/>
      <c r="N9" s="67"/>
    </row>
    <row r="10" spans="1:14" ht="26.4" x14ac:dyDescent="0.3">
      <c r="A10" s="233"/>
      <c r="B10" s="233"/>
      <c r="C10" s="203"/>
      <c r="D10" s="201"/>
      <c r="E10" s="67" t="s">
        <v>18</v>
      </c>
      <c r="F10" s="152" t="s">
        <v>58</v>
      </c>
      <c r="G10" s="114" t="s">
        <v>19</v>
      </c>
      <c r="H10" s="127">
        <v>48069</v>
      </c>
      <c r="I10" s="127">
        <v>101521</v>
      </c>
      <c r="J10" s="104">
        <f t="shared" si="0"/>
        <v>1</v>
      </c>
      <c r="K10" s="116">
        <f>J10</f>
        <v>1</v>
      </c>
      <c r="L10" s="197"/>
      <c r="M10" s="199"/>
      <c r="N10" s="67"/>
    </row>
    <row r="11" spans="1:14" ht="26.4" x14ac:dyDescent="0.3">
      <c r="A11" s="233"/>
      <c r="B11" s="233"/>
      <c r="C11" s="203" t="s">
        <v>169</v>
      </c>
      <c r="D11" s="201" t="s">
        <v>15</v>
      </c>
      <c r="E11" s="67" t="s">
        <v>16</v>
      </c>
      <c r="F11" s="106" t="s">
        <v>127</v>
      </c>
      <c r="G11" s="107" t="s">
        <v>59</v>
      </c>
      <c r="H11" s="66">
        <v>20</v>
      </c>
      <c r="I11" s="66">
        <v>20</v>
      </c>
      <c r="J11" s="104">
        <f t="shared" si="0"/>
        <v>1</v>
      </c>
      <c r="K11" s="217">
        <v>1</v>
      </c>
      <c r="L11" s="197">
        <v>1</v>
      </c>
      <c r="M11" s="199"/>
      <c r="N11" s="67"/>
    </row>
    <row r="12" spans="1:14" ht="26.4" x14ac:dyDescent="0.3">
      <c r="A12" s="233"/>
      <c r="B12" s="233"/>
      <c r="C12" s="203"/>
      <c r="D12" s="201"/>
      <c r="E12" s="67" t="s">
        <v>16</v>
      </c>
      <c r="F12" s="106" t="s">
        <v>128</v>
      </c>
      <c r="G12" s="114" t="s">
        <v>19</v>
      </c>
      <c r="H12" s="66">
        <v>387</v>
      </c>
      <c r="I12" s="66">
        <v>387</v>
      </c>
      <c r="J12" s="104">
        <f t="shared" si="0"/>
        <v>1</v>
      </c>
      <c r="K12" s="209"/>
      <c r="L12" s="197"/>
      <c r="M12" s="199"/>
      <c r="N12" s="67"/>
    </row>
    <row r="13" spans="1:14" ht="52.8" x14ac:dyDescent="0.3">
      <c r="A13" s="233"/>
      <c r="B13" s="233"/>
      <c r="C13" s="203"/>
      <c r="D13" s="201"/>
      <c r="E13" s="67" t="s">
        <v>16</v>
      </c>
      <c r="F13" s="106" t="s">
        <v>168</v>
      </c>
      <c r="G13" s="114" t="s">
        <v>19</v>
      </c>
      <c r="H13" s="66">
        <v>24</v>
      </c>
      <c r="I13" s="66">
        <v>24</v>
      </c>
      <c r="J13" s="104">
        <f t="shared" si="0"/>
        <v>1</v>
      </c>
      <c r="K13" s="209"/>
      <c r="L13" s="197"/>
      <c r="M13" s="199"/>
      <c r="N13" s="67"/>
    </row>
    <row r="14" spans="1:14" ht="39.6" x14ac:dyDescent="0.3">
      <c r="A14" s="233"/>
      <c r="B14" s="233"/>
      <c r="C14" s="203"/>
      <c r="D14" s="201"/>
      <c r="E14" s="67" t="s">
        <v>16</v>
      </c>
      <c r="F14" s="106" t="s">
        <v>170</v>
      </c>
      <c r="G14" s="114" t="s">
        <v>19</v>
      </c>
      <c r="H14" s="127">
        <v>2000</v>
      </c>
      <c r="I14" s="127">
        <v>2000</v>
      </c>
      <c r="J14" s="104">
        <f t="shared" si="0"/>
        <v>1</v>
      </c>
      <c r="K14" s="226"/>
      <c r="L14" s="197"/>
      <c r="M14" s="199"/>
      <c r="N14" s="67"/>
    </row>
    <row r="15" spans="1:14" ht="26.4" x14ac:dyDescent="0.3">
      <c r="A15" s="233"/>
      <c r="B15" s="233"/>
      <c r="C15" s="203"/>
      <c r="D15" s="201"/>
      <c r="E15" s="67" t="s">
        <v>18</v>
      </c>
      <c r="F15" s="152" t="s">
        <v>58</v>
      </c>
      <c r="G15" s="114" t="s">
        <v>19</v>
      </c>
      <c r="H15" s="127">
        <v>47235</v>
      </c>
      <c r="I15" s="127">
        <v>55647</v>
      </c>
      <c r="J15" s="104">
        <f t="shared" si="0"/>
        <v>1</v>
      </c>
      <c r="K15" s="116">
        <f>J15</f>
        <v>1</v>
      </c>
      <c r="L15" s="197"/>
      <c r="M15" s="199"/>
      <c r="N15" s="67"/>
    </row>
    <row r="16" spans="1:14" ht="27" customHeight="1" x14ac:dyDescent="0.3">
      <c r="A16" s="233"/>
      <c r="B16" s="233"/>
      <c r="C16" s="309" t="s">
        <v>171</v>
      </c>
      <c r="D16" s="312" t="s">
        <v>36</v>
      </c>
      <c r="E16" s="152" t="s">
        <v>16</v>
      </c>
      <c r="F16" s="152" t="s">
        <v>37</v>
      </c>
      <c r="G16" s="114" t="s">
        <v>17</v>
      </c>
      <c r="H16" s="76">
        <v>0.06</v>
      </c>
      <c r="I16" s="76">
        <v>0.06</v>
      </c>
      <c r="J16" s="104">
        <f t="shared" si="0"/>
        <v>1</v>
      </c>
      <c r="K16" s="116">
        <v>1</v>
      </c>
      <c r="L16" s="217">
        <v>1</v>
      </c>
      <c r="M16" s="199"/>
      <c r="N16" s="128"/>
    </row>
    <row r="17" spans="1:14" ht="26.4" x14ac:dyDescent="0.3">
      <c r="A17" s="233"/>
      <c r="B17" s="233"/>
      <c r="C17" s="310"/>
      <c r="D17" s="313"/>
      <c r="E17" s="152" t="s">
        <v>18</v>
      </c>
      <c r="F17" s="152" t="s">
        <v>38</v>
      </c>
      <c r="G17" s="114" t="s">
        <v>19</v>
      </c>
      <c r="H17" s="66">
        <v>600</v>
      </c>
      <c r="I17" s="66">
        <v>600</v>
      </c>
      <c r="J17" s="104">
        <f t="shared" si="0"/>
        <v>1</v>
      </c>
      <c r="K17" s="217">
        <v>1</v>
      </c>
      <c r="L17" s="225"/>
      <c r="M17" s="199"/>
      <c r="N17" s="128"/>
    </row>
    <row r="18" spans="1:14" ht="26.4" x14ac:dyDescent="0.3">
      <c r="A18" s="233"/>
      <c r="B18" s="233"/>
      <c r="C18" s="311"/>
      <c r="D18" s="314"/>
      <c r="E18" s="157" t="s">
        <v>18</v>
      </c>
      <c r="F18" s="157" t="s">
        <v>40</v>
      </c>
      <c r="G18" s="114" t="s">
        <v>59</v>
      </c>
      <c r="H18" s="66">
        <v>1</v>
      </c>
      <c r="I18" s="66">
        <v>1</v>
      </c>
      <c r="J18" s="104">
        <f t="shared" si="0"/>
        <v>1</v>
      </c>
      <c r="K18" s="226"/>
      <c r="L18" s="226"/>
      <c r="M18" s="199"/>
      <c r="N18" s="128"/>
    </row>
    <row r="19" spans="1:14" ht="45.75" customHeight="1" x14ac:dyDescent="0.3">
      <c r="A19" s="233"/>
      <c r="B19" s="233"/>
      <c r="C19" s="309" t="s">
        <v>172</v>
      </c>
      <c r="D19" s="308" t="s">
        <v>36</v>
      </c>
      <c r="E19" s="152" t="s">
        <v>16</v>
      </c>
      <c r="F19" s="152" t="s">
        <v>37</v>
      </c>
      <c r="G19" s="114" t="s">
        <v>17</v>
      </c>
      <c r="H19" s="76">
        <v>0.04</v>
      </c>
      <c r="I19" s="76">
        <v>0.04</v>
      </c>
      <c r="J19" s="104">
        <f t="shared" si="0"/>
        <v>1</v>
      </c>
      <c r="K19" s="116">
        <v>1</v>
      </c>
      <c r="L19" s="197">
        <v>1</v>
      </c>
      <c r="M19" s="199"/>
      <c r="N19" s="67"/>
    </row>
    <row r="20" spans="1:14" ht="26.4" x14ac:dyDescent="0.3">
      <c r="A20" s="233"/>
      <c r="B20" s="233"/>
      <c r="C20" s="310"/>
      <c r="D20" s="308"/>
      <c r="E20" s="152" t="s">
        <v>18</v>
      </c>
      <c r="F20" s="152" t="s">
        <v>38</v>
      </c>
      <c r="G20" s="114" t="s">
        <v>19</v>
      </c>
      <c r="H20" s="66">
        <v>420</v>
      </c>
      <c r="I20" s="66">
        <v>420</v>
      </c>
      <c r="J20" s="104">
        <f t="shared" si="0"/>
        <v>1</v>
      </c>
      <c r="K20" s="197">
        <v>1</v>
      </c>
      <c r="L20" s="197"/>
      <c r="M20" s="199"/>
      <c r="N20" s="67"/>
    </row>
    <row r="21" spans="1:14" ht="30.75" customHeight="1" x14ac:dyDescent="0.3">
      <c r="A21" s="233"/>
      <c r="B21" s="233"/>
      <c r="C21" s="311"/>
      <c r="D21" s="308"/>
      <c r="E21" s="157" t="s">
        <v>18</v>
      </c>
      <c r="F21" s="157" t="s">
        <v>40</v>
      </c>
      <c r="G21" s="114" t="s">
        <v>59</v>
      </c>
      <c r="H21" s="66">
        <v>4</v>
      </c>
      <c r="I21" s="66">
        <v>4</v>
      </c>
      <c r="J21" s="104">
        <f t="shared" si="0"/>
        <v>1</v>
      </c>
      <c r="K21" s="197"/>
      <c r="L21" s="197"/>
      <c r="M21" s="199"/>
      <c r="N21" s="128"/>
    </row>
    <row r="22" spans="1:14" ht="25.5" customHeight="1" x14ac:dyDescent="0.3">
      <c r="A22" s="233"/>
      <c r="B22" s="233"/>
      <c r="C22" s="309" t="s">
        <v>173</v>
      </c>
      <c r="D22" s="308" t="s">
        <v>36</v>
      </c>
      <c r="E22" s="152" t="s">
        <v>16</v>
      </c>
      <c r="F22" s="152" t="s">
        <v>37</v>
      </c>
      <c r="G22" s="114" t="s">
        <v>17</v>
      </c>
      <c r="H22" s="76">
        <v>0.04</v>
      </c>
      <c r="I22" s="76">
        <v>0.04</v>
      </c>
      <c r="J22" s="104">
        <f t="shared" si="0"/>
        <v>1</v>
      </c>
      <c r="K22" s="116">
        <v>1</v>
      </c>
      <c r="L22" s="197">
        <v>1</v>
      </c>
      <c r="M22" s="199"/>
      <c r="N22" s="128"/>
    </row>
    <row r="23" spans="1:14" ht="26.4" x14ac:dyDescent="0.3">
      <c r="A23" s="233"/>
      <c r="B23" s="233"/>
      <c r="C23" s="310"/>
      <c r="D23" s="308"/>
      <c r="E23" s="152" t="s">
        <v>18</v>
      </c>
      <c r="F23" s="152" t="s">
        <v>38</v>
      </c>
      <c r="G23" s="114" t="s">
        <v>19</v>
      </c>
      <c r="H23" s="66">
        <v>400</v>
      </c>
      <c r="I23" s="66">
        <v>400</v>
      </c>
      <c r="J23" s="104">
        <f t="shared" si="0"/>
        <v>1</v>
      </c>
      <c r="K23" s="197">
        <v>1</v>
      </c>
      <c r="L23" s="197"/>
      <c r="M23" s="199"/>
      <c r="N23" s="128"/>
    </row>
    <row r="24" spans="1:14" ht="26.4" x14ac:dyDescent="0.3">
      <c r="A24" s="233"/>
      <c r="B24" s="233"/>
      <c r="C24" s="311"/>
      <c r="D24" s="308"/>
      <c r="E24" s="157" t="s">
        <v>18</v>
      </c>
      <c r="F24" s="157" t="s">
        <v>40</v>
      </c>
      <c r="G24" s="114" t="s">
        <v>59</v>
      </c>
      <c r="H24" s="66">
        <v>1</v>
      </c>
      <c r="I24" s="66">
        <v>1</v>
      </c>
      <c r="J24" s="104">
        <f t="shared" si="0"/>
        <v>1</v>
      </c>
      <c r="K24" s="197"/>
      <c r="L24" s="197"/>
      <c r="M24" s="199"/>
      <c r="N24" s="128"/>
    </row>
    <row r="25" spans="1:14" ht="29.25" customHeight="1" x14ac:dyDescent="0.3">
      <c r="A25" s="233"/>
      <c r="B25" s="233"/>
      <c r="C25" s="305" t="s">
        <v>174</v>
      </c>
      <c r="D25" s="308" t="s">
        <v>36</v>
      </c>
      <c r="E25" s="152" t="s">
        <v>16</v>
      </c>
      <c r="F25" s="152" t="s">
        <v>37</v>
      </c>
      <c r="G25" s="114" t="s">
        <v>17</v>
      </c>
      <c r="H25" s="76">
        <v>8.4</v>
      </c>
      <c r="I25" s="76">
        <v>8.4</v>
      </c>
      <c r="J25" s="104">
        <f t="shared" si="0"/>
        <v>1</v>
      </c>
      <c r="K25" s="116">
        <v>1</v>
      </c>
      <c r="L25" s="197"/>
      <c r="M25" s="199"/>
      <c r="N25" s="128"/>
    </row>
    <row r="26" spans="1:14" ht="26.4" x14ac:dyDescent="0.3">
      <c r="A26" s="233"/>
      <c r="B26" s="233"/>
      <c r="C26" s="306"/>
      <c r="D26" s="308"/>
      <c r="E26" s="152" t="s">
        <v>18</v>
      </c>
      <c r="F26" s="152" t="s">
        <v>38</v>
      </c>
      <c r="G26" s="114" t="s">
        <v>19</v>
      </c>
      <c r="H26" s="127">
        <v>92196</v>
      </c>
      <c r="I26" s="127">
        <v>133632</v>
      </c>
      <c r="J26" s="104">
        <f t="shared" si="0"/>
        <v>1</v>
      </c>
      <c r="K26" s="197">
        <v>1</v>
      </c>
      <c r="L26" s="197"/>
      <c r="M26" s="199"/>
      <c r="N26" s="128"/>
    </row>
    <row r="27" spans="1:14" ht="34.5" customHeight="1" x14ac:dyDescent="0.3">
      <c r="A27" s="233"/>
      <c r="B27" s="233"/>
      <c r="C27" s="307"/>
      <c r="D27" s="308"/>
      <c r="E27" s="157" t="s">
        <v>18</v>
      </c>
      <c r="F27" s="157" t="s">
        <v>40</v>
      </c>
      <c r="G27" s="114" t="s">
        <v>59</v>
      </c>
      <c r="H27" s="66">
        <v>421</v>
      </c>
      <c r="I27" s="66">
        <v>689</v>
      </c>
      <c r="J27" s="104">
        <f t="shared" si="0"/>
        <v>1</v>
      </c>
      <c r="K27" s="197"/>
      <c r="L27" s="197"/>
      <c r="M27" s="199"/>
      <c r="N27" s="128"/>
    </row>
  </sheetData>
  <autoFilter ref="A6:N10"/>
  <mergeCells count="29">
    <mergeCell ref="B1:N1"/>
    <mergeCell ref="B2:N2"/>
    <mergeCell ref="B3:N3"/>
    <mergeCell ref="C7:C10"/>
    <mergeCell ref="D7:D10"/>
    <mergeCell ref="K7:K9"/>
    <mergeCell ref="L7:L10"/>
    <mergeCell ref="M7:M27"/>
    <mergeCell ref="C11:C15"/>
    <mergeCell ref="D11:D15"/>
    <mergeCell ref="L11:L15"/>
    <mergeCell ref="C16:C18"/>
    <mergeCell ref="D16:D18"/>
    <mergeCell ref="C19:C21"/>
    <mergeCell ref="D19:D21"/>
    <mergeCell ref="L19:L21"/>
    <mergeCell ref="L16:L18"/>
    <mergeCell ref="C25:C27"/>
    <mergeCell ref="D25:D27"/>
    <mergeCell ref="K26:K27"/>
    <mergeCell ref="A7:A27"/>
    <mergeCell ref="B7:B27"/>
    <mergeCell ref="K11:K14"/>
    <mergeCell ref="K17:K18"/>
    <mergeCell ref="K20:K21"/>
    <mergeCell ref="C22:C24"/>
    <mergeCell ref="D22:D24"/>
    <mergeCell ref="L22:L27"/>
    <mergeCell ref="K23:K2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N20"/>
  <sheetViews>
    <sheetView topLeftCell="B1" zoomScale="110" zoomScaleNormal="110" workbookViewId="0">
      <selection activeCell="C5" sqref="C5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158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64.5" customHeight="1" x14ac:dyDescent="0.3">
      <c r="A7" s="211">
        <v>4</v>
      </c>
      <c r="B7" s="211" t="s">
        <v>32</v>
      </c>
      <c r="C7" s="202" t="s">
        <v>23</v>
      </c>
      <c r="D7" s="200" t="s">
        <v>15</v>
      </c>
      <c r="E7" s="71" t="s">
        <v>16</v>
      </c>
      <c r="F7" s="71" t="s">
        <v>24</v>
      </c>
      <c r="G7" s="72" t="s">
        <v>19</v>
      </c>
      <c r="H7" s="92">
        <v>20</v>
      </c>
      <c r="I7" s="92">
        <v>20</v>
      </c>
      <c r="J7" s="104">
        <f t="shared" ref="J7:J19" si="0">IF(I7/H7&gt;100%,100%,I7/H7)</f>
        <v>1</v>
      </c>
      <c r="K7" s="196">
        <v>1</v>
      </c>
      <c r="L7" s="196">
        <v>1</v>
      </c>
      <c r="M7" s="198" t="s">
        <v>99</v>
      </c>
      <c r="N7" s="71"/>
    </row>
    <row r="8" spans="1:14" ht="39.6" x14ac:dyDescent="0.3">
      <c r="A8" s="233"/>
      <c r="B8" s="233"/>
      <c r="C8" s="203"/>
      <c r="D8" s="201"/>
      <c r="E8" s="67" t="s">
        <v>16</v>
      </c>
      <c r="F8" s="67" t="s">
        <v>25</v>
      </c>
      <c r="G8" s="73" t="s">
        <v>17</v>
      </c>
      <c r="H8" s="76">
        <v>5</v>
      </c>
      <c r="I8" s="76">
        <v>14.3</v>
      </c>
      <c r="J8" s="104">
        <f t="shared" si="0"/>
        <v>1</v>
      </c>
      <c r="K8" s="197"/>
      <c r="L8" s="197"/>
      <c r="M8" s="199"/>
      <c r="N8" s="67"/>
    </row>
    <row r="9" spans="1:14" ht="26.4" x14ac:dyDescent="0.3">
      <c r="A9" s="233"/>
      <c r="B9" s="233"/>
      <c r="C9" s="203"/>
      <c r="D9" s="201"/>
      <c r="E9" s="67" t="s">
        <v>16</v>
      </c>
      <c r="F9" s="67" t="s">
        <v>26</v>
      </c>
      <c r="G9" s="73" t="s">
        <v>17</v>
      </c>
      <c r="H9" s="76">
        <v>70</v>
      </c>
      <c r="I9" s="76">
        <v>72.7</v>
      </c>
      <c r="J9" s="104">
        <f t="shared" si="0"/>
        <v>1</v>
      </c>
      <c r="K9" s="197"/>
      <c r="L9" s="197"/>
      <c r="M9" s="199"/>
      <c r="N9" s="67"/>
    </row>
    <row r="10" spans="1:14" ht="26.4" x14ac:dyDescent="0.3">
      <c r="A10" s="233"/>
      <c r="B10" s="233"/>
      <c r="C10" s="203"/>
      <c r="D10" s="201"/>
      <c r="E10" s="67" t="s">
        <v>18</v>
      </c>
      <c r="F10" s="67" t="s">
        <v>20</v>
      </c>
      <c r="G10" s="73" t="s">
        <v>21</v>
      </c>
      <c r="H10" s="121">
        <v>7416.2</v>
      </c>
      <c r="I10" s="121">
        <v>7416.2</v>
      </c>
      <c r="J10" s="104">
        <f t="shared" si="0"/>
        <v>1</v>
      </c>
      <c r="K10" s="115">
        <f>J10</f>
        <v>1</v>
      </c>
      <c r="L10" s="197"/>
      <c r="M10" s="199"/>
      <c r="N10" s="67"/>
    </row>
    <row r="11" spans="1:14" ht="82.5" customHeight="1" x14ac:dyDescent="0.3">
      <c r="A11" s="233"/>
      <c r="B11" s="233"/>
      <c r="C11" s="122" t="s">
        <v>27</v>
      </c>
      <c r="D11" s="117" t="s">
        <v>15</v>
      </c>
      <c r="E11" s="67" t="s">
        <v>18</v>
      </c>
      <c r="F11" s="67" t="s">
        <v>20</v>
      </c>
      <c r="G11" s="73" t="s">
        <v>21</v>
      </c>
      <c r="H11" s="121">
        <v>4393.6000000000004</v>
      </c>
      <c r="I11" s="121">
        <v>4393.6000000000004</v>
      </c>
      <c r="J11" s="104">
        <f t="shared" si="0"/>
        <v>1</v>
      </c>
      <c r="K11" s="115">
        <f>J11</f>
        <v>1</v>
      </c>
      <c r="L11" s="115">
        <v>1</v>
      </c>
      <c r="M11" s="199"/>
      <c r="N11" s="67"/>
    </row>
    <row r="12" spans="1:14" ht="69.75" customHeight="1" x14ac:dyDescent="0.3">
      <c r="A12" s="233"/>
      <c r="B12" s="233"/>
      <c r="C12" s="215" t="s">
        <v>28</v>
      </c>
      <c r="D12" s="216" t="s">
        <v>15</v>
      </c>
      <c r="E12" s="67" t="s">
        <v>16</v>
      </c>
      <c r="F12" s="71" t="s">
        <v>24</v>
      </c>
      <c r="G12" s="73" t="s">
        <v>19</v>
      </c>
      <c r="H12" s="127">
        <v>2</v>
      </c>
      <c r="I12" s="127">
        <v>2</v>
      </c>
      <c r="J12" s="104">
        <f t="shared" si="0"/>
        <v>1</v>
      </c>
      <c r="K12" s="115">
        <v>1</v>
      </c>
      <c r="L12" s="217">
        <v>1</v>
      </c>
      <c r="M12" s="199"/>
      <c r="N12" s="67"/>
    </row>
    <row r="13" spans="1:14" ht="33" customHeight="1" x14ac:dyDescent="0.3">
      <c r="A13" s="233"/>
      <c r="B13" s="233"/>
      <c r="C13" s="202"/>
      <c r="D13" s="200"/>
      <c r="E13" s="67" t="s">
        <v>18</v>
      </c>
      <c r="F13" s="67" t="s">
        <v>20</v>
      </c>
      <c r="G13" s="73" t="s">
        <v>21</v>
      </c>
      <c r="H13" s="121">
        <v>6453.1</v>
      </c>
      <c r="I13" s="121">
        <v>6453.1</v>
      </c>
      <c r="J13" s="104">
        <f t="shared" si="0"/>
        <v>1</v>
      </c>
      <c r="K13" s="115">
        <v>1</v>
      </c>
      <c r="L13" s="196"/>
      <c r="M13" s="199"/>
      <c r="N13" s="67"/>
    </row>
    <row r="14" spans="1:14" ht="69.75" customHeight="1" x14ac:dyDescent="0.3">
      <c r="A14" s="233"/>
      <c r="B14" s="233"/>
      <c r="C14" s="215" t="s">
        <v>29</v>
      </c>
      <c r="D14" s="216" t="s">
        <v>15</v>
      </c>
      <c r="E14" s="67" t="s">
        <v>16</v>
      </c>
      <c r="F14" s="71" t="s">
        <v>24</v>
      </c>
      <c r="G14" s="73" t="s">
        <v>19</v>
      </c>
      <c r="H14" s="127">
        <v>1</v>
      </c>
      <c r="I14" s="127">
        <v>1</v>
      </c>
      <c r="J14" s="104">
        <f t="shared" si="0"/>
        <v>1</v>
      </c>
      <c r="K14" s="115">
        <v>1</v>
      </c>
      <c r="L14" s="217">
        <v>1</v>
      </c>
      <c r="M14" s="199"/>
      <c r="N14" s="67"/>
    </row>
    <row r="15" spans="1:14" ht="26.4" x14ac:dyDescent="0.3">
      <c r="A15" s="233"/>
      <c r="B15" s="233"/>
      <c r="C15" s="202"/>
      <c r="D15" s="200"/>
      <c r="E15" s="67" t="s">
        <v>18</v>
      </c>
      <c r="F15" s="67" t="s">
        <v>20</v>
      </c>
      <c r="G15" s="73" t="s">
        <v>21</v>
      </c>
      <c r="H15" s="121">
        <v>3020.6</v>
      </c>
      <c r="I15" s="121">
        <v>3020.6</v>
      </c>
      <c r="J15" s="104">
        <f t="shared" si="0"/>
        <v>1</v>
      </c>
      <c r="K15" s="115">
        <v>1</v>
      </c>
      <c r="L15" s="196"/>
      <c r="M15" s="199"/>
      <c r="N15" s="67"/>
    </row>
    <row r="16" spans="1:14" ht="68.25" customHeight="1" x14ac:dyDescent="0.3">
      <c r="A16" s="233"/>
      <c r="B16" s="233"/>
      <c r="C16" s="215" t="s">
        <v>30</v>
      </c>
      <c r="D16" s="216" t="s">
        <v>15</v>
      </c>
      <c r="E16" s="67" t="s">
        <v>16</v>
      </c>
      <c r="F16" s="71" t="s">
        <v>24</v>
      </c>
      <c r="G16" s="73" t="s">
        <v>19</v>
      </c>
      <c r="H16" s="127">
        <v>4</v>
      </c>
      <c r="I16" s="127">
        <v>4</v>
      </c>
      <c r="J16" s="104">
        <f t="shared" si="0"/>
        <v>1</v>
      </c>
      <c r="K16" s="115">
        <v>1</v>
      </c>
      <c r="L16" s="217">
        <v>1</v>
      </c>
      <c r="M16" s="199"/>
      <c r="N16" s="67"/>
    </row>
    <row r="17" spans="1:14" ht="30" customHeight="1" x14ac:dyDescent="0.3">
      <c r="A17" s="233"/>
      <c r="B17" s="233"/>
      <c r="C17" s="202"/>
      <c r="D17" s="200"/>
      <c r="E17" s="67" t="s">
        <v>18</v>
      </c>
      <c r="F17" s="67" t="s">
        <v>20</v>
      </c>
      <c r="G17" s="73" t="s">
        <v>21</v>
      </c>
      <c r="H17" s="143">
        <v>17299.8</v>
      </c>
      <c r="I17" s="143">
        <v>17299.8</v>
      </c>
      <c r="J17" s="104">
        <f t="shared" si="0"/>
        <v>1</v>
      </c>
      <c r="K17" s="115">
        <v>1</v>
      </c>
      <c r="L17" s="196"/>
      <c r="M17" s="199"/>
      <c r="N17" s="128"/>
    </row>
    <row r="18" spans="1:14" ht="69" customHeight="1" x14ac:dyDescent="0.3">
      <c r="A18" s="233"/>
      <c r="B18" s="233"/>
      <c r="C18" s="215" t="s">
        <v>78</v>
      </c>
      <c r="D18" s="216" t="s">
        <v>15</v>
      </c>
      <c r="E18" s="67" t="s">
        <v>16</v>
      </c>
      <c r="F18" s="71" t="s">
        <v>24</v>
      </c>
      <c r="G18" s="73" t="s">
        <v>19</v>
      </c>
      <c r="H18" s="127">
        <v>2</v>
      </c>
      <c r="I18" s="127">
        <v>2</v>
      </c>
      <c r="J18" s="104">
        <f t="shared" si="0"/>
        <v>1</v>
      </c>
      <c r="K18" s="115">
        <v>1</v>
      </c>
      <c r="L18" s="217">
        <v>1</v>
      </c>
      <c r="M18" s="199"/>
      <c r="N18" s="128"/>
    </row>
    <row r="19" spans="1:14" ht="26.4" x14ac:dyDescent="0.3">
      <c r="A19" s="233"/>
      <c r="B19" s="233"/>
      <c r="C19" s="202"/>
      <c r="D19" s="200"/>
      <c r="E19" s="67" t="s">
        <v>18</v>
      </c>
      <c r="F19" s="67" t="s">
        <v>20</v>
      </c>
      <c r="G19" s="73" t="s">
        <v>21</v>
      </c>
      <c r="H19" s="121">
        <v>6453.1</v>
      </c>
      <c r="I19" s="121">
        <v>6453.1</v>
      </c>
      <c r="J19" s="104">
        <f t="shared" si="0"/>
        <v>1</v>
      </c>
      <c r="K19" s="115">
        <v>1</v>
      </c>
      <c r="L19" s="196"/>
      <c r="M19" s="199"/>
      <c r="N19" s="128"/>
    </row>
    <row r="20" spans="1:14" x14ac:dyDescent="0.3">
      <c r="L20" s="144"/>
    </row>
  </sheetData>
  <autoFilter ref="A6:N15"/>
  <mergeCells count="22">
    <mergeCell ref="C16:C17"/>
    <mergeCell ref="D16:D17"/>
    <mergeCell ref="L16:L17"/>
    <mergeCell ref="C18:C19"/>
    <mergeCell ref="D18:D19"/>
    <mergeCell ref="L18:L19"/>
    <mergeCell ref="A7:A19"/>
    <mergeCell ref="B7:B19"/>
    <mergeCell ref="M7:M19"/>
    <mergeCell ref="B1:N1"/>
    <mergeCell ref="B2:N2"/>
    <mergeCell ref="B3:N3"/>
    <mergeCell ref="C7:C10"/>
    <mergeCell ref="D7:D10"/>
    <mergeCell ref="K7:K9"/>
    <mergeCell ref="L7:L10"/>
    <mergeCell ref="C12:C13"/>
    <mergeCell ref="D12:D13"/>
    <mergeCell ref="L12:L13"/>
    <mergeCell ref="C14:C15"/>
    <mergeCell ref="D14:D15"/>
    <mergeCell ref="L14:L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N23"/>
  <sheetViews>
    <sheetView zoomScaleNormal="100" workbookViewId="0">
      <selection activeCell="C5" sqref="C5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64.5" customHeight="1" x14ac:dyDescent="0.3">
      <c r="A7" s="194">
        <v>5</v>
      </c>
      <c r="B7" s="234" t="s">
        <v>33</v>
      </c>
      <c r="C7" s="205" t="s">
        <v>23</v>
      </c>
      <c r="D7" s="207" t="s">
        <v>15</v>
      </c>
      <c r="E7" s="71" t="s">
        <v>16</v>
      </c>
      <c r="F7" s="71" t="s">
        <v>24</v>
      </c>
      <c r="G7" s="72" t="s">
        <v>19</v>
      </c>
      <c r="H7" s="102">
        <v>4</v>
      </c>
      <c r="I7" s="102">
        <v>7</v>
      </c>
      <c r="J7" s="104">
        <f t="shared" ref="J7:J18" si="0">IF(I7/H7&gt;100%,100%,I7/H7)</f>
        <v>1</v>
      </c>
      <c r="K7" s="208">
        <f>(J7+J8+J9)/3</f>
        <v>0.96666666666666667</v>
      </c>
      <c r="L7" s="209">
        <v>0.98329999999999995</v>
      </c>
      <c r="M7" s="214" t="s">
        <v>100</v>
      </c>
      <c r="N7" s="106"/>
    </row>
    <row r="8" spans="1:14" ht="39.6" x14ac:dyDescent="0.3">
      <c r="A8" s="195"/>
      <c r="B8" s="234"/>
      <c r="C8" s="205"/>
      <c r="D8" s="207"/>
      <c r="E8" s="67" t="s">
        <v>16</v>
      </c>
      <c r="F8" s="71" t="s">
        <v>25</v>
      </c>
      <c r="G8" s="72" t="s">
        <v>17</v>
      </c>
      <c r="H8" s="76">
        <v>5</v>
      </c>
      <c r="I8" s="76">
        <v>18</v>
      </c>
      <c r="J8" s="104">
        <f t="shared" si="0"/>
        <v>1</v>
      </c>
      <c r="K8" s="209"/>
      <c r="L8" s="209"/>
      <c r="M8" s="214"/>
      <c r="N8" s="152"/>
    </row>
    <row r="9" spans="1:14" ht="26.4" x14ac:dyDescent="0.3">
      <c r="A9" s="195"/>
      <c r="B9" s="234"/>
      <c r="C9" s="205"/>
      <c r="D9" s="207"/>
      <c r="E9" s="71" t="s">
        <v>16</v>
      </c>
      <c r="F9" s="71" t="s">
        <v>26</v>
      </c>
      <c r="G9" s="72" t="s">
        <v>17</v>
      </c>
      <c r="H9" s="141">
        <v>70</v>
      </c>
      <c r="I9" s="141">
        <v>63</v>
      </c>
      <c r="J9" s="104">
        <f t="shared" si="0"/>
        <v>0.9</v>
      </c>
      <c r="K9" s="196"/>
      <c r="L9" s="209"/>
      <c r="M9" s="214"/>
      <c r="N9" s="67" t="s">
        <v>115</v>
      </c>
    </row>
    <row r="10" spans="1:14" ht="26.4" x14ac:dyDescent="0.3">
      <c r="A10" s="195"/>
      <c r="B10" s="234"/>
      <c r="C10" s="202"/>
      <c r="D10" s="200"/>
      <c r="E10" s="67" t="s">
        <v>18</v>
      </c>
      <c r="F10" s="67" t="s">
        <v>20</v>
      </c>
      <c r="G10" s="73" t="s">
        <v>21</v>
      </c>
      <c r="H10" s="121">
        <v>7059</v>
      </c>
      <c r="I10" s="121">
        <v>7059</v>
      </c>
      <c r="J10" s="104">
        <f t="shared" si="0"/>
        <v>1</v>
      </c>
      <c r="K10" s="109">
        <f>J10</f>
        <v>1</v>
      </c>
      <c r="L10" s="196"/>
      <c r="M10" s="214"/>
      <c r="N10" s="67"/>
    </row>
    <row r="11" spans="1:14" ht="75" customHeight="1" x14ac:dyDescent="0.3">
      <c r="A11" s="195"/>
      <c r="B11" s="234"/>
      <c r="C11" s="215" t="s">
        <v>27</v>
      </c>
      <c r="D11" s="216" t="s">
        <v>15</v>
      </c>
      <c r="E11" s="71" t="s">
        <v>16</v>
      </c>
      <c r="F11" s="71" t="s">
        <v>24</v>
      </c>
      <c r="G11" s="72" t="s">
        <v>19</v>
      </c>
      <c r="H11" s="127">
        <v>2</v>
      </c>
      <c r="I11" s="127">
        <v>7</v>
      </c>
      <c r="J11" s="104">
        <f t="shared" si="0"/>
        <v>1</v>
      </c>
      <c r="K11" s="109">
        <v>1</v>
      </c>
      <c r="L11" s="217">
        <v>1</v>
      </c>
      <c r="M11" s="214"/>
      <c r="N11" s="67"/>
    </row>
    <row r="12" spans="1:14" ht="30.75" customHeight="1" x14ac:dyDescent="0.3">
      <c r="A12" s="195"/>
      <c r="B12" s="234"/>
      <c r="C12" s="202"/>
      <c r="D12" s="200"/>
      <c r="E12" s="67" t="s">
        <v>18</v>
      </c>
      <c r="F12" s="67" t="s">
        <v>20</v>
      </c>
      <c r="G12" s="73" t="s">
        <v>21</v>
      </c>
      <c r="H12" s="121">
        <v>5760</v>
      </c>
      <c r="I12" s="121">
        <v>5760</v>
      </c>
      <c r="J12" s="104">
        <f t="shared" si="0"/>
        <v>1</v>
      </c>
      <c r="K12" s="109">
        <f>J12</f>
        <v>1</v>
      </c>
      <c r="L12" s="196"/>
      <c r="M12" s="214"/>
      <c r="N12" s="67"/>
    </row>
    <row r="13" spans="1:14" ht="65.25" customHeight="1" x14ac:dyDescent="0.3">
      <c r="A13" s="195"/>
      <c r="B13" s="234"/>
      <c r="C13" s="215" t="s">
        <v>28</v>
      </c>
      <c r="D13" s="216" t="s">
        <v>15</v>
      </c>
      <c r="E13" s="71" t="s">
        <v>16</v>
      </c>
      <c r="F13" s="71" t="s">
        <v>24</v>
      </c>
      <c r="G13" s="72" t="s">
        <v>19</v>
      </c>
      <c r="H13" s="153">
        <v>2</v>
      </c>
      <c r="I13" s="153">
        <v>7</v>
      </c>
      <c r="J13" s="104">
        <f t="shared" si="0"/>
        <v>1</v>
      </c>
      <c r="K13" s="109">
        <v>1</v>
      </c>
      <c r="L13" s="217">
        <v>1</v>
      </c>
      <c r="M13" s="214"/>
      <c r="N13" s="67"/>
    </row>
    <row r="14" spans="1:14" ht="26.4" x14ac:dyDescent="0.3">
      <c r="A14" s="195"/>
      <c r="B14" s="234"/>
      <c r="C14" s="202"/>
      <c r="D14" s="200"/>
      <c r="E14" s="67" t="s">
        <v>18</v>
      </c>
      <c r="F14" s="67" t="s">
        <v>20</v>
      </c>
      <c r="G14" s="73" t="s">
        <v>21</v>
      </c>
      <c r="H14" s="121">
        <v>5781</v>
      </c>
      <c r="I14" s="121">
        <v>5781</v>
      </c>
      <c r="J14" s="104">
        <f t="shared" si="0"/>
        <v>1</v>
      </c>
      <c r="K14" s="116">
        <v>1</v>
      </c>
      <c r="L14" s="196"/>
      <c r="M14" s="214"/>
      <c r="N14" s="67"/>
    </row>
    <row r="15" spans="1:14" ht="65.25" customHeight="1" x14ac:dyDescent="0.3">
      <c r="A15" s="195"/>
      <c r="B15" s="234"/>
      <c r="C15" s="215" t="s">
        <v>29</v>
      </c>
      <c r="D15" s="216" t="s">
        <v>15</v>
      </c>
      <c r="E15" s="71" t="s">
        <v>16</v>
      </c>
      <c r="F15" s="71" t="s">
        <v>24</v>
      </c>
      <c r="G15" s="72" t="s">
        <v>19</v>
      </c>
      <c r="H15" s="153">
        <v>1</v>
      </c>
      <c r="I15" s="153">
        <v>4</v>
      </c>
      <c r="J15" s="104">
        <f t="shared" si="0"/>
        <v>1</v>
      </c>
      <c r="K15" s="109">
        <v>1</v>
      </c>
      <c r="L15" s="217">
        <v>1</v>
      </c>
      <c r="M15" s="214"/>
      <c r="N15" s="67"/>
    </row>
    <row r="16" spans="1:14" ht="26.4" x14ac:dyDescent="0.3">
      <c r="A16" s="195"/>
      <c r="B16" s="234"/>
      <c r="C16" s="202"/>
      <c r="D16" s="200"/>
      <c r="E16" s="67" t="s">
        <v>18</v>
      </c>
      <c r="F16" s="67" t="s">
        <v>20</v>
      </c>
      <c r="G16" s="73" t="s">
        <v>21</v>
      </c>
      <c r="H16" s="121">
        <v>4158</v>
      </c>
      <c r="I16" s="121">
        <v>4158</v>
      </c>
      <c r="J16" s="104">
        <f t="shared" si="0"/>
        <v>1</v>
      </c>
      <c r="K16" s="116">
        <v>1</v>
      </c>
      <c r="L16" s="196"/>
      <c r="M16" s="214"/>
      <c r="N16" s="67"/>
    </row>
    <row r="17" spans="1:14" ht="70.5" customHeight="1" x14ac:dyDescent="0.3">
      <c r="A17" s="195"/>
      <c r="B17" s="234"/>
      <c r="C17" s="215" t="s">
        <v>30</v>
      </c>
      <c r="D17" s="216" t="s">
        <v>15</v>
      </c>
      <c r="E17" s="71" t="s">
        <v>16</v>
      </c>
      <c r="F17" s="71" t="s">
        <v>24</v>
      </c>
      <c r="G17" s="72" t="s">
        <v>19</v>
      </c>
      <c r="H17" s="127">
        <v>1</v>
      </c>
      <c r="I17" s="127">
        <v>3</v>
      </c>
      <c r="J17" s="104">
        <f t="shared" si="0"/>
        <v>1</v>
      </c>
      <c r="K17" s="116">
        <v>1</v>
      </c>
      <c r="L17" s="217">
        <v>1</v>
      </c>
      <c r="M17" s="214"/>
      <c r="N17" s="67"/>
    </row>
    <row r="18" spans="1:14" ht="26.4" x14ac:dyDescent="0.3">
      <c r="A18" s="195"/>
      <c r="B18" s="194"/>
      <c r="C18" s="202"/>
      <c r="D18" s="200"/>
      <c r="E18" s="67" t="s">
        <v>18</v>
      </c>
      <c r="F18" s="67" t="s">
        <v>20</v>
      </c>
      <c r="G18" s="73" t="s">
        <v>21</v>
      </c>
      <c r="H18" s="121">
        <v>10074</v>
      </c>
      <c r="I18" s="121">
        <v>10074</v>
      </c>
      <c r="J18" s="104">
        <f t="shared" si="0"/>
        <v>1</v>
      </c>
      <c r="K18" s="116">
        <v>1</v>
      </c>
      <c r="L18" s="196"/>
      <c r="M18" s="198"/>
      <c r="N18" s="67"/>
    </row>
    <row r="23" spans="1:14" x14ac:dyDescent="0.3">
      <c r="G23" s="154"/>
      <c r="H23" s="154"/>
      <c r="I23" s="154"/>
      <c r="J23" s="154"/>
      <c r="K23" s="155"/>
      <c r="L23" s="155"/>
    </row>
  </sheetData>
  <autoFilter ref="A6:N18"/>
  <mergeCells count="22">
    <mergeCell ref="C11:C12"/>
    <mergeCell ref="D11:D12"/>
    <mergeCell ref="L11:L12"/>
    <mergeCell ref="C17:C18"/>
    <mergeCell ref="D17:D18"/>
    <mergeCell ref="L17:L18"/>
    <mergeCell ref="B1:N1"/>
    <mergeCell ref="B2:N2"/>
    <mergeCell ref="B3:N3"/>
    <mergeCell ref="A7:A18"/>
    <mergeCell ref="B7:B18"/>
    <mergeCell ref="C7:C10"/>
    <mergeCell ref="D7:D10"/>
    <mergeCell ref="K7:K9"/>
    <mergeCell ref="L7:L10"/>
    <mergeCell ref="M7:M18"/>
    <mergeCell ref="C13:C14"/>
    <mergeCell ref="D13:D14"/>
    <mergeCell ref="C15:C16"/>
    <mergeCell ref="D15:D16"/>
    <mergeCell ref="L13:L14"/>
    <mergeCell ref="L15:L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N20"/>
  <sheetViews>
    <sheetView zoomScale="110" zoomScaleNormal="110" workbookViewId="0">
      <selection activeCell="C5" sqref="C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64.5" customHeight="1" x14ac:dyDescent="0.3">
      <c r="A7" s="235">
        <v>6</v>
      </c>
      <c r="B7" s="235" t="s">
        <v>34</v>
      </c>
      <c r="C7" s="241" t="s">
        <v>23</v>
      </c>
      <c r="D7" s="243" t="s">
        <v>15</v>
      </c>
      <c r="E7" s="12" t="s">
        <v>16</v>
      </c>
      <c r="F7" s="12" t="s">
        <v>24</v>
      </c>
      <c r="G7" s="27" t="s">
        <v>19</v>
      </c>
      <c r="H7" s="28">
        <v>42</v>
      </c>
      <c r="I7" s="28">
        <v>47</v>
      </c>
      <c r="J7" s="25">
        <v>1</v>
      </c>
      <c r="K7" s="245">
        <v>1</v>
      </c>
      <c r="L7" s="245">
        <f>(K7+K10)/2</f>
        <v>1</v>
      </c>
      <c r="M7" s="237" t="s">
        <v>101</v>
      </c>
      <c r="N7" s="12" t="s">
        <v>118</v>
      </c>
    </row>
    <row r="8" spans="1:14" ht="39.6" x14ac:dyDescent="0.3">
      <c r="A8" s="236"/>
      <c r="B8" s="236"/>
      <c r="C8" s="242"/>
      <c r="D8" s="244"/>
      <c r="E8" s="8" t="s">
        <v>16</v>
      </c>
      <c r="F8" s="8" t="s">
        <v>25</v>
      </c>
      <c r="G8" s="9" t="s">
        <v>17</v>
      </c>
      <c r="H8" s="16">
        <v>4</v>
      </c>
      <c r="I8" s="17">
        <v>8</v>
      </c>
      <c r="J8" s="26">
        <v>1</v>
      </c>
      <c r="K8" s="246"/>
      <c r="L8" s="246"/>
      <c r="M8" s="238"/>
      <c r="N8" s="8" t="s">
        <v>117</v>
      </c>
    </row>
    <row r="9" spans="1:14" ht="39.6" x14ac:dyDescent="0.3">
      <c r="A9" s="236"/>
      <c r="B9" s="236"/>
      <c r="C9" s="242"/>
      <c r="D9" s="244"/>
      <c r="E9" s="8" t="s">
        <v>16</v>
      </c>
      <c r="F9" s="8" t="s">
        <v>26</v>
      </c>
      <c r="G9" s="9" t="s">
        <v>17</v>
      </c>
      <c r="H9" s="16">
        <v>70</v>
      </c>
      <c r="I9" s="17">
        <v>73</v>
      </c>
      <c r="J9" s="26">
        <v>1</v>
      </c>
      <c r="K9" s="246"/>
      <c r="L9" s="246"/>
      <c r="M9" s="238"/>
      <c r="N9" s="8" t="s">
        <v>124</v>
      </c>
    </row>
    <row r="10" spans="1:14" ht="24.75" customHeight="1" x14ac:dyDescent="0.3">
      <c r="A10" s="236"/>
      <c r="B10" s="236"/>
      <c r="C10" s="242"/>
      <c r="D10" s="244"/>
      <c r="E10" s="8" t="s">
        <v>18</v>
      </c>
      <c r="F10" s="8" t="s">
        <v>20</v>
      </c>
      <c r="G10" s="9" t="s">
        <v>21</v>
      </c>
      <c r="H10" s="16">
        <v>7274.6</v>
      </c>
      <c r="I10" s="16">
        <v>7274.6</v>
      </c>
      <c r="J10" s="26">
        <f>I10/H10*100%</f>
        <v>1</v>
      </c>
      <c r="K10" s="26">
        <f>J10</f>
        <v>1</v>
      </c>
      <c r="L10" s="246"/>
      <c r="M10" s="238"/>
      <c r="N10" s="8"/>
    </row>
    <row r="11" spans="1:14" ht="75.75" hidden="1" customHeight="1" x14ac:dyDescent="0.2">
      <c r="A11" s="236"/>
      <c r="B11" s="236"/>
      <c r="C11" s="242" t="s">
        <v>27</v>
      </c>
      <c r="D11" s="244" t="s">
        <v>15</v>
      </c>
      <c r="E11" s="8"/>
      <c r="F11" s="8"/>
      <c r="G11" s="9"/>
      <c r="H11" s="16"/>
      <c r="I11" s="16"/>
      <c r="J11" s="26"/>
      <c r="K11" s="26"/>
      <c r="L11" s="246">
        <v>1</v>
      </c>
      <c r="M11" s="238"/>
      <c r="N11" s="8"/>
    </row>
    <row r="12" spans="1:14" ht="75.75" customHeight="1" x14ac:dyDescent="0.3">
      <c r="A12" s="236"/>
      <c r="B12" s="236"/>
      <c r="C12" s="242"/>
      <c r="D12" s="244"/>
      <c r="E12" s="12" t="s">
        <v>16</v>
      </c>
      <c r="F12" s="12" t="s">
        <v>24</v>
      </c>
      <c r="G12" s="44" t="s">
        <v>19</v>
      </c>
      <c r="H12" s="43">
        <v>2</v>
      </c>
      <c r="I12" s="43">
        <v>7</v>
      </c>
      <c r="J12" s="41">
        <v>1</v>
      </c>
      <c r="K12" s="41">
        <v>1</v>
      </c>
      <c r="L12" s="246"/>
      <c r="M12" s="238"/>
      <c r="N12" s="12" t="s">
        <v>118</v>
      </c>
    </row>
    <row r="13" spans="1:14" ht="45" customHeight="1" x14ac:dyDescent="0.3">
      <c r="A13" s="236"/>
      <c r="B13" s="236"/>
      <c r="C13" s="242"/>
      <c r="D13" s="244"/>
      <c r="E13" s="8" t="s">
        <v>18</v>
      </c>
      <c r="F13" s="8" t="s">
        <v>20</v>
      </c>
      <c r="G13" s="9" t="s">
        <v>21</v>
      </c>
      <c r="H13" s="51">
        <v>3477.6</v>
      </c>
      <c r="I13" s="51">
        <v>3477.6</v>
      </c>
      <c r="J13" s="26">
        <f>I13/H13*100%</f>
        <v>1</v>
      </c>
      <c r="K13" s="26">
        <f>J13</f>
        <v>1</v>
      </c>
      <c r="L13" s="246"/>
      <c r="M13" s="238"/>
      <c r="N13" s="8"/>
    </row>
    <row r="14" spans="1:14" ht="72.75" customHeight="1" x14ac:dyDescent="0.3">
      <c r="A14" s="236"/>
      <c r="B14" s="236"/>
      <c r="C14" s="242" t="s">
        <v>28</v>
      </c>
      <c r="D14" s="244" t="s">
        <v>15</v>
      </c>
      <c r="E14" s="8" t="s">
        <v>16</v>
      </c>
      <c r="F14" s="8" t="s">
        <v>24</v>
      </c>
      <c r="G14" s="9" t="s">
        <v>19</v>
      </c>
      <c r="H14" s="16">
        <v>5</v>
      </c>
      <c r="I14" s="16">
        <v>19</v>
      </c>
      <c r="J14" s="26">
        <v>1</v>
      </c>
      <c r="K14" s="26">
        <v>1</v>
      </c>
      <c r="L14" s="246">
        <v>1</v>
      </c>
      <c r="M14" s="238"/>
      <c r="N14" s="12" t="s">
        <v>118</v>
      </c>
    </row>
    <row r="15" spans="1:14" ht="54.75" customHeight="1" x14ac:dyDescent="0.3">
      <c r="A15" s="236"/>
      <c r="B15" s="236"/>
      <c r="C15" s="242"/>
      <c r="D15" s="244"/>
      <c r="E15" s="8" t="s">
        <v>18</v>
      </c>
      <c r="F15" s="8" t="s">
        <v>20</v>
      </c>
      <c r="G15" s="9" t="s">
        <v>21</v>
      </c>
      <c r="H15" s="51">
        <v>8255.2000000000007</v>
      </c>
      <c r="I15" s="51">
        <v>8255.2000000000007</v>
      </c>
      <c r="J15" s="26">
        <v>1</v>
      </c>
      <c r="K15" s="26">
        <v>1</v>
      </c>
      <c r="L15" s="246"/>
      <c r="M15" s="238"/>
      <c r="N15" s="8"/>
    </row>
    <row r="16" spans="1:14" ht="72" customHeight="1" x14ac:dyDescent="0.3">
      <c r="A16" s="236"/>
      <c r="B16" s="236"/>
      <c r="C16" s="251" t="s">
        <v>29</v>
      </c>
      <c r="D16" s="253" t="s">
        <v>15</v>
      </c>
      <c r="E16" s="8" t="s">
        <v>16</v>
      </c>
      <c r="F16" s="8" t="s">
        <v>24</v>
      </c>
      <c r="G16" s="42" t="s">
        <v>19</v>
      </c>
      <c r="H16" s="43">
        <v>2</v>
      </c>
      <c r="I16" s="43">
        <v>9</v>
      </c>
      <c r="J16" s="41">
        <v>1</v>
      </c>
      <c r="K16" s="41">
        <v>1</v>
      </c>
      <c r="L16" s="255">
        <v>1</v>
      </c>
      <c r="M16" s="238"/>
      <c r="N16" s="12" t="s">
        <v>118</v>
      </c>
    </row>
    <row r="17" spans="1:14" ht="15" customHeight="1" x14ac:dyDescent="0.3">
      <c r="A17" s="236"/>
      <c r="B17" s="236"/>
      <c r="C17" s="252"/>
      <c r="D17" s="254"/>
      <c r="E17" s="247" t="s">
        <v>18</v>
      </c>
      <c r="F17" s="247" t="s">
        <v>20</v>
      </c>
      <c r="G17" s="248" t="s">
        <v>21</v>
      </c>
      <c r="H17" s="249">
        <v>5248</v>
      </c>
      <c r="I17" s="249">
        <v>5248</v>
      </c>
      <c r="J17" s="246">
        <v>1</v>
      </c>
      <c r="K17" s="246">
        <v>1</v>
      </c>
      <c r="L17" s="256"/>
      <c r="M17" s="238"/>
      <c r="N17" s="15"/>
    </row>
    <row r="18" spans="1:14" ht="40.5" customHeight="1" x14ac:dyDescent="0.3">
      <c r="A18" s="236"/>
      <c r="B18" s="236"/>
      <c r="C18" s="241"/>
      <c r="D18" s="243"/>
      <c r="E18" s="247"/>
      <c r="F18" s="247"/>
      <c r="G18" s="248"/>
      <c r="H18" s="250"/>
      <c r="I18" s="250"/>
      <c r="J18" s="246"/>
      <c r="K18" s="246"/>
      <c r="L18" s="245"/>
      <c r="M18" s="238"/>
      <c r="N18" s="15"/>
    </row>
    <row r="19" spans="1:14" ht="66" x14ac:dyDescent="0.3">
      <c r="A19" s="236"/>
      <c r="B19" s="236"/>
      <c r="C19" s="242" t="s">
        <v>30</v>
      </c>
      <c r="D19" s="244" t="s">
        <v>15</v>
      </c>
      <c r="E19" s="8" t="s">
        <v>16</v>
      </c>
      <c r="F19" s="8" t="s">
        <v>24</v>
      </c>
      <c r="G19" s="9" t="s">
        <v>19</v>
      </c>
      <c r="H19" s="16">
        <v>2</v>
      </c>
      <c r="I19" s="16">
        <v>13</v>
      </c>
      <c r="J19" s="26">
        <v>1</v>
      </c>
      <c r="K19" s="26">
        <v>1</v>
      </c>
      <c r="L19" s="246">
        <v>1</v>
      </c>
      <c r="M19" s="238"/>
      <c r="N19" s="12" t="s">
        <v>118</v>
      </c>
    </row>
    <row r="20" spans="1:14" ht="26.4" x14ac:dyDescent="0.3">
      <c r="A20" s="236"/>
      <c r="B20" s="236"/>
      <c r="C20" s="242"/>
      <c r="D20" s="244"/>
      <c r="E20" s="8" t="s">
        <v>18</v>
      </c>
      <c r="F20" s="8" t="s">
        <v>20</v>
      </c>
      <c r="G20" s="9" t="s">
        <v>21</v>
      </c>
      <c r="H20" s="16">
        <v>7968</v>
      </c>
      <c r="I20" s="16">
        <v>7968</v>
      </c>
      <c r="J20" s="26">
        <v>1</v>
      </c>
      <c r="K20" s="26">
        <v>1</v>
      </c>
      <c r="L20" s="246"/>
      <c r="M20" s="238"/>
      <c r="N20" s="15"/>
    </row>
  </sheetData>
  <autoFilter ref="A6:N15"/>
  <mergeCells count="29">
    <mergeCell ref="L19:L20"/>
    <mergeCell ref="C11:C13"/>
    <mergeCell ref="C14:C15"/>
    <mergeCell ref="E17:E18"/>
    <mergeCell ref="F17:F18"/>
    <mergeCell ref="G17:G18"/>
    <mergeCell ref="H17:H18"/>
    <mergeCell ref="I17:I18"/>
    <mergeCell ref="J17:J18"/>
    <mergeCell ref="K17:K18"/>
    <mergeCell ref="C16:C18"/>
    <mergeCell ref="D16:D18"/>
    <mergeCell ref="L16:L18"/>
    <mergeCell ref="A7:A20"/>
    <mergeCell ref="M7:M20"/>
    <mergeCell ref="B1:N1"/>
    <mergeCell ref="B2:N2"/>
    <mergeCell ref="B3:N3"/>
    <mergeCell ref="C7:C10"/>
    <mergeCell ref="D7:D10"/>
    <mergeCell ref="K7:K9"/>
    <mergeCell ref="L7:L10"/>
    <mergeCell ref="B7:B20"/>
    <mergeCell ref="L11:L13"/>
    <mergeCell ref="D11:D13"/>
    <mergeCell ref="C19:C20"/>
    <mergeCell ref="D14:D15"/>
    <mergeCell ref="L14:L15"/>
    <mergeCell ref="D19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</sheetPr>
  <dimension ref="A1:N24"/>
  <sheetViews>
    <sheetView topLeftCell="C1" zoomScale="110" zoomScaleNormal="110" workbookViewId="0">
      <selection activeCell="D5" sqref="D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3" customWidth="1"/>
    <col min="12" max="12" width="10.33203125" style="13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239" t="s">
        <v>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5.6" x14ac:dyDescent="0.3">
      <c r="B2" s="239" t="s">
        <v>1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ht="15.6" x14ac:dyDescent="0.3">
      <c r="B3" s="239" t="s">
        <v>122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3.5" thickBot="1" x14ac:dyDescent="0.25">
      <c r="A6" s="30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31">
        <v>10</v>
      </c>
      <c r="L6" s="31">
        <v>11</v>
      </c>
      <c r="M6" s="29">
        <v>12</v>
      </c>
      <c r="N6" s="29">
        <v>13</v>
      </c>
    </row>
    <row r="7" spans="1:14" ht="64.5" customHeight="1" x14ac:dyDescent="0.3">
      <c r="A7" s="235">
        <v>7</v>
      </c>
      <c r="B7" s="235" t="s">
        <v>35</v>
      </c>
      <c r="C7" s="241" t="s">
        <v>23</v>
      </c>
      <c r="D7" s="243" t="s">
        <v>15</v>
      </c>
      <c r="E7" s="12" t="s">
        <v>16</v>
      </c>
      <c r="F7" s="12" t="s">
        <v>24</v>
      </c>
      <c r="G7" s="27" t="s">
        <v>19</v>
      </c>
      <c r="H7" s="28">
        <v>30</v>
      </c>
      <c r="I7" s="28">
        <v>61</v>
      </c>
      <c r="J7" s="25">
        <v>1</v>
      </c>
      <c r="K7" s="245">
        <v>1</v>
      </c>
      <c r="L7" s="245">
        <v>1</v>
      </c>
      <c r="M7" s="237" t="s">
        <v>99</v>
      </c>
      <c r="N7" s="12" t="s">
        <v>118</v>
      </c>
    </row>
    <row r="8" spans="1:14" ht="39.6" x14ac:dyDescent="0.3">
      <c r="A8" s="236"/>
      <c r="B8" s="236"/>
      <c r="C8" s="242"/>
      <c r="D8" s="244"/>
      <c r="E8" s="8" t="s">
        <v>16</v>
      </c>
      <c r="F8" s="8" t="s">
        <v>25</v>
      </c>
      <c r="G8" s="9" t="s">
        <v>17</v>
      </c>
      <c r="H8" s="16">
        <v>5</v>
      </c>
      <c r="I8" s="62">
        <v>12</v>
      </c>
      <c r="J8" s="26">
        <v>1</v>
      </c>
      <c r="K8" s="246"/>
      <c r="L8" s="246"/>
      <c r="M8" s="238"/>
      <c r="N8" s="8" t="s">
        <v>117</v>
      </c>
    </row>
    <row r="9" spans="1:14" ht="26.4" x14ac:dyDescent="0.3">
      <c r="A9" s="236"/>
      <c r="B9" s="236"/>
      <c r="C9" s="242"/>
      <c r="D9" s="244"/>
      <c r="E9" s="8" t="s">
        <v>16</v>
      </c>
      <c r="F9" s="8" t="s">
        <v>26</v>
      </c>
      <c r="G9" s="9" t="s">
        <v>17</v>
      </c>
      <c r="H9" s="16">
        <v>70</v>
      </c>
      <c r="I9" s="17">
        <v>74</v>
      </c>
      <c r="J9" s="26">
        <v>1</v>
      </c>
      <c r="K9" s="246"/>
      <c r="L9" s="246"/>
      <c r="M9" s="238"/>
      <c r="N9" s="8" t="s">
        <v>119</v>
      </c>
    </row>
    <row r="10" spans="1:14" ht="26.4" x14ac:dyDescent="0.3">
      <c r="A10" s="236"/>
      <c r="B10" s="236"/>
      <c r="C10" s="242"/>
      <c r="D10" s="244"/>
      <c r="E10" s="8" t="s">
        <v>18</v>
      </c>
      <c r="F10" s="8" t="s">
        <v>20</v>
      </c>
      <c r="G10" s="9" t="s">
        <v>21</v>
      </c>
      <c r="H10" s="62">
        <v>11850</v>
      </c>
      <c r="I10" s="16">
        <v>11850</v>
      </c>
      <c r="J10" s="26">
        <f>I10/H10*100%</f>
        <v>1</v>
      </c>
      <c r="K10" s="26">
        <f>J10</f>
        <v>1</v>
      </c>
      <c r="L10" s="246"/>
      <c r="M10" s="238"/>
      <c r="N10" s="8"/>
    </row>
    <row r="11" spans="1:14" ht="81.75" customHeight="1" x14ac:dyDescent="0.3">
      <c r="A11" s="236"/>
      <c r="B11" s="236"/>
      <c r="C11" s="89" t="s">
        <v>27</v>
      </c>
      <c r="D11" s="90" t="s">
        <v>15</v>
      </c>
      <c r="E11" s="8" t="s">
        <v>18</v>
      </c>
      <c r="F11" s="8" t="s">
        <v>20</v>
      </c>
      <c r="G11" s="9" t="s">
        <v>21</v>
      </c>
      <c r="H11" s="93">
        <v>1460</v>
      </c>
      <c r="I11" s="93">
        <v>1460</v>
      </c>
      <c r="J11" s="26">
        <f>I11/H11*100%</f>
        <v>1</v>
      </c>
      <c r="K11" s="26">
        <f>J11</f>
        <v>1</v>
      </c>
      <c r="L11" s="88">
        <v>1</v>
      </c>
      <c r="M11" s="238"/>
      <c r="N11" s="8"/>
    </row>
    <row r="12" spans="1:14" ht="66" x14ac:dyDescent="0.3">
      <c r="A12" s="236"/>
      <c r="B12" s="236"/>
      <c r="C12" s="242" t="s">
        <v>28</v>
      </c>
      <c r="D12" s="244" t="s">
        <v>15</v>
      </c>
      <c r="E12" s="8" t="s">
        <v>16</v>
      </c>
      <c r="F12" s="8" t="s">
        <v>24</v>
      </c>
      <c r="G12" s="9" t="s">
        <v>19</v>
      </c>
      <c r="H12" s="16">
        <v>1</v>
      </c>
      <c r="I12" s="38">
        <v>4</v>
      </c>
      <c r="J12" s="26">
        <v>1</v>
      </c>
      <c r="K12" s="26">
        <v>1</v>
      </c>
      <c r="L12" s="246">
        <v>1</v>
      </c>
      <c r="M12" s="238"/>
      <c r="N12" s="12" t="s">
        <v>118</v>
      </c>
    </row>
    <row r="13" spans="1:14" ht="26.4" x14ac:dyDescent="0.3">
      <c r="A13" s="236"/>
      <c r="B13" s="236"/>
      <c r="C13" s="242"/>
      <c r="D13" s="244"/>
      <c r="E13" s="8" t="s">
        <v>18</v>
      </c>
      <c r="F13" s="8" t="s">
        <v>20</v>
      </c>
      <c r="G13" s="9" t="s">
        <v>21</v>
      </c>
      <c r="H13" s="62">
        <v>4867.5</v>
      </c>
      <c r="I13" s="43">
        <v>4867.5</v>
      </c>
      <c r="J13" s="26">
        <v>1</v>
      </c>
      <c r="K13" s="26">
        <v>1</v>
      </c>
      <c r="L13" s="246"/>
      <c r="M13" s="238"/>
      <c r="N13" s="8"/>
    </row>
    <row r="14" spans="1:14" ht="70.5" customHeight="1" x14ac:dyDescent="0.3">
      <c r="A14" s="236"/>
      <c r="B14" s="236"/>
      <c r="C14" s="251" t="s">
        <v>126</v>
      </c>
      <c r="D14" s="253" t="s">
        <v>15</v>
      </c>
      <c r="E14" s="8" t="s">
        <v>16</v>
      </c>
      <c r="F14" s="8" t="s">
        <v>24</v>
      </c>
      <c r="G14" s="61" t="s">
        <v>19</v>
      </c>
      <c r="H14" s="62">
        <v>0</v>
      </c>
      <c r="I14" s="62">
        <v>4</v>
      </c>
      <c r="J14" s="53"/>
      <c r="K14" s="53"/>
      <c r="L14" s="246">
        <v>1</v>
      </c>
      <c r="M14" s="238"/>
      <c r="N14" s="12"/>
    </row>
    <row r="15" spans="1:14" ht="44.25" customHeight="1" x14ac:dyDescent="0.3">
      <c r="A15" s="236"/>
      <c r="B15" s="236"/>
      <c r="C15" s="263"/>
      <c r="D15" s="264"/>
      <c r="E15" s="8" t="s">
        <v>18</v>
      </c>
      <c r="F15" s="8" t="s">
        <v>20</v>
      </c>
      <c r="G15" s="61" t="s">
        <v>21</v>
      </c>
      <c r="H15" s="62">
        <v>13484</v>
      </c>
      <c r="I15" s="62">
        <v>13484</v>
      </c>
      <c r="J15" s="97">
        <v>1</v>
      </c>
      <c r="K15" s="97">
        <v>1</v>
      </c>
      <c r="L15" s="246"/>
      <c r="M15" s="238"/>
      <c r="N15" s="12"/>
    </row>
    <row r="16" spans="1:14" ht="66" x14ac:dyDescent="0.3">
      <c r="A16" s="236"/>
      <c r="B16" s="236"/>
      <c r="C16" s="242" t="s">
        <v>30</v>
      </c>
      <c r="D16" s="244" t="s">
        <v>15</v>
      </c>
      <c r="E16" s="8" t="s">
        <v>16</v>
      </c>
      <c r="F16" s="8" t="s">
        <v>24</v>
      </c>
      <c r="G16" s="9" t="s">
        <v>19</v>
      </c>
      <c r="H16" s="16">
        <v>8</v>
      </c>
      <c r="I16" s="38">
        <v>15</v>
      </c>
      <c r="J16" s="26">
        <v>1</v>
      </c>
      <c r="K16" s="255">
        <v>1</v>
      </c>
      <c r="L16" s="246">
        <v>1</v>
      </c>
      <c r="M16" s="238"/>
      <c r="N16" s="12" t="s">
        <v>118</v>
      </c>
    </row>
    <row r="17" spans="1:14" ht="26.4" x14ac:dyDescent="0.3">
      <c r="A17" s="236"/>
      <c r="B17" s="236"/>
      <c r="C17" s="242"/>
      <c r="D17" s="244"/>
      <c r="E17" s="8" t="s">
        <v>16</v>
      </c>
      <c r="F17" s="8" t="s">
        <v>26</v>
      </c>
      <c r="G17" s="61" t="s">
        <v>17</v>
      </c>
      <c r="H17" s="62">
        <v>0</v>
      </c>
      <c r="I17" s="62">
        <v>67</v>
      </c>
      <c r="J17" s="53"/>
      <c r="K17" s="245"/>
      <c r="L17" s="246"/>
      <c r="M17" s="238"/>
      <c r="N17" s="12"/>
    </row>
    <row r="18" spans="1:14" ht="26.4" x14ac:dyDescent="0.3">
      <c r="A18" s="236"/>
      <c r="B18" s="236"/>
      <c r="C18" s="242"/>
      <c r="D18" s="244"/>
      <c r="E18" s="8" t="s">
        <v>18</v>
      </c>
      <c r="F18" s="8" t="s">
        <v>20</v>
      </c>
      <c r="G18" s="9" t="s">
        <v>21</v>
      </c>
      <c r="H18" s="62">
        <v>13484</v>
      </c>
      <c r="I18" s="43">
        <v>13484</v>
      </c>
      <c r="J18" s="26">
        <v>1</v>
      </c>
      <c r="K18" s="26">
        <v>1</v>
      </c>
      <c r="L18" s="246"/>
      <c r="M18" s="238"/>
      <c r="N18" s="15"/>
    </row>
    <row r="19" spans="1:14" ht="66" x14ac:dyDescent="0.3">
      <c r="A19" s="236"/>
      <c r="B19" s="236"/>
      <c r="C19" s="242" t="s">
        <v>78</v>
      </c>
      <c r="D19" s="244" t="s">
        <v>15</v>
      </c>
      <c r="E19" s="8" t="s">
        <v>16</v>
      </c>
      <c r="F19" s="8" t="s">
        <v>24</v>
      </c>
      <c r="G19" s="9" t="s">
        <v>19</v>
      </c>
      <c r="H19" s="16">
        <v>1</v>
      </c>
      <c r="I19" s="38">
        <v>3</v>
      </c>
      <c r="J19" s="26">
        <v>1</v>
      </c>
      <c r="K19" s="26">
        <v>1</v>
      </c>
      <c r="L19" s="246">
        <v>1</v>
      </c>
      <c r="M19" s="238"/>
      <c r="N19" s="15"/>
    </row>
    <row r="20" spans="1:14" ht="26.4" x14ac:dyDescent="0.3">
      <c r="A20" s="236"/>
      <c r="B20" s="236"/>
      <c r="C20" s="242"/>
      <c r="D20" s="244"/>
      <c r="E20" s="8" t="s">
        <v>18</v>
      </c>
      <c r="F20" s="8" t="s">
        <v>20</v>
      </c>
      <c r="G20" s="9" t="s">
        <v>21</v>
      </c>
      <c r="H20" s="62">
        <v>3797</v>
      </c>
      <c r="I20" s="43">
        <v>3797</v>
      </c>
      <c r="J20" s="26">
        <v>1</v>
      </c>
      <c r="K20" s="26">
        <v>1</v>
      </c>
      <c r="L20" s="246"/>
      <c r="M20" s="238"/>
      <c r="N20" s="15"/>
    </row>
    <row r="21" spans="1:14" ht="12.75" hidden="1" x14ac:dyDescent="0.2">
      <c r="A21" s="236"/>
      <c r="B21" s="236"/>
      <c r="C21" s="52"/>
      <c r="D21" s="54"/>
      <c r="E21" s="69"/>
      <c r="F21" s="69"/>
      <c r="G21" s="57"/>
      <c r="H21" s="70"/>
      <c r="I21" s="58"/>
      <c r="J21" s="56"/>
      <c r="K21" s="56"/>
      <c r="L21" s="53"/>
      <c r="M21" s="238"/>
      <c r="N21" s="15"/>
    </row>
    <row r="22" spans="1:14" ht="84.75" customHeight="1" x14ac:dyDescent="0.3">
      <c r="A22" s="236"/>
      <c r="B22" s="236"/>
      <c r="C22" s="251" t="s">
        <v>79</v>
      </c>
      <c r="D22" s="253" t="s">
        <v>15</v>
      </c>
      <c r="E22" s="8" t="s">
        <v>16</v>
      </c>
      <c r="F22" s="8" t="s">
        <v>24</v>
      </c>
      <c r="G22" s="61" t="s">
        <v>19</v>
      </c>
      <c r="H22" s="62">
        <v>0</v>
      </c>
      <c r="I22" s="62">
        <v>1</v>
      </c>
      <c r="J22" s="53"/>
      <c r="K22" s="53"/>
      <c r="L22" s="255">
        <v>1</v>
      </c>
      <c r="M22" s="238"/>
      <c r="N22" s="15"/>
    </row>
    <row r="23" spans="1:14" ht="15" customHeight="1" x14ac:dyDescent="0.3">
      <c r="A23" s="236"/>
      <c r="B23" s="236"/>
      <c r="C23" s="265"/>
      <c r="D23" s="266"/>
      <c r="E23" s="257" t="s">
        <v>18</v>
      </c>
      <c r="F23" s="257" t="s">
        <v>20</v>
      </c>
      <c r="G23" s="259" t="s">
        <v>21</v>
      </c>
      <c r="H23" s="261">
        <v>3054</v>
      </c>
      <c r="I23" s="261">
        <v>3054</v>
      </c>
      <c r="J23" s="255">
        <v>1</v>
      </c>
      <c r="K23" s="255">
        <v>1</v>
      </c>
      <c r="L23" s="256"/>
      <c r="M23" s="238"/>
      <c r="N23" s="15"/>
    </row>
    <row r="24" spans="1:14" ht="17.25" customHeight="1" x14ac:dyDescent="0.3">
      <c r="A24" s="236"/>
      <c r="B24" s="236"/>
      <c r="C24" s="263"/>
      <c r="D24" s="264"/>
      <c r="E24" s="258"/>
      <c r="F24" s="258"/>
      <c r="G24" s="260"/>
      <c r="H24" s="262"/>
      <c r="I24" s="262"/>
      <c r="J24" s="245"/>
      <c r="K24" s="245"/>
      <c r="L24" s="245"/>
      <c r="M24" s="238"/>
      <c r="N24" s="15"/>
    </row>
  </sheetData>
  <autoFilter ref="A6:N13"/>
  <mergeCells count="33">
    <mergeCell ref="A7:A24"/>
    <mergeCell ref="B7:B24"/>
    <mergeCell ref="M7:M24"/>
    <mergeCell ref="C19:C20"/>
    <mergeCell ref="D19:D20"/>
    <mergeCell ref="L19:L20"/>
    <mergeCell ref="C14:C15"/>
    <mergeCell ref="D14:D15"/>
    <mergeCell ref="C16:C18"/>
    <mergeCell ref="D16:D18"/>
    <mergeCell ref="L16:L18"/>
    <mergeCell ref="C12:C13"/>
    <mergeCell ref="C22:C24"/>
    <mergeCell ref="D22:D24"/>
    <mergeCell ref="D12:D13"/>
    <mergeCell ref="B1:N1"/>
    <mergeCell ref="B2:N2"/>
    <mergeCell ref="B3:N3"/>
    <mergeCell ref="C7:C10"/>
    <mergeCell ref="D7:D10"/>
    <mergeCell ref="K7:K9"/>
    <mergeCell ref="L7:L10"/>
    <mergeCell ref="L12:L13"/>
    <mergeCell ref="E23:E24"/>
    <mergeCell ref="F23:F24"/>
    <mergeCell ref="G23:G24"/>
    <mergeCell ref="H23:H24"/>
    <mergeCell ref="I23:I24"/>
    <mergeCell ref="J23:J24"/>
    <mergeCell ref="K23:K24"/>
    <mergeCell ref="L14:L15"/>
    <mergeCell ref="L22:L24"/>
    <mergeCell ref="K16:K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0"/>
  <sheetViews>
    <sheetView zoomScaleNormal="100" workbookViewId="0">
      <selection activeCell="K7" sqref="K7:K9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11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2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17" t="s">
        <v>9</v>
      </c>
      <c r="I5" s="117" t="s">
        <v>10</v>
      </c>
      <c r="J5" s="117" t="s">
        <v>11</v>
      </c>
      <c r="K5" s="73" t="s">
        <v>12</v>
      </c>
      <c r="L5" s="73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19">
        <v>7</v>
      </c>
      <c r="I6" s="119">
        <v>8</v>
      </c>
      <c r="J6" s="119">
        <v>9</v>
      </c>
      <c r="K6" s="120">
        <v>10</v>
      </c>
      <c r="L6" s="120">
        <v>11</v>
      </c>
      <c r="M6" s="119">
        <v>12</v>
      </c>
      <c r="N6" s="119">
        <v>13</v>
      </c>
    </row>
    <row r="7" spans="1:14" ht="64.5" customHeight="1" x14ac:dyDescent="0.3">
      <c r="A7" s="211">
        <v>8</v>
      </c>
      <c r="B7" s="211" t="s">
        <v>49</v>
      </c>
      <c r="C7" s="202" t="s">
        <v>23</v>
      </c>
      <c r="D7" s="200" t="s">
        <v>15</v>
      </c>
      <c r="E7" s="71" t="s">
        <v>16</v>
      </c>
      <c r="F7" s="71" t="s">
        <v>24</v>
      </c>
      <c r="G7" s="72" t="s">
        <v>19</v>
      </c>
      <c r="H7" s="92">
        <v>30</v>
      </c>
      <c r="I7" s="92">
        <v>56</v>
      </c>
      <c r="J7" s="104">
        <f t="shared" ref="J7:J18" si="0">IF(I7/H7&gt;100%,100%,I7/H7)</f>
        <v>1</v>
      </c>
      <c r="K7" s="196">
        <v>1</v>
      </c>
      <c r="L7" s="196">
        <f>(K7+K10)/2</f>
        <v>1</v>
      </c>
      <c r="M7" s="267" t="s">
        <v>99</v>
      </c>
      <c r="N7" s="12" t="s">
        <v>118</v>
      </c>
    </row>
    <row r="8" spans="1:14" ht="39.6" x14ac:dyDescent="0.3">
      <c r="A8" s="233"/>
      <c r="B8" s="233"/>
      <c r="C8" s="203"/>
      <c r="D8" s="201"/>
      <c r="E8" s="67" t="s">
        <v>16</v>
      </c>
      <c r="F8" s="67" t="s">
        <v>25</v>
      </c>
      <c r="G8" s="73" t="s">
        <v>17</v>
      </c>
      <c r="H8" s="76">
        <v>8</v>
      </c>
      <c r="I8" s="76">
        <v>14</v>
      </c>
      <c r="J8" s="104">
        <f t="shared" si="0"/>
        <v>1</v>
      </c>
      <c r="K8" s="197"/>
      <c r="L8" s="197"/>
      <c r="M8" s="268"/>
      <c r="N8" s="67" t="s">
        <v>117</v>
      </c>
    </row>
    <row r="9" spans="1:14" ht="26.4" x14ac:dyDescent="0.3">
      <c r="A9" s="233"/>
      <c r="B9" s="233"/>
      <c r="C9" s="203"/>
      <c r="D9" s="201"/>
      <c r="E9" s="67" t="s">
        <v>16</v>
      </c>
      <c r="F9" s="67" t="s">
        <v>26</v>
      </c>
      <c r="G9" s="73" t="s">
        <v>17</v>
      </c>
      <c r="H9" s="76">
        <v>65</v>
      </c>
      <c r="I9" s="76">
        <v>91</v>
      </c>
      <c r="J9" s="104">
        <f t="shared" si="0"/>
        <v>1</v>
      </c>
      <c r="K9" s="197"/>
      <c r="L9" s="197"/>
      <c r="M9" s="268"/>
      <c r="N9" s="8" t="s">
        <v>119</v>
      </c>
    </row>
    <row r="10" spans="1:14" ht="26.4" x14ac:dyDescent="0.3">
      <c r="A10" s="233"/>
      <c r="B10" s="233"/>
      <c r="C10" s="203"/>
      <c r="D10" s="201"/>
      <c r="E10" s="67" t="s">
        <v>18</v>
      </c>
      <c r="F10" s="67" t="s">
        <v>20</v>
      </c>
      <c r="G10" s="73" t="s">
        <v>21</v>
      </c>
      <c r="H10" s="121">
        <v>7873</v>
      </c>
      <c r="I10" s="121">
        <v>7873</v>
      </c>
      <c r="J10" s="104">
        <f t="shared" si="0"/>
        <v>1</v>
      </c>
      <c r="K10" s="115">
        <f>J10</f>
        <v>1</v>
      </c>
      <c r="L10" s="197"/>
      <c r="M10" s="268"/>
      <c r="N10" s="67"/>
    </row>
    <row r="11" spans="1:14" ht="66" x14ac:dyDescent="0.3">
      <c r="A11" s="233"/>
      <c r="B11" s="233"/>
      <c r="C11" s="203" t="s">
        <v>27</v>
      </c>
      <c r="D11" s="201" t="s">
        <v>15</v>
      </c>
      <c r="E11" s="67" t="s">
        <v>16</v>
      </c>
      <c r="F11" s="67" t="s">
        <v>24</v>
      </c>
      <c r="G11" s="73" t="s">
        <v>19</v>
      </c>
      <c r="H11" s="66">
        <v>2</v>
      </c>
      <c r="I11" s="66">
        <v>8</v>
      </c>
      <c r="J11" s="104">
        <f t="shared" si="0"/>
        <v>1</v>
      </c>
      <c r="K11" s="115">
        <v>1</v>
      </c>
      <c r="L11" s="197">
        <v>1</v>
      </c>
      <c r="M11" s="268"/>
      <c r="N11" s="12" t="s">
        <v>118</v>
      </c>
    </row>
    <row r="12" spans="1:14" ht="26.4" x14ac:dyDescent="0.3">
      <c r="A12" s="233"/>
      <c r="B12" s="233"/>
      <c r="C12" s="203"/>
      <c r="D12" s="201"/>
      <c r="E12" s="67" t="s">
        <v>18</v>
      </c>
      <c r="F12" s="67" t="s">
        <v>20</v>
      </c>
      <c r="G12" s="73" t="s">
        <v>21</v>
      </c>
      <c r="H12" s="121">
        <v>5970</v>
      </c>
      <c r="I12" s="121">
        <v>5970</v>
      </c>
      <c r="J12" s="104">
        <f t="shared" si="0"/>
        <v>1</v>
      </c>
      <c r="K12" s="115">
        <f>J12</f>
        <v>1</v>
      </c>
      <c r="L12" s="197"/>
      <c r="M12" s="268"/>
      <c r="N12" s="67"/>
    </row>
    <row r="13" spans="1:14" ht="65.25" customHeight="1" x14ac:dyDescent="0.3">
      <c r="A13" s="233"/>
      <c r="B13" s="233"/>
      <c r="C13" s="271" t="s">
        <v>28</v>
      </c>
      <c r="D13" s="269" t="s">
        <v>15</v>
      </c>
      <c r="E13" s="67" t="s">
        <v>16</v>
      </c>
      <c r="F13" s="67" t="s">
        <v>24</v>
      </c>
      <c r="G13" s="73" t="s">
        <v>19</v>
      </c>
      <c r="H13" s="66">
        <v>0</v>
      </c>
      <c r="I13" s="66">
        <v>0.2</v>
      </c>
      <c r="J13" s="104"/>
      <c r="K13" s="115"/>
      <c r="L13" s="217">
        <v>1</v>
      </c>
      <c r="M13" s="268"/>
      <c r="N13" s="67" t="s">
        <v>149</v>
      </c>
    </row>
    <row r="14" spans="1:14" ht="28.5" customHeight="1" x14ac:dyDescent="0.3">
      <c r="A14" s="233"/>
      <c r="B14" s="233"/>
      <c r="C14" s="270"/>
      <c r="D14" s="270"/>
      <c r="E14" s="67" t="s">
        <v>18</v>
      </c>
      <c r="F14" s="67" t="s">
        <v>20</v>
      </c>
      <c r="G14" s="73" t="s">
        <v>21</v>
      </c>
      <c r="H14" s="121">
        <v>4536</v>
      </c>
      <c r="I14" s="121">
        <v>4536</v>
      </c>
      <c r="J14" s="104">
        <f t="shared" si="0"/>
        <v>1</v>
      </c>
      <c r="K14" s="115">
        <v>1</v>
      </c>
      <c r="L14" s="196"/>
      <c r="M14" s="268"/>
      <c r="N14" s="67"/>
    </row>
    <row r="15" spans="1:14" ht="66" x14ac:dyDescent="0.3">
      <c r="A15" s="233"/>
      <c r="B15" s="233"/>
      <c r="C15" s="203" t="s">
        <v>29</v>
      </c>
      <c r="D15" s="201" t="s">
        <v>15</v>
      </c>
      <c r="E15" s="67" t="s">
        <v>16</v>
      </c>
      <c r="F15" s="67" t="s">
        <v>24</v>
      </c>
      <c r="G15" s="73" t="s">
        <v>19</v>
      </c>
      <c r="H15" s="66">
        <v>1</v>
      </c>
      <c r="I15" s="66">
        <v>17</v>
      </c>
      <c r="J15" s="104">
        <f t="shared" si="0"/>
        <v>1</v>
      </c>
      <c r="K15" s="115">
        <v>1</v>
      </c>
      <c r="L15" s="197">
        <v>1</v>
      </c>
      <c r="M15" s="268"/>
      <c r="N15" s="12" t="s">
        <v>118</v>
      </c>
    </row>
    <row r="16" spans="1:14" ht="27.75" customHeight="1" x14ac:dyDescent="0.3">
      <c r="A16" s="233"/>
      <c r="B16" s="233"/>
      <c r="C16" s="203"/>
      <c r="D16" s="201"/>
      <c r="E16" s="67" t="s">
        <v>18</v>
      </c>
      <c r="F16" s="67" t="s">
        <v>20</v>
      </c>
      <c r="G16" s="73" t="s">
        <v>21</v>
      </c>
      <c r="H16" s="121">
        <v>5910</v>
      </c>
      <c r="I16" s="121">
        <v>5910</v>
      </c>
      <c r="J16" s="104">
        <f t="shared" si="0"/>
        <v>1</v>
      </c>
      <c r="K16" s="115">
        <v>1</v>
      </c>
      <c r="L16" s="197"/>
      <c r="M16" s="268"/>
      <c r="N16" s="67"/>
    </row>
    <row r="17" spans="1:14" ht="66" customHeight="1" x14ac:dyDescent="0.3">
      <c r="A17" s="233"/>
      <c r="B17" s="233"/>
      <c r="C17" s="271" t="s">
        <v>30</v>
      </c>
      <c r="D17" s="269" t="s">
        <v>15</v>
      </c>
      <c r="E17" s="67" t="s">
        <v>16</v>
      </c>
      <c r="F17" s="67" t="s">
        <v>24</v>
      </c>
      <c r="G17" s="73" t="s">
        <v>19</v>
      </c>
      <c r="H17" s="66">
        <v>0</v>
      </c>
      <c r="I17" s="66">
        <v>7</v>
      </c>
      <c r="J17" s="104"/>
      <c r="K17" s="188"/>
      <c r="L17" s="217">
        <v>1</v>
      </c>
      <c r="M17" s="268"/>
      <c r="N17" s="12" t="s">
        <v>118</v>
      </c>
    </row>
    <row r="18" spans="1:14" ht="30" customHeight="1" x14ac:dyDescent="0.3">
      <c r="A18" s="233"/>
      <c r="B18" s="233"/>
      <c r="C18" s="270"/>
      <c r="D18" s="270"/>
      <c r="E18" s="67" t="s">
        <v>18</v>
      </c>
      <c r="F18" s="67" t="s">
        <v>20</v>
      </c>
      <c r="G18" s="73" t="s">
        <v>21</v>
      </c>
      <c r="H18" s="121">
        <v>7301</v>
      </c>
      <c r="I18" s="121">
        <v>7301</v>
      </c>
      <c r="J18" s="104">
        <f t="shared" si="0"/>
        <v>1</v>
      </c>
      <c r="K18" s="189">
        <v>1</v>
      </c>
      <c r="L18" s="226"/>
      <c r="M18" s="268"/>
      <c r="N18" s="67"/>
    </row>
    <row r="19" spans="1:14" x14ac:dyDescent="0.3">
      <c r="K19" s="111"/>
      <c r="L19" s="111"/>
    </row>
    <row r="20" spans="1:14" x14ac:dyDescent="0.3">
      <c r="K20" s="111"/>
      <c r="L20" s="111"/>
    </row>
  </sheetData>
  <autoFilter ref="A6:N15"/>
  <mergeCells count="22">
    <mergeCell ref="A7:A18"/>
    <mergeCell ref="B7:B18"/>
    <mergeCell ref="M7:M18"/>
    <mergeCell ref="C15:C16"/>
    <mergeCell ref="D15:D16"/>
    <mergeCell ref="L15:L16"/>
    <mergeCell ref="D13:D14"/>
    <mergeCell ref="C13:C14"/>
    <mergeCell ref="C17:C18"/>
    <mergeCell ref="D17:D18"/>
    <mergeCell ref="C11:C12"/>
    <mergeCell ref="D11:D12"/>
    <mergeCell ref="L11:L12"/>
    <mergeCell ref="L17:L18"/>
    <mergeCell ref="L13:L14"/>
    <mergeCell ref="B1:N1"/>
    <mergeCell ref="B2:N2"/>
    <mergeCell ref="B3:N3"/>
    <mergeCell ref="C7:C10"/>
    <mergeCell ref="D7:D10"/>
    <mergeCell ref="K7:K9"/>
    <mergeCell ref="L7:L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FF00"/>
  </sheetPr>
  <dimension ref="A1:N22"/>
  <sheetViews>
    <sheetView zoomScaleNormal="100" workbookViewId="0">
      <selection activeCell="F7" sqref="F7"/>
    </sheetView>
  </sheetViews>
  <sheetFormatPr defaultColWidth="9.109375" defaultRowHeight="13.8" x14ac:dyDescent="0.3"/>
  <cols>
    <col min="1" max="1" width="5.88671875" style="111" customWidth="1"/>
    <col min="2" max="2" width="15.6640625" style="111" customWidth="1"/>
    <col min="3" max="3" width="22.6640625" style="111" customWidth="1"/>
    <col min="4" max="4" width="10.33203125" style="111" customWidth="1"/>
    <col min="5" max="5" width="11" style="111" customWidth="1"/>
    <col min="6" max="6" width="29.44140625" style="111" customWidth="1"/>
    <col min="7" max="7" width="9.109375" style="111"/>
    <col min="8" max="8" width="10.44140625" style="125" customWidth="1"/>
    <col min="9" max="9" width="11.6640625" style="111" bestFit="1" customWidth="1"/>
    <col min="10" max="10" width="9.109375" style="111"/>
    <col min="11" max="11" width="12.44140625" style="123" customWidth="1"/>
    <col min="12" max="12" width="10.33203125" style="183" bestFit="1" customWidth="1"/>
    <col min="13" max="13" width="14.109375" style="111" customWidth="1"/>
    <col min="14" max="14" width="39.88671875" style="111" customWidth="1"/>
    <col min="15" max="16384" width="9.109375" style="111"/>
  </cols>
  <sheetData>
    <row r="1" spans="1:14" ht="15.6" x14ac:dyDescent="0.3"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.6" x14ac:dyDescent="0.3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s="125" customFormat="1" ht="15.6" x14ac:dyDescent="0.3">
      <c r="B3" s="192" t="s">
        <v>122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5" spans="1:14" ht="198" x14ac:dyDescent="0.3">
      <c r="A5" s="117" t="s">
        <v>2</v>
      </c>
      <c r="B5" s="117" t="s">
        <v>3</v>
      </c>
      <c r="C5" s="117" t="s">
        <v>4</v>
      </c>
      <c r="D5" s="117" t="s">
        <v>5</v>
      </c>
      <c r="E5" s="117" t="s">
        <v>6</v>
      </c>
      <c r="F5" s="117" t="s">
        <v>7</v>
      </c>
      <c r="G5" s="117" t="s">
        <v>8</v>
      </c>
      <c r="H5" s="178" t="s">
        <v>9</v>
      </c>
      <c r="I5" s="117" t="s">
        <v>10</v>
      </c>
      <c r="J5" s="117" t="s">
        <v>11</v>
      </c>
      <c r="K5" s="73" t="s">
        <v>12</v>
      </c>
      <c r="L5" s="114" t="s">
        <v>13</v>
      </c>
      <c r="M5" s="117" t="s">
        <v>14</v>
      </c>
      <c r="N5" s="117" t="s">
        <v>42</v>
      </c>
    </row>
    <row r="6" spans="1:14" ht="13.5" thickBot="1" x14ac:dyDescent="0.25">
      <c r="A6" s="118"/>
      <c r="B6" s="119">
        <v>1</v>
      </c>
      <c r="C6" s="119">
        <v>2</v>
      </c>
      <c r="D6" s="119">
        <v>3</v>
      </c>
      <c r="E6" s="119">
        <v>4</v>
      </c>
      <c r="F6" s="119">
        <v>5</v>
      </c>
      <c r="G6" s="119">
        <v>6</v>
      </c>
      <c r="H6" s="181">
        <v>7</v>
      </c>
      <c r="I6" s="119">
        <v>8</v>
      </c>
      <c r="J6" s="119">
        <v>9</v>
      </c>
      <c r="K6" s="120">
        <v>10</v>
      </c>
      <c r="L6" s="182">
        <v>11</v>
      </c>
      <c r="M6" s="119">
        <v>12</v>
      </c>
      <c r="N6" s="119">
        <v>13</v>
      </c>
    </row>
    <row r="7" spans="1:14" ht="64.5" customHeight="1" x14ac:dyDescent="0.3">
      <c r="A7" s="211">
        <v>9</v>
      </c>
      <c r="B7" s="211" t="s">
        <v>50</v>
      </c>
      <c r="C7" s="202" t="s">
        <v>23</v>
      </c>
      <c r="D7" s="200" t="s">
        <v>15</v>
      </c>
      <c r="E7" s="71" t="s">
        <v>16</v>
      </c>
      <c r="F7" s="71" t="s">
        <v>24</v>
      </c>
      <c r="G7" s="72" t="s">
        <v>19</v>
      </c>
      <c r="H7" s="177">
        <v>23</v>
      </c>
      <c r="I7" s="102">
        <v>23</v>
      </c>
      <c r="J7" s="159">
        <f t="shared" ref="J7:J20" si="0">IF(I7/H7&gt;100%,100%,I7/H7)</f>
        <v>1</v>
      </c>
      <c r="K7" s="196">
        <v>0.97719999999999996</v>
      </c>
      <c r="L7" s="272">
        <v>0.98860000000000003</v>
      </c>
      <c r="M7" s="198" t="s">
        <v>100</v>
      </c>
      <c r="N7" s="71"/>
    </row>
    <row r="8" spans="1:14" ht="39.6" x14ac:dyDescent="0.3">
      <c r="A8" s="233"/>
      <c r="B8" s="233"/>
      <c r="C8" s="203"/>
      <c r="D8" s="201"/>
      <c r="E8" s="67" t="s">
        <v>16</v>
      </c>
      <c r="F8" s="67" t="s">
        <v>25</v>
      </c>
      <c r="G8" s="73" t="s">
        <v>17</v>
      </c>
      <c r="H8" s="76">
        <v>5</v>
      </c>
      <c r="I8" s="76">
        <v>15.79</v>
      </c>
      <c r="J8" s="159">
        <f t="shared" si="0"/>
        <v>1</v>
      </c>
      <c r="K8" s="197"/>
      <c r="L8" s="273"/>
      <c r="M8" s="199"/>
      <c r="N8" s="67"/>
    </row>
    <row r="9" spans="1:14" ht="26.4" x14ac:dyDescent="0.3">
      <c r="A9" s="233"/>
      <c r="B9" s="233"/>
      <c r="C9" s="203"/>
      <c r="D9" s="201"/>
      <c r="E9" s="67" t="s">
        <v>16</v>
      </c>
      <c r="F9" s="67" t="s">
        <v>26</v>
      </c>
      <c r="G9" s="73" t="s">
        <v>17</v>
      </c>
      <c r="H9" s="76">
        <v>60</v>
      </c>
      <c r="I9" s="76">
        <v>55.9</v>
      </c>
      <c r="J9" s="159">
        <f t="shared" si="0"/>
        <v>0.93166666666666664</v>
      </c>
      <c r="K9" s="197"/>
      <c r="L9" s="274"/>
      <c r="M9" s="199"/>
      <c r="N9" s="67"/>
    </row>
    <row r="10" spans="1:14" ht="26.4" x14ac:dyDescent="0.3">
      <c r="A10" s="233"/>
      <c r="B10" s="233"/>
      <c r="C10" s="203"/>
      <c r="D10" s="201"/>
      <c r="E10" s="67" t="s">
        <v>18</v>
      </c>
      <c r="F10" s="67" t="s">
        <v>20</v>
      </c>
      <c r="G10" s="73" t="s">
        <v>21</v>
      </c>
      <c r="H10" s="121">
        <v>14285.7</v>
      </c>
      <c r="I10" s="121">
        <f t="shared" ref="I10:I18" si="1">H10</f>
        <v>14285.7</v>
      </c>
      <c r="J10" s="104">
        <f t="shared" si="0"/>
        <v>1</v>
      </c>
      <c r="K10" s="116">
        <f>J10</f>
        <v>1</v>
      </c>
      <c r="L10" s="275"/>
      <c r="M10" s="199"/>
      <c r="N10" s="67"/>
    </row>
    <row r="11" spans="1:14" ht="66" x14ac:dyDescent="0.3">
      <c r="A11" s="233"/>
      <c r="B11" s="233"/>
      <c r="C11" s="203" t="s">
        <v>27</v>
      </c>
      <c r="D11" s="201" t="s">
        <v>15</v>
      </c>
      <c r="E11" s="67" t="s">
        <v>16</v>
      </c>
      <c r="F11" s="67" t="s">
        <v>24</v>
      </c>
      <c r="G11" s="73" t="s">
        <v>19</v>
      </c>
      <c r="H11" s="66">
        <v>1</v>
      </c>
      <c r="I11" s="158">
        <v>2</v>
      </c>
      <c r="J11" s="104">
        <f t="shared" si="0"/>
        <v>1</v>
      </c>
      <c r="K11" s="116">
        <v>1</v>
      </c>
      <c r="L11" s="276">
        <v>1</v>
      </c>
      <c r="M11" s="199"/>
      <c r="N11" s="67"/>
    </row>
    <row r="12" spans="1:14" ht="26.4" x14ac:dyDescent="0.3">
      <c r="A12" s="233"/>
      <c r="B12" s="233"/>
      <c r="C12" s="203"/>
      <c r="D12" s="201"/>
      <c r="E12" s="67" t="s">
        <v>18</v>
      </c>
      <c r="F12" s="67" t="s">
        <v>20</v>
      </c>
      <c r="G12" s="73" t="s">
        <v>21</v>
      </c>
      <c r="H12" s="121">
        <v>2023.1</v>
      </c>
      <c r="I12" s="156">
        <f t="shared" si="1"/>
        <v>2023.1</v>
      </c>
      <c r="J12" s="104">
        <f t="shared" si="0"/>
        <v>1</v>
      </c>
      <c r="K12" s="116">
        <f>J12</f>
        <v>1</v>
      </c>
      <c r="L12" s="277"/>
      <c r="M12" s="199"/>
      <c r="N12" s="67"/>
    </row>
    <row r="13" spans="1:14" ht="66" x14ac:dyDescent="0.3">
      <c r="A13" s="233"/>
      <c r="B13" s="233"/>
      <c r="C13" s="203" t="s">
        <v>28</v>
      </c>
      <c r="D13" s="201" t="s">
        <v>15</v>
      </c>
      <c r="E13" s="67" t="s">
        <v>16</v>
      </c>
      <c r="F13" s="67" t="s">
        <v>24</v>
      </c>
      <c r="G13" s="73" t="s">
        <v>19</v>
      </c>
      <c r="H13" s="66">
        <v>3</v>
      </c>
      <c r="I13" s="158">
        <v>3</v>
      </c>
      <c r="J13" s="104">
        <f t="shared" si="0"/>
        <v>1</v>
      </c>
      <c r="K13" s="116">
        <v>1</v>
      </c>
      <c r="L13" s="276">
        <v>1</v>
      </c>
      <c r="M13" s="199"/>
      <c r="N13" s="67"/>
    </row>
    <row r="14" spans="1:14" ht="26.4" x14ac:dyDescent="0.3">
      <c r="A14" s="233"/>
      <c r="B14" s="233"/>
      <c r="C14" s="203"/>
      <c r="D14" s="201"/>
      <c r="E14" s="67" t="s">
        <v>18</v>
      </c>
      <c r="F14" s="67" t="s">
        <v>20</v>
      </c>
      <c r="G14" s="73" t="s">
        <v>21</v>
      </c>
      <c r="H14" s="121">
        <v>4458</v>
      </c>
      <c r="I14" s="156">
        <f t="shared" si="1"/>
        <v>4458</v>
      </c>
      <c r="J14" s="104">
        <f t="shared" si="0"/>
        <v>1</v>
      </c>
      <c r="K14" s="116">
        <v>1</v>
      </c>
      <c r="L14" s="277"/>
      <c r="M14" s="199"/>
      <c r="N14" s="67"/>
    </row>
    <row r="15" spans="1:14" ht="66" x14ac:dyDescent="0.3">
      <c r="A15" s="233"/>
      <c r="B15" s="233"/>
      <c r="C15" s="203" t="s">
        <v>29</v>
      </c>
      <c r="D15" s="201" t="s">
        <v>15</v>
      </c>
      <c r="E15" s="67" t="s">
        <v>16</v>
      </c>
      <c r="F15" s="67" t="s">
        <v>24</v>
      </c>
      <c r="G15" s="73" t="s">
        <v>19</v>
      </c>
      <c r="H15" s="66">
        <v>1</v>
      </c>
      <c r="I15" s="158">
        <f t="shared" si="1"/>
        <v>1</v>
      </c>
      <c r="J15" s="104">
        <f t="shared" si="0"/>
        <v>1</v>
      </c>
      <c r="K15" s="116">
        <v>1</v>
      </c>
      <c r="L15" s="276">
        <v>1</v>
      </c>
      <c r="M15" s="199"/>
      <c r="N15" s="128"/>
    </row>
    <row r="16" spans="1:14" ht="26.4" x14ac:dyDescent="0.3">
      <c r="A16" s="233"/>
      <c r="B16" s="233"/>
      <c r="C16" s="203"/>
      <c r="D16" s="201"/>
      <c r="E16" s="67" t="s">
        <v>18</v>
      </c>
      <c r="F16" s="67" t="s">
        <v>20</v>
      </c>
      <c r="G16" s="73" t="s">
        <v>21</v>
      </c>
      <c r="H16" s="121">
        <v>4155.3</v>
      </c>
      <c r="I16" s="156">
        <f t="shared" si="1"/>
        <v>4155.3</v>
      </c>
      <c r="J16" s="104">
        <f t="shared" si="0"/>
        <v>1</v>
      </c>
      <c r="K16" s="116">
        <v>1</v>
      </c>
      <c r="L16" s="277"/>
      <c r="M16" s="199"/>
      <c r="N16" s="128"/>
    </row>
    <row r="17" spans="1:14" ht="66" x14ac:dyDescent="0.3">
      <c r="A17" s="233"/>
      <c r="B17" s="233"/>
      <c r="C17" s="203" t="s">
        <v>30</v>
      </c>
      <c r="D17" s="201" t="s">
        <v>15</v>
      </c>
      <c r="E17" s="67" t="s">
        <v>16</v>
      </c>
      <c r="F17" s="67" t="s">
        <v>24</v>
      </c>
      <c r="G17" s="73" t="s">
        <v>19</v>
      </c>
      <c r="H17" s="66">
        <v>2</v>
      </c>
      <c r="I17" s="158">
        <v>2</v>
      </c>
      <c r="J17" s="104">
        <f t="shared" si="0"/>
        <v>1</v>
      </c>
      <c r="K17" s="116">
        <v>1</v>
      </c>
      <c r="L17" s="276">
        <v>1</v>
      </c>
      <c r="M17" s="199"/>
      <c r="N17" s="128"/>
    </row>
    <row r="18" spans="1:14" ht="26.4" x14ac:dyDescent="0.3">
      <c r="A18" s="233"/>
      <c r="B18" s="233"/>
      <c r="C18" s="203"/>
      <c r="D18" s="201"/>
      <c r="E18" s="67" t="s">
        <v>18</v>
      </c>
      <c r="F18" s="67" t="s">
        <v>20</v>
      </c>
      <c r="G18" s="73" t="s">
        <v>21</v>
      </c>
      <c r="H18" s="121">
        <v>10343.5</v>
      </c>
      <c r="I18" s="156">
        <f t="shared" si="1"/>
        <v>10343.5</v>
      </c>
      <c r="J18" s="104">
        <f t="shared" si="0"/>
        <v>1</v>
      </c>
      <c r="K18" s="116">
        <v>1</v>
      </c>
      <c r="L18" s="277"/>
      <c r="M18" s="199"/>
      <c r="N18" s="128"/>
    </row>
    <row r="19" spans="1:14" ht="66" x14ac:dyDescent="0.3">
      <c r="A19" s="233"/>
      <c r="B19" s="233"/>
      <c r="C19" s="203" t="s">
        <v>41</v>
      </c>
      <c r="D19" s="201" t="s">
        <v>15</v>
      </c>
      <c r="E19" s="67" t="s">
        <v>16</v>
      </c>
      <c r="F19" s="67" t="s">
        <v>24</v>
      </c>
      <c r="G19" s="73" t="s">
        <v>19</v>
      </c>
      <c r="H19" s="66">
        <v>3</v>
      </c>
      <c r="I19" s="158">
        <v>4</v>
      </c>
      <c r="J19" s="104">
        <f t="shared" si="0"/>
        <v>1</v>
      </c>
      <c r="K19" s="116">
        <v>1</v>
      </c>
      <c r="L19" s="276">
        <v>1</v>
      </c>
      <c r="M19" s="199"/>
      <c r="N19" s="128"/>
    </row>
    <row r="20" spans="1:14" ht="44.25" customHeight="1" x14ac:dyDescent="0.3">
      <c r="A20" s="278"/>
      <c r="B20" s="278"/>
      <c r="C20" s="203"/>
      <c r="D20" s="201"/>
      <c r="E20" s="67" t="s">
        <v>18</v>
      </c>
      <c r="F20" s="67" t="s">
        <v>20</v>
      </c>
      <c r="G20" s="73" t="s">
        <v>21</v>
      </c>
      <c r="H20" s="121">
        <v>3753.1</v>
      </c>
      <c r="I20" s="156">
        <f>H20</f>
        <v>3753.1</v>
      </c>
      <c r="J20" s="104">
        <f t="shared" si="0"/>
        <v>1</v>
      </c>
      <c r="K20" s="116">
        <v>1</v>
      </c>
      <c r="L20" s="277"/>
      <c r="M20" s="199"/>
      <c r="N20" s="128"/>
    </row>
    <row r="21" spans="1:14" ht="66" x14ac:dyDescent="0.3">
      <c r="A21" s="179"/>
      <c r="B21" s="179"/>
      <c r="C21" s="203" t="s">
        <v>79</v>
      </c>
      <c r="D21" s="201" t="s">
        <v>15</v>
      </c>
      <c r="E21" s="67" t="s">
        <v>16</v>
      </c>
      <c r="F21" s="67" t="s">
        <v>24</v>
      </c>
      <c r="G21" s="73" t="s">
        <v>19</v>
      </c>
      <c r="H21" s="66">
        <v>0</v>
      </c>
      <c r="I21" s="158">
        <v>0</v>
      </c>
      <c r="J21" s="104"/>
      <c r="K21" s="176"/>
      <c r="L21" s="276">
        <v>1</v>
      </c>
      <c r="N21" s="128"/>
    </row>
    <row r="22" spans="1:14" ht="44.25" customHeight="1" x14ac:dyDescent="0.3">
      <c r="A22" s="180"/>
      <c r="B22" s="180"/>
      <c r="C22" s="203"/>
      <c r="D22" s="201"/>
      <c r="E22" s="67" t="s">
        <v>18</v>
      </c>
      <c r="F22" s="67" t="s">
        <v>20</v>
      </c>
      <c r="G22" s="73" t="s">
        <v>21</v>
      </c>
      <c r="H22" s="184">
        <v>545.29999999999995</v>
      </c>
      <c r="I22" s="156">
        <f>H22</f>
        <v>545.29999999999995</v>
      </c>
      <c r="J22" s="104">
        <f t="shared" ref="J22" si="2">IF(I22/H22&gt;100%,100%,I22/H22)</f>
        <v>1</v>
      </c>
      <c r="K22" s="176">
        <v>1</v>
      </c>
      <c r="L22" s="277"/>
      <c r="N22" s="128"/>
    </row>
  </sheetData>
  <autoFilter ref="A6:N14"/>
  <mergeCells count="28">
    <mergeCell ref="A7:A20"/>
    <mergeCell ref="B7:B20"/>
    <mergeCell ref="L17:L18"/>
    <mergeCell ref="L19:L20"/>
    <mergeCell ref="C21:C22"/>
    <mergeCell ref="D21:D22"/>
    <mergeCell ref="L21:L22"/>
    <mergeCell ref="C13:C14"/>
    <mergeCell ref="D13:D14"/>
    <mergeCell ref="L11:L12"/>
    <mergeCell ref="L13:L14"/>
    <mergeCell ref="L15:L16"/>
    <mergeCell ref="B1:N1"/>
    <mergeCell ref="B2:N2"/>
    <mergeCell ref="B3:N3"/>
    <mergeCell ref="C7:C10"/>
    <mergeCell ref="D7:D10"/>
    <mergeCell ref="K7:K9"/>
    <mergeCell ref="L7:L10"/>
    <mergeCell ref="M7:M20"/>
    <mergeCell ref="C19:C20"/>
    <mergeCell ref="D19:D20"/>
    <mergeCell ref="C15:C16"/>
    <mergeCell ref="D15:D16"/>
    <mergeCell ref="C17:C18"/>
    <mergeCell ref="D17:D18"/>
    <mergeCell ref="C11:C12"/>
    <mergeCell ref="D11:D12"/>
  </mergeCells>
  <pageMargins left="0.7" right="0.7" top="0.75" bottom="0.75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65607840DD4464F9DE4509B8AB34EB4" ma:contentTypeVersion="1" ma:contentTypeDescription="Создание документа." ma:contentTypeScope="" ma:versionID="44691a8f8e9f8fe265c308db8382cee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F823A0-6744-4B1D-9710-2E9F5D3739DB}"/>
</file>

<file path=customXml/itemProps2.xml><?xml version="1.0" encoding="utf-8"?>
<ds:datastoreItem xmlns:ds="http://schemas.openxmlformats.org/officeDocument/2006/customXml" ds:itemID="{C1BF6254-9295-4DBA-9147-93C205BBC383}"/>
</file>

<file path=customXml/itemProps3.xml><?xml version="1.0" encoding="utf-8"?>
<ds:datastoreItem xmlns:ds="http://schemas.openxmlformats.org/officeDocument/2006/customXml" ds:itemID="{8706FC31-0C4D-446A-A935-6DF29B4019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МБУДО ДМШ № 1</vt:lpstr>
      <vt:lpstr>МБУДО ДМШ № 2</vt:lpstr>
      <vt:lpstr>МБУДО ДМШ № 3</vt:lpstr>
      <vt:lpstr>МБУДО ДМШ № 4</vt:lpstr>
      <vt:lpstr>МБУДО ДМШ № 5</vt:lpstr>
      <vt:lpstr>МБУДО ДШИ № 6</vt:lpstr>
      <vt:lpstr>МБУДО ДМШ № 7</vt:lpstr>
      <vt:lpstr>МБУДО ДШИ № 8 </vt:lpstr>
      <vt:lpstr>МБУДО ДШИ № 9</vt:lpstr>
      <vt:lpstr>МБУДО ДМШ № 10</vt:lpstr>
      <vt:lpstr>МБУДО ДМШ № 11</vt:lpstr>
      <vt:lpstr>МБУДО ДМШ № 12</vt:lpstr>
      <vt:lpstr>МБУДО ДШИ № 13</vt:lpstr>
      <vt:lpstr>МБУДО ДШИ № 15</vt:lpstr>
      <vt:lpstr>МБУДО ДШИ № 16</vt:lpstr>
      <vt:lpstr>МБУДО ДХШ № 1</vt:lpstr>
      <vt:lpstr>МБУДО ДХШ № 2</vt:lpstr>
      <vt:lpstr>МБУК ЦБС им. А.М. Горького</vt:lpstr>
      <vt:lpstr>МБУК ЦБС им. Н. Островского</vt:lpstr>
      <vt:lpstr>МАУ "ПФиФ "Роев ручей"</vt:lpstr>
      <vt:lpstr>МАУ "Дом кино"</vt:lpstr>
      <vt:lpstr>МБУК "Музей-усадьба"</vt:lpstr>
      <vt:lpstr>МБУК "Мемориал Победы"</vt:lpstr>
      <vt:lpstr>МБУК "ДЮДХ "София"</vt:lpstr>
      <vt:lpstr>МБУК "АТ "Ен.зори"</vt:lpstr>
      <vt:lpstr>МБУК "ККО"</vt:lpstr>
      <vt:lpstr>МБУК "ГДО"</vt:lpstr>
      <vt:lpstr>МБУК "Тебе поемъ"</vt:lpstr>
      <vt:lpstr>МБУК "ГДК"</vt:lpstr>
      <vt:lpstr>МБУК "ДК Кировский"</vt:lpstr>
      <vt:lpstr>ПГДК</vt:lpstr>
      <vt:lpstr>МБУК "ДК 1 Мая"</vt:lpstr>
      <vt:lpstr>ДК Свердловский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</dc:creator>
  <cp:lastModifiedBy>Объедков Владимир Владимирович</cp:lastModifiedBy>
  <cp:lastPrinted>2020-02-12T06:53:46Z</cp:lastPrinted>
  <dcterms:created xsi:type="dcterms:W3CDTF">2016-12-02T03:41:02Z</dcterms:created>
  <dcterms:modified xsi:type="dcterms:W3CDTF">2020-02-17T02:13:02Z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0x010100065607840DD4464F9DE4509B8AB34EB4</vt:lpwstr>
  </property>
</Properties>
</file>