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3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48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4.xml" ContentType="application/vnd.openxmlformats-officedocument.spreadsheetml.worksheet+xml"/>
  <Override PartName="/xl/worksheets/sheet2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3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 defaultThemeVersion="124226"/>
  <bookViews>
    <workbookView xWindow="120" yWindow="180" windowWidth="9720" windowHeight="7260" tabRatio="929" activeTab="172"/>
  </bookViews>
  <sheets>
    <sheet name="4" sheetId="1" r:id="rId1"/>
    <sheet name="6" sheetId="2" r:id="rId2"/>
    <sheet name="29" sheetId="3" r:id="rId3"/>
    <sheet name="33" sheetId="4" r:id="rId4"/>
    <sheet name="58" sheetId="5" r:id="rId5"/>
    <sheet name="96" sheetId="7" r:id="rId6"/>
    <sheet name="132" sheetId="8" r:id="rId7"/>
    <sheet name="139" sheetId="9" r:id="rId8"/>
    <sheet name="142" sheetId="10" r:id="rId9"/>
    <sheet name="195" sheetId="11" state="hidden" r:id="rId10"/>
    <sheet name="201" sheetId="12" r:id="rId11"/>
    <sheet name="206" sheetId="13" r:id="rId12"/>
    <sheet name="207" sheetId="14" r:id="rId13"/>
    <sheet name="211" sheetId="15" r:id="rId14"/>
    <sheet name="212" sheetId="16" r:id="rId15"/>
    <sheet name="235" sheetId="17" r:id="rId16"/>
    <sheet name="243" sheetId="18" r:id="rId17"/>
    <sheet name="305" sheetId="19" r:id="rId18"/>
    <sheet name="310" sheetId="20" r:id="rId19"/>
    <sheet name="312" sheetId="21" r:id="rId20"/>
    <sheet name="321" sheetId="22" r:id="rId21"/>
    <sheet name="322" sheetId="23" r:id="rId22"/>
    <sheet name="325" sheetId="24" r:id="rId23"/>
    <sheet name="1" sheetId="26" r:id="rId24"/>
    <sheet name="2" sheetId="27" r:id="rId25"/>
    <sheet name="7" sheetId="28" r:id="rId26"/>
    <sheet name="8" sheetId="29" r:id="rId27"/>
    <sheet name="10" sheetId="30" r:id="rId28"/>
    <sheet name="12" sheetId="31" r:id="rId29"/>
    <sheet name="17" sheetId="32" r:id="rId30"/>
    <sheet name="21" sheetId="33" r:id="rId31"/>
    <sheet name="31" sheetId="34" r:id="rId32"/>
    <sheet name="32" sheetId="35" r:id="rId33"/>
    <sheet name="34" sheetId="36" r:id="rId34"/>
    <sheet name="44" sheetId="37" r:id="rId35"/>
    <sheet name="79" sheetId="38" r:id="rId36"/>
    <sheet name="95" sheetId="39" r:id="rId37"/>
    <sheet name="102" sheetId="40" r:id="rId38"/>
    <sheet name="120" sheetId="41" r:id="rId39"/>
    <sheet name="121" sheetId="42" r:id="rId40"/>
    <sheet name="204" sheetId="43" r:id="rId41"/>
    <sheet name="222" sheetId="44" r:id="rId42"/>
    <sheet name="231" sheetId="45" r:id="rId43"/>
    <sheet name="248" sheetId="46" r:id="rId44"/>
    <sheet name="257" sheetId="47" r:id="rId45"/>
    <sheet name="269" sheetId="48" r:id="rId46"/>
    <sheet name="273" sheetId="49" r:id="rId47"/>
    <sheet name="274" sheetId="50" r:id="rId48"/>
    <sheet name="295" sheetId="51" r:id="rId49"/>
    <sheet name="131" sheetId="52" state="hidden" r:id="rId50"/>
    <sheet name="153" sheetId="53" state="hidden" r:id="rId51"/>
    <sheet name="9" sheetId="55" r:id="rId52"/>
    <sheet name="11" sheetId="56" r:id="rId53"/>
    <sheet name="13" sheetId="57" r:id="rId54"/>
    <sheet name="19" sheetId="58" r:id="rId55"/>
    <sheet name="25" sheetId="59" r:id="rId56"/>
    <sheet name="28" sheetId="60" r:id="rId57"/>
    <sheet name="30" sheetId="61" r:id="rId58"/>
    <sheet name="38" sheetId="62" r:id="rId59"/>
    <sheet name="39" sheetId="63" r:id="rId60"/>
    <sheet name="42" sheetId="64" r:id="rId61"/>
    <sheet name="43" sheetId="65" r:id="rId62"/>
    <sheet name="45" sheetId="66" r:id="rId63"/>
    <sheet name="46" sheetId="67" r:id="rId64"/>
    <sheet name="51" sheetId="68" r:id="rId65"/>
    <sheet name="54" sheetId="69" r:id="rId66"/>
    <sheet name="55" sheetId="70" r:id="rId67"/>
    <sheet name="56" sheetId="71" r:id="rId68"/>
    <sheet name="57" sheetId="72" r:id="rId69"/>
    <sheet name="59" sheetId="73" r:id="rId70"/>
    <sheet name="66" sheetId="74" r:id="rId71"/>
    <sheet name="71" sheetId="75" state="hidden" r:id="rId72"/>
    <sheet name="72" sheetId="76" r:id="rId73"/>
    <sheet name="73" sheetId="77" r:id="rId74"/>
    <sheet name="74" sheetId="78" r:id="rId75"/>
    <sheet name="75" sheetId="79" r:id="rId76"/>
    <sheet name="76" sheetId="80" r:id="rId77"/>
    <sheet name="89" sheetId="81" r:id="rId78"/>
    <sheet name="99" sheetId="82" r:id="rId79"/>
    <sheet name="101" sheetId="83" r:id="rId80"/>
    <sheet name="112" sheetId="84" r:id="rId81"/>
    <sheet name="137" sheetId="85" r:id="rId82"/>
    <sheet name="140" sheetId="86" r:id="rId83"/>
    <sheet name="144" sheetId="87" r:id="rId84"/>
    <sheet name="148" sheetId="88" r:id="rId85"/>
    <sheet name="151" sheetId="89" r:id="rId86"/>
    <sheet name="152" sheetId="90" r:id="rId87"/>
    <sheet name="163" sheetId="91" r:id="rId88"/>
    <sheet name="186" sheetId="92" r:id="rId89"/>
    <sheet name="190" sheetId="93" r:id="rId90"/>
    <sheet name="200" sheetId="94" r:id="rId91"/>
    <sheet name="213" sheetId="95" r:id="rId92"/>
    <sheet name="215" sheetId="96" r:id="rId93"/>
    <sheet name="217" sheetId="97" r:id="rId94"/>
    <sheet name="218" sheetId="98" r:id="rId95"/>
    <sheet name="227" sheetId="99" r:id="rId96"/>
    <sheet name="244" sheetId="100" r:id="rId97"/>
    <sheet name="246" sheetId="101" r:id="rId98"/>
    <sheet name="247" sheetId="102" r:id="rId99"/>
    <sheet name="259" sheetId="103" r:id="rId100"/>
    <sheet name="277" sheetId="104" r:id="rId101"/>
    <sheet name="280" sheetId="105" r:id="rId102"/>
    <sheet name="282" sheetId="106" r:id="rId103"/>
    <sheet name="292" sheetId="107" r:id="rId104"/>
    <sheet name="294" sheetId="108" r:id="rId105"/>
    <sheet name="296" sheetId="109" r:id="rId106"/>
    <sheet name="300" sheetId="110" r:id="rId107"/>
    <sheet name="301" sheetId="111" r:id="rId108"/>
    <sheet name="303" sheetId="112" r:id="rId109"/>
    <sheet name="308" sheetId="113" r:id="rId110"/>
    <sheet name="309" sheetId="114" r:id="rId111"/>
    <sheet name="311" sheetId="115" r:id="rId112"/>
    <sheet name="315" sheetId="116" r:id="rId113"/>
    <sheet name="316" sheetId="117" r:id="rId114"/>
    <sheet name="326" sheetId="118" r:id="rId115"/>
    <sheet name="329" sheetId="119" r:id="rId116"/>
    <sheet name="330" sheetId="120" r:id="rId117"/>
    <sheet name="333" sheetId="121" r:id="rId118"/>
    <sheet name="18" sheetId="122" r:id="rId119"/>
    <sheet name="20" sheetId="123" r:id="rId120"/>
    <sheet name="27" sheetId="124" r:id="rId121"/>
    <sheet name="37" sheetId="125" r:id="rId122"/>
    <sheet name="40" sheetId="126" r:id="rId123"/>
    <sheet name="50" sheetId="127" r:id="rId124"/>
    <sheet name="60" sheetId="128" r:id="rId125"/>
    <sheet name="61" sheetId="129" r:id="rId126"/>
    <sheet name="65" sheetId="130" r:id="rId127"/>
    <sheet name="68" sheetId="131" r:id="rId128"/>
    <sheet name="69" sheetId="132" r:id="rId129"/>
    <sheet name="82" sheetId="133" r:id="rId130"/>
    <sheet name="159" sheetId="134" r:id="rId131"/>
    <sheet name="160" sheetId="135" r:id="rId132"/>
    <sheet name="165" sheetId="136" r:id="rId133"/>
    <sheet name="176" sheetId="137" r:id="rId134"/>
    <sheet name="179" sheetId="138" r:id="rId135"/>
    <sheet name="183" sheetId="139" r:id="rId136"/>
    <sheet name="193" sheetId="140" r:id="rId137"/>
    <sheet name="194" sheetId="141" r:id="rId138"/>
    <sheet name="208" sheetId="142" r:id="rId139"/>
    <sheet name="209" sheetId="143" r:id="rId140"/>
    <sheet name="251" sheetId="144" r:id="rId141"/>
    <sheet name="255" sheetId="145" r:id="rId142"/>
    <sheet name="263" sheetId="146" r:id="rId143"/>
    <sheet name="283" sheetId="147" r:id="rId144"/>
    <sheet name="286" sheetId="148" r:id="rId145"/>
    <sheet name="291" sheetId="149" r:id="rId146"/>
    <sheet name="306" sheetId="150" r:id="rId147"/>
    <sheet name="317" sheetId="151" r:id="rId148"/>
    <sheet name="319" sheetId="152" r:id="rId149"/>
    <sheet name="323" sheetId="153" r:id="rId150"/>
    <sheet name="доу 5" sheetId="154" r:id="rId151"/>
    <sheet name="доу 14" sheetId="155" r:id="rId152"/>
    <sheet name="доу 22" sheetId="156" r:id="rId153"/>
    <sheet name="6 лицей" sheetId="157" r:id="rId154"/>
    <sheet name="доу 80" sheetId="158" r:id="rId155"/>
    <sheet name="доу 81" sheetId="159" r:id="rId156"/>
    <sheet name="доу 109" sheetId="160" r:id="rId157"/>
    <sheet name="доу 110" sheetId="161" r:id="rId158"/>
    <sheet name="доу 169" sheetId="162" r:id="rId159"/>
    <sheet name="доу 182" sheetId="163" r:id="rId160"/>
    <sheet name="доу 220" sheetId="164" r:id="rId161"/>
    <sheet name="доу 224" sheetId="165" r:id="rId162"/>
    <sheet name="доу 226" sheetId="166" r:id="rId163"/>
    <sheet name="доу 238" sheetId="167" r:id="rId164"/>
    <sheet name="доу 254" sheetId="168" r:id="rId165"/>
    <sheet name="доу 265" sheetId="169" r:id="rId166"/>
    <sheet name="доу 278" sheetId="170" r:id="rId167"/>
    <sheet name="доу 313" sheetId="171" r:id="rId168"/>
    <sheet name="доу 320" sheetId="172" r:id="rId169"/>
    <sheet name="ДОУ № 41" sheetId="173" r:id="rId170"/>
    <sheet name="ДОУ № 63" sheetId="174" r:id="rId171"/>
    <sheet name="ДОУ № 77" sheetId="175" r:id="rId172"/>
    <sheet name="ДОУ № 84" sheetId="176" r:id="rId173"/>
    <sheet name="ДОУ № 91" sheetId="177" r:id="rId174"/>
    <sheet name="ДОУ № 104" sheetId="178" r:id="rId175"/>
    <sheet name="ДОУ № 136" sheetId="179" r:id="rId176"/>
    <sheet name="ДОУ № 167" sheetId="180" r:id="rId177"/>
    <sheet name="ДОУ № 187" sheetId="181" r:id="rId178"/>
    <sheet name="ДОУ № 249" sheetId="182" r:id="rId179"/>
    <sheet name="ДОУ № 264" sheetId="183" r:id="rId180"/>
    <sheet name="ДОУ № 268" sheetId="184" r:id="rId181"/>
    <sheet name="ДОУ № 271" sheetId="185" r:id="rId182"/>
    <sheet name="ДОУ № 272" sheetId="186" r:id="rId183"/>
    <sheet name="ДОУ № 276" sheetId="187" r:id="rId184"/>
    <sheet name="ДОУ № 279" sheetId="188" r:id="rId185"/>
    <sheet name="ДОУ № 307" sheetId="189" r:id="rId186"/>
    <sheet name="ДОУ № 314" sheetId="190" r:id="rId187"/>
  </sheets>
  <externalReferences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</externalReferences>
  <definedNames>
    <definedName name="_xlnm._FilterDatabase" localSheetId="23" hidden="1">'1'!$A$2:$N$107</definedName>
    <definedName name="_xlnm._FilterDatabase" localSheetId="27" hidden="1">'10'!$A$2:$N$107</definedName>
    <definedName name="_xlnm._FilterDatabase" localSheetId="79" hidden="1">'101'!$A$2:$N$115</definedName>
    <definedName name="_xlnm._FilterDatabase" localSheetId="37" hidden="1">'102'!$A$3:$N$107</definedName>
    <definedName name="_xlnm._FilterDatabase" localSheetId="52" hidden="1">'11'!$A$2:$N$115</definedName>
    <definedName name="_xlnm._FilterDatabase" localSheetId="80" hidden="1">'112'!$A$2:$N$115</definedName>
    <definedName name="_xlnm._FilterDatabase" localSheetId="28" hidden="1">'12'!$A$2:$N$107</definedName>
    <definedName name="_xlnm._FilterDatabase" localSheetId="38" hidden="1">'120'!$A$3:$N$107</definedName>
    <definedName name="_xlnm._FilterDatabase" localSheetId="39" hidden="1">'121'!$A$3:$N$107</definedName>
    <definedName name="_xlnm._FilterDatabase" localSheetId="53" hidden="1">'13'!$A$2:$N$115</definedName>
    <definedName name="_xlnm._FilterDatabase" localSheetId="49" hidden="1">'131'!$A$2:$N$107</definedName>
    <definedName name="_xlnm._FilterDatabase" localSheetId="6" hidden="1">'132'!$A$3:$N$3</definedName>
    <definedName name="_xlnm._FilterDatabase" localSheetId="81" hidden="1">'137'!$A$2:$N$116</definedName>
    <definedName name="_xlnm._FilterDatabase" localSheetId="7" hidden="1">'139'!$A$3:$N$3</definedName>
    <definedName name="_xlnm._FilterDatabase" localSheetId="82" hidden="1">'140'!$A$2:$N$115</definedName>
    <definedName name="_xlnm._FilterDatabase" localSheetId="8" hidden="1">'142'!$A$3:$N$3</definedName>
    <definedName name="_xlnm._FilterDatabase" localSheetId="83" hidden="1">'144'!$A$2:$N$115</definedName>
    <definedName name="_xlnm._FilterDatabase" localSheetId="84" hidden="1">'148'!$A$2:$N$115</definedName>
    <definedName name="_xlnm._FilterDatabase" localSheetId="85" hidden="1">'151'!$A$2:$N$115</definedName>
    <definedName name="_xlnm._FilterDatabase" localSheetId="86" hidden="1">'152'!$A$2:$N$115</definedName>
    <definedName name="_xlnm._FilterDatabase" localSheetId="50" hidden="1">'153'!$A$3:$N$112</definedName>
    <definedName name="_xlnm._FilterDatabase" localSheetId="130" hidden="1">'159'!$A$3:$P$3</definedName>
    <definedName name="_xlnm._FilterDatabase" localSheetId="131" hidden="1">'160'!$A$3:$P$3</definedName>
    <definedName name="_xlnm._FilterDatabase" localSheetId="87" hidden="1">'163'!$A$2:$N$115</definedName>
    <definedName name="_xlnm._FilterDatabase" localSheetId="132" hidden="1">'165'!$A$3:$P$3</definedName>
    <definedName name="_xlnm._FilterDatabase" localSheetId="29" hidden="1">'17'!$A$2:$N$107</definedName>
    <definedName name="_xlnm._FilterDatabase" localSheetId="133" hidden="1">'176'!$A$3:$P$3</definedName>
    <definedName name="_xlnm._FilterDatabase" localSheetId="134" hidden="1">'179'!$A$3:$P$47</definedName>
    <definedName name="_xlnm._FilterDatabase" localSheetId="118" hidden="1">'18'!$A$3:$P$3</definedName>
    <definedName name="_xlnm._FilterDatabase" localSheetId="135" hidden="1">'183'!$A$3:$P$3</definedName>
    <definedName name="_xlnm._FilterDatabase" localSheetId="88" hidden="1">'186'!$A$2:$N$115</definedName>
    <definedName name="_xlnm._FilterDatabase" localSheetId="54" hidden="1">'19'!$A$2:$N$115</definedName>
    <definedName name="_xlnm._FilterDatabase" localSheetId="89" hidden="1">'190'!$A$2:$N$115</definedName>
    <definedName name="_xlnm._FilterDatabase" localSheetId="136" hidden="1">'193'!$A$3:$P$3</definedName>
    <definedName name="_xlnm._FilterDatabase" localSheetId="137" hidden="1">'194'!$A$3:$P$47</definedName>
    <definedName name="_xlnm._FilterDatabase" localSheetId="9" hidden="1">'195'!$A$3:$N$3</definedName>
    <definedName name="_xlnm._FilterDatabase" localSheetId="24" hidden="1">'2'!$B$2:$N$110</definedName>
    <definedName name="_xlnm._FilterDatabase" localSheetId="119" hidden="1">'20'!$A$3:$P$3</definedName>
    <definedName name="_xlnm._FilterDatabase" localSheetId="90" hidden="1">'200'!$A$2:$N$115</definedName>
    <definedName name="_xlnm._FilterDatabase" localSheetId="10" hidden="1">'201'!$A$3:$N$3</definedName>
    <definedName name="_xlnm._FilterDatabase" localSheetId="40" hidden="1">'204'!$A$3:$N$107</definedName>
    <definedName name="_xlnm._FilterDatabase" localSheetId="11" hidden="1">'206'!$A$3:$N$121</definedName>
    <definedName name="_xlnm._FilterDatabase" localSheetId="12" hidden="1">'207'!$A$3:$N$3</definedName>
    <definedName name="_xlnm._FilterDatabase" localSheetId="138" hidden="1">'208'!$A$3:$P$3</definedName>
    <definedName name="_xlnm._FilterDatabase" localSheetId="139" hidden="1">'209'!$A$3:$P$3</definedName>
    <definedName name="_xlnm._FilterDatabase" localSheetId="30" hidden="1">'21'!$A$2:$N$107</definedName>
    <definedName name="_xlnm._FilterDatabase" localSheetId="13" hidden="1">'211'!$A$3:$N$3</definedName>
    <definedName name="_xlnm._FilterDatabase" localSheetId="14" hidden="1">'212'!$A$3:$N$3</definedName>
    <definedName name="_xlnm._FilterDatabase" localSheetId="91" hidden="1">'213'!$A$2:$N$115</definedName>
    <definedName name="_xlnm._FilterDatabase" localSheetId="92" hidden="1">'215'!$A$2:$N$115</definedName>
    <definedName name="_xlnm._FilterDatabase" localSheetId="93" hidden="1">'217'!$A$2:$N$115</definedName>
    <definedName name="_xlnm._FilterDatabase" localSheetId="94" hidden="1">'218'!$A$2:$N$115</definedName>
    <definedName name="_xlnm._FilterDatabase" localSheetId="41" hidden="1">'222'!$A$3:$N$107</definedName>
    <definedName name="_xlnm._FilterDatabase" localSheetId="95" hidden="1">'227'!$A$2:$N$118</definedName>
    <definedName name="_xlnm._FilterDatabase" localSheetId="42" hidden="1">'231'!$A$3:$N$107</definedName>
    <definedName name="_xlnm._FilterDatabase" localSheetId="15" hidden="1">'235'!$A$3:$N$3</definedName>
    <definedName name="_xlnm._FilterDatabase" localSheetId="16" hidden="1">'243'!$A$3:$N$3</definedName>
    <definedName name="_xlnm._FilterDatabase" localSheetId="96" hidden="1">'244'!$A$2:$N$115</definedName>
    <definedName name="_xlnm._FilterDatabase" localSheetId="97" hidden="1">'246'!$A$2:$N$115</definedName>
    <definedName name="_xlnm._FilterDatabase" localSheetId="98" hidden="1">'247'!$A$2:$N$115</definedName>
    <definedName name="_xlnm._FilterDatabase" localSheetId="43" hidden="1">'248'!$A$3:$N$107</definedName>
    <definedName name="_xlnm._FilterDatabase" localSheetId="55" hidden="1">'25'!$A$2:$N$115</definedName>
    <definedName name="_xlnm._FilterDatabase" localSheetId="140" hidden="1">'251'!$A$3:$P$3</definedName>
    <definedName name="_xlnm._FilterDatabase" localSheetId="141" hidden="1">'255'!$A$3:$R$3</definedName>
    <definedName name="_xlnm._FilterDatabase" localSheetId="44" hidden="1">'257'!$A$3:$N$107</definedName>
    <definedName name="_xlnm._FilterDatabase" localSheetId="99" hidden="1">'259'!$A$2:$N$115</definedName>
    <definedName name="_xlnm._FilterDatabase" localSheetId="142" hidden="1">'263'!$A$3:$P$47</definedName>
    <definedName name="_xlnm._FilterDatabase" localSheetId="45" hidden="1">'269'!$A$3:$N$107</definedName>
    <definedName name="_xlnm._FilterDatabase" localSheetId="120" hidden="1">'27'!$A$3:$P$3</definedName>
    <definedName name="_xlnm._FilterDatabase" localSheetId="46" hidden="1">'273'!$A$3:$N$107</definedName>
    <definedName name="_xlnm._FilterDatabase" localSheetId="47" hidden="1">'274'!$A$3:$N$107</definedName>
    <definedName name="_xlnm._FilterDatabase" localSheetId="100" hidden="1">'277'!$A$2:$N$115</definedName>
    <definedName name="_xlnm._FilterDatabase" localSheetId="56" hidden="1">'28'!$A$2:$N$115</definedName>
    <definedName name="_xlnm._FilterDatabase" localSheetId="101" hidden="1">'280'!$A$2:$N$115</definedName>
    <definedName name="_xlnm._FilterDatabase" localSheetId="102" hidden="1">'282'!$A$2:$N$115</definedName>
    <definedName name="_xlnm._FilterDatabase" localSheetId="143" hidden="1">'283'!$A$3:$P$3</definedName>
    <definedName name="_xlnm._FilterDatabase" localSheetId="144" hidden="1">'286'!$A$3:$P$3</definedName>
    <definedName name="_xlnm._FilterDatabase" localSheetId="2" hidden="1">'29'!$A$3:$N$121</definedName>
    <definedName name="_xlnm._FilterDatabase" localSheetId="145" hidden="1">'291'!$A$3:$P$3</definedName>
    <definedName name="_xlnm._FilterDatabase" localSheetId="103" hidden="1">'292'!$A$2:$N$115</definedName>
    <definedName name="_xlnm._FilterDatabase" localSheetId="104" hidden="1">'294'!$A$2:$N$115</definedName>
    <definedName name="_xlnm._FilterDatabase" localSheetId="48" hidden="1">'295'!$A$3:$N$108</definedName>
    <definedName name="_xlnm._FilterDatabase" localSheetId="105" hidden="1">'296'!$A$2:$N$115</definedName>
    <definedName name="_xlnm._FilterDatabase" localSheetId="57" hidden="1">'30'!$A$2:$N$115</definedName>
    <definedName name="_xlnm._FilterDatabase" localSheetId="106" hidden="1">'300'!$A$2:$N$115</definedName>
    <definedName name="_xlnm._FilterDatabase" localSheetId="107" hidden="1">'301'!$A$2:$N$115</definedName>
    <definedName name="_xlnm._FilterDatabase" localSheetId="108" hidden="1">'303'!$A$2:$N$115</definedName>
    <definedName name="_xlnm._FilterDatabase" localSheetId="17" hidden="1">'305'!$A$3:$N$121</definedName>
    <definedName name="_xlnm._FilterDatabase" localSheetId="146" hidden="1">'306'!$A$3:$P$3</definedName>
    <definedName name="_xlnm._FilterDatabase" localSheetId="109" hidden="1">'308'!$A$2:$N$115</definedName>
    <definedName name="_xlnm._FilterDatabase" localSheetId="110" hidden="1">'309'!$A$2:$N$115</definedName>
    <definedName name="_xlnm._FilterDatabase" localSheetId="31" hidden="1">'31'!$A$2:$N$107</definedName>
    <definedName name="_xlnm._FilterDatabase" localSheetId="18" hidden="1">'310'!$A$3:$N$3</definedName>
    <definedName name="_xlnm._FilterDatabase" localSheetId="111" hidden="1">'311'!$A$2:$N$115</definedName>
    <definedName name="_xlnm._FilterDatabase" localSheetId="19" hidden="1">'312'!$A$3:$N$3</definedName>
    <definedName name="_xlnm._FilterDatabase" localSheetId="112" hidden="1">'315'!$A$2:$N$115</definedName>
    <definedName name="_xlnm._FilterDatabase" localSheetId="113" hidden="1">'316'!$A$2:$N$115</definedName>
    <definedName name="_xlnm._FilterDatabase" localSheetId="147" hidden="1">'317'!$A$3:$P$63</definedName>
    <definedName name="_xlnm._FilterDatabase" localSheetId="148" hidden="1">'319'!$A$3:$P$55</definedName>
    <definedName name="_xlnm._FilterDatabase" localSheetId="32" hidden="1">'32'!$A$2:$N$107</definedName>
    <definedName name="_xlnm._FilterDatabase" localSheetId="20" hidden="1">'321'!$A$3:$N$3</definedName>
    <definedName name="_xlnm._FilterDatabase" localSheetId="21" hidden="1">'322'!$A$3:$N$3</definedName>
    <definedName name="_xlnm._FilterDatabase" localSheetId="149" hidden="1">'323'!$A$3:$P$3</definedName>
    <definedName name="_xlnm._FilterDatabase" localSheetId="22" hidden="1">'325'!$A$3:$N$3</definedName>
    <definedName name="_xlnm._FilterDatabase" localSheetId="114" hidden="1">'326'!$A$2:$N$115</definedName>
    <definedName name="_xlnm._FilterDatabase" localSheetId="115" hidden="1">'329'!$A$2:$N$115</definedName>
    <definedName name="_xlnm._FilterDatabase" localSheetId="3" hidden="1">'33'!$A$3:$N$121</definedName>
    <definedName name="_xlnm._FilterDatabase" localSheetId="116" hidden="1">'330'!$A$2:$N$115</definedName>
    <definedName name="_xlnm._FilterDatabase" localSheetId="117" hidden="1">'333'!$A$2:$N$115</definedName>
    <definedName name="_xlnm._FilterDatabase" localSheetId="33" hidden="1">'34'!$A$2:$N$107</definedName>
    <definedName name="_xlnm._FilterDatabase" localSheetId="121" hidden="1">'37'!$A$3:$P$3</definedName>
    <definedName name="_xlnm._FilterDatabase" localSheetId="58" hidden="1">'38'!$A$2:$N$115</definedName>
    <definedName name="_xlnm._FilterDatabase" localSheetId="59" hidden="1">'39'!$A$2:$N$115</definedName>
    <definedName name="_xlnm._FilterDatabase" localSheetId="0" hidden="1">'4'!$A$3:$N$121</definedName>
    <definedName name="_xlnm._FilterDatabase" localSheetId="122" hidden="1">'40'!$A$3:$P$3</definedName>
    <definedName name="_xlnm._FilterDatabase" localSheetId="60" hidden="1">'42'!$A$2:$N$115</definedName>
    <definedName name="_xlnm._FilterDatabase" localSheetId="61" hidden="1">'43'!$A$2:$N$115</definedName>
    <definedName name="_xlnm._FilterDatabase" localSheetId="34" hidden="1">'44'!$A$2:$N$107</definedName>
    <definedName name="_xlnm._FilterDatabase" localSheetId="62" hidden="1">'45'!$A$2:$N$115</definedName>
    <definedName name="_xlnm._FilterDatabase" localSheetId="63" hidden="1">'46'!$A$2:$N$115</definedName>
    <definedName name="_xlnm._FilterDatabase" localSheetId="123" hidden="1">'50'!$A$3:$P$3</definedName>
    <definedName name="_xlnm._FilterDatabase" localSheetId="64" hidden="1">'51'!$A$2:$N$115</definedName>
    <definedName name="_xlnm._FilterDatabase" localSheetId="65" hidden="1">'54'!$A$2:$N$115</definedName>
    <definedName name="_xlnm._FilterDatabase" localSheetId="66" hidden="1">'55'!$A$2:$N$115</definedName>
    <definedName name="_xlnm._FilterDatabase" localSheetId="67" hidden="1">'56'!$A$2:$N$115</definedName>
    <definedName name="_xlnm._FilterDatabase" localSheetId="68" hidden="1">'57'!$A$2:$N$115</definedName>
    <definedName name="_xlnm._FilterDatabase" localSheetId="4" hidden="1">'58'!$A$3:$N$3</definedName>
    <definedName name="_xlnm._FilterDatabase" localSheetId="69" hidden="1">'59'!$A$2:$N$115</definedName>
    <definedName name="_xlnm._FilterDatabase" localSheetId="1" hidden="1">'6'!$A$3:$N$121</definedName>
    <definedName name="_xlnm._FilterDatabase" localSheetId="153" hidden="1">'6 лицей'!$A$2:$N$87</definedName>
    <definedName name="_xlnm._FilterDatabase" localSheetId="124" hidden="1">'60'!$A$3:$P$3</definedName>
    <definedName name="_xlnm._FilterDatabase" localSheetId="125" hidden="1">'61'!$A$3:$P$3</definedName>
    <definedName name="_xlnm._FilterDatabase" localSheetId="126" hidden="1">'65'!$A$3:$P$3</definedName>
    <definedName name="_xlnm._FilterDatabase" localSheetId="70" hidden="1">'66'!$A$2:$N$115</definedName>
    <definedName name="_xlnm._FilterDatabase" localSheetId="127" hidden="1">'68'!$A$3:$O$3</definedName>
    <definedName name="_xlnm._FilterDatabase" localSheetId="128" hidden="1">'69'!$A$3:$P$3</definedName>
    <definedName name="_xlnm._FilterDatabase" localSheetId="25" hidden="1">'7'!$A$2:$N$107</definedName>
    <definedName name="_xlnm._FilterDatabase" localSheetId="71" hidden="1">'71'!$A$2:$N$115</definedName>
    <definedName name="_xlnm._FilterDatabase" localSheetId="72" hidden="1">'72'!$A$2:$N$115</definedName>
    <definedName name="_xlnm._FilterDatabase" localSheetId="73" hidden="1">'73'!$A$2:$N$115</definedName>
    <definedName name="_xlnm._FilterDatabase" localSheetId="74" hidden="1">'74'!$A$2:$N$115</definedName>
    <definedName name="_xlnm._FilterDatabase" localSheetId="75" hidden="1">'75'!$A$2:$N$115</definedName>
    <definedName name="_xlnm._FilterDatabase" localSheetId="76" hidden="1">'76'!$A$2:$N$115</definedName>
    <definedName name="_xlnm._FilterDatabase" localSheetId="35" hidden="1">'79'!$A$3:$N$107</definedName>
    <definedName name="_xlnm._FilterDatabase" localSheetId="26" hidden="1">'8'!$A$2:$N$107</definedName>
    <definedName name="_xlnm._FilterDatabase" localSheetId="129" hidden="1">'82'!$A$3:$P$3</definedName>
    <definedName name="_xlnm._FilterDatabase" localSheetId="77" hidden="1">'89'!$A$2:$N$116</definedName>
    <definedName name="_xlnm._FilterDatabase" localSheetId="51" hidden="1">'9'!$A$2:$N$115</definedName>
    <definedName name="_xlnm._FilterDatabase" localSheetId="36" hidden="1">'95'!$A$3:$N$107</definedName>
    <definedName name="_xlnm._FilterDatabase" localSheetId="5" hidden="1">'96'!$A$3:$N$3</definedName>
    <definedName name="_xlnm._FilterDatabase" localSheetId="78" hidden="1">'99'!$A$2:$N$115</definedName>
    <definedName name="_xlnm._FilterDatabase" localSheetId="156" hidden="1">'доу 109'!$A$2:$N$87</definedName>
    <definedName name="_xlnm._FilterDatabase" localSheetId="157" hidden="1">'доу 110'!$A$2:$M$87</definedName>
    <definedName name="_xlnm._FilterDatabase" localSheetId="151" hidden="1">'доу 14'!$A$2:$N$87</definedName>
    <definedName name="_xlnm._FilterDatabase" localSheetId="158" hidden="1">'доу 169'!$A$2:$N$87</definedName>
    <definedName name="_xlnm._FilterDatabase" localSheetId="159" hidden="1">'доу 182'!$A$2:$N$2</definedName>
    <definedName name="_xlnm._FilterDatabase" localSheetId="152" hidden="1">'доу 22'!$A$2:$N$87</definedName>
    <definedName name="_xlnm._FilterDatabase" localSheetId="160" hidden="1">'доу 220'!$A$2:$N$87</definedName>
    <definedName name="_xlnm._FilterDatabase" localSheetId="161" hidden="1">'доу 224'!$A$2:$N$87</definedName>
    <definedName name="_xlnm._FilterDatabase" localSheetId="162" hidden="1">'доу 226'!$A$2:$N$87</definedName>
    <definedName name="_xlnm._FilterDatabase" localSheetId="163" hidden="1">'доу 238'!$A$2:$N$87</definedName>
    <definedName name="_xlnm._FilterDatabase" localSheetId="164" hidden="1">'доу 254'!$A$2:$N$35</definedName>
    <definedName name="_xlnm._FilterDatabase" localSheetId="165" hidden="1">'доу 265'!$A$2:$N$87</definedName>
    <definedName name="_xlnm._FilterDatabase" localSheetId="166" hidden="1">'доу 278'!$A$2:$N$87</definedName>
    <definedName name="_xlnm._FilterDatabase" localSheetId="167" hidden="1">'доу 313'!$A$2:$N$87</definedName>
    <definedName name="_xlnm._FilterDatabase" localSheetId="168" hidden="1">'доу 320'!$A$2:$N$87</definedName>
    <definedName name="_xlnm._FilterDatabase" localSheetId="150" hidden="1">'доу 5'!$A$2:$T$2</definedName>
    <definedName name="_xlnm._FilterDatabase" localSheetId="154" hidden="1">'доу 80'!$B$2:$O$87</definedName>
    <definedName name="_xlnm._FilterDatabase" localSheetId="155" hidden="1">'доу 81'!$A$2:$N$87</definedName>
    <definedName name="_xlnm._FilterDatabase" localSheetId="174" hidden="1">'ДОУ № 104'!$H$6:$L$6</definedName>
    <definedName name="_xlnm._FilterDatabase" localSheetId="175" hidden="1">'ДОУ № 136'!$H$6:$L$6</definedName>
    <definedName name="_xlnm._FilterDatabase" localSheetId="176" hidden="1">'ДОУ № 167'!$H$6:$L$6</definedName>
    <definedName name="_xlnm._FilterDatabase" localSheetId="177" hidden="1">'ДОУ № 187'!$H$6:$L$6</definedName>
    <definedName name="_xlnm._FilterDatabase" localSheetId="178" hidden="1">'ДОУ № 249'!$H$6:$L$6</definedName>
    <definedName name="_xlnm._FilterDatabase" localSheetId="179" hidden="1">'ДОУ № 264'!$H$6:$L$6</definedName>
    <definedName name="_xlnm._FilterDatabase" localSheetId="180" hidden="1">'ДОУ № 268'!$H$6:$L$6</definedName>
    <definedName name="_xlnm._FilterDatabase" localSheetId="181" hidden="1">'ДОУ № 271'!$H$6:$L$6</definedName>
    <definedName name="_xlnm._FilterDatabase" localSheetId="182" hidden="1">'ДОУ № 272'!$H$6:$L$6</definedName>
    <definedName name="_xlnm._FilterDatabase" localSheetId="183" hidden="1">'ДОУ № 276'!$H$6:$L$6</definedName>
    <definedName name="_xlnm._FilterDatabase" localSheetId="184" hidden="1">'ДОУ № 279'!$H$6:$L$6</definedName>
    <definedName name="_xlnm._FilterDatabase" localSheetId="185" hidden="1">'ДОУ № 307'!$H$6:$L$6</definedName>
    <definedName name="_xlnm._FilterDatabase" localSheetId="186" hidden="1">'ДОУ № 314'!$H$6:$L$6</definedName>
    <definedName name="_xlnm._FilterDatabase" localSheetId="169" hidden="1">'ДОУ № 41'!$H$6:$L$6</definedName>
    <definedName name="_xlnm._FilterDatabase" localSheetId="170" hidden="1">'ДОУ № 63'!$H$6:$L$6</definedName>
    <definedName name="_xlnm._FilterDatabase" localSheetId="171" hidden="1">'ДОУ № 77'!$H$6:$L$6</definedName>
    <definedName name="_xlnm._FilterDatabase" localSheetId="172" hidden="1">'ДОУ № 84'!$H$6:$L$6</definedName>
    <definedName name="_xlnm._FilterDatabase" localSheetId="173" hidden="1">'ДОУ № 91'!$H$6:$L$6</definedName>
    <definedName name="Z_016AF3B4_797E_4495_9D08_EF7A668C774E_.wvu.FilterData" localSheetId="31" hidden="1">'31'!$A$2:$N$107</definedName>
    <definedName name="Z_0205068D_4805_49F6_8EAE_4A1431779D7D_.wvu.FilterData" localSheetId="27" hidden="1">'10'!$A$2:$N$107</definedName>
    <definedName name="Z_0205068D_4805_49F6_8EAE_4A1431779D7D_.wvu.FilterData" localSheetId="25" hidden="1">'7'!$A$2:$N$107</definedName>
    <definedName name="Z_150EB958_285E_48B8_AAFC_1BE2521736D4_.wvu.Cols" localSheetId="23" hidden="1">'1'!#REF!</definedName>
    <definedName name="Z_150EB958_285E_48B8_AAFC_1BE2521736D4_.wvu.Cols" localSheetId="27" hidden="1">'10'!#REF!</definedName>
    <definedName name="Z_150EB958_285E_48B8_AAFC_1BE2521736D4_.wvu.Cols" localSheetId="37" hidden="1">'102'!#REF!</definedName>
    <definedName name="Z_150EB958_285E_48B8_AAFC_1BE2521736D4_.wvu.Cols" localSheetId="28" hidden="1">'12'!#REF!</definedName>
    <definedName name="Z_150EB958_285E_48B8_AAFC_1BE2521736D4_.wvu.Cols" localSheetId="38" hidden="1">'120'!#REF!</definedName>
    <definedName name="Z_150EB958_285E_48B8_AAFC_1BE2521736D4_.wvu.Cols" localSheetId="39" hidden="1">'121'!#REF!</definedName>
    <definedName name="Z_150EB958_285E_48B8_AAFC_1BE2521736D4_.wvu.Cols" localSheetId="49" hidden="1">'131'!#REF!</definedName>
    <definedName name="Z_150EB958_285E_48B8_AAFC_1BE2521736D4_.wvu.Cols" localSheetId="50" hidden="1">'153'!#REF!</definedName>
    <definedName name="Z_150EB958_285E_48B8_AAFC_1BE2521736D4_.wvu.Cols" localSheetId="29" hidden="1">'17'!#REF!</definedName>
    <definedName name="Z_150EB958_285E_48B8_AAFC_1BE2521736D4_.wvu.Cols" localSheetId="24" hidden="1">'2'!#REF!</definedName>
    <definedName name="Z_150EB958_285E_48B8_AAFC_1BE2521736D4_.wvu.Cols" localSheetId="40" hidden="1">'204'!#REF!</definedName>
    <definedName name="Z_150EB958_285E_48B8_AAFC_1BE2521736D4_.wvu.Cols" localSheetId="30" hidden="1">'21'!#REF!</definedName>
    <definedName name="Z_150EB958_285E_48B8_AAFC_1BE2521736D4_.wvu.Cols" localSheetId="41" hidden="1">'222'!#REF!</definedName>
    <definedName name="Z_150EB958_285E_48B8_AAFC_1BE2521736D4_.wvu.Cols" localSheetId="42" hidden="1">'231'!#REF!</definedName>
    <definedName name="Z_150EB958_285E_48B8_AAFC_1BE2521736D4_.wvu.Cols" localSheetId="43" hidden="1">'248'!#REF!</definedName>
    <definedName name="Z_150EB958_285E_48B8_AAFC_1BE2521736D4_.wvu.Cols" localSheetId="44" hidden="1">'257'!#REF!</definedName>
    <definedName name="Z_150EB958_285E_48B8_AAFC_1BE2521736D4_.wvu.Cols" localSheetId="45" hidden="1">'269'!#REF!</definedName>
    <definedName name="Z_150EB958_285E_48B8_AAFC_1BE2521736D4_.wvu.Cols" localSheetId="46" hidden="1">'273'!#REF!</definedName>
    <definedName name="Z_150EB958_285E_48B8_AAFC_1BE2521736D4_.wvu.Cols" localSheetId="47" hidden="1">'274'!#REF!</definedName>
    <definedName name="Z_150EB958_285E_48B8_AAFC_1BE2521736D4_.wvu.Cols" localSheetId="48" hidden="1">'295'!#REF!</definedName>
    <definedName name="Z_150EB958_285E_48B8_AAFC_1BE2521736D4_.wvu.Cols" localSheetId="31" hidden="1">'31'!#REF!</definedName>
    <definedName name="Z_150EB958_285E_48B8_AAFC_1BE2521736D4_.wvu.Cols" localSheetId="32" hidden="1">'32'!#REF!</definedName>
    <definedName name="Z_150EB958_285E_48B8_AAFC_1BE2521736D4_.wvu.Cols" localSheetId="33" hidden="1">'34'!#REF!</definedName>
    <definedName name="Z_150EB958_285E_48B8_AAFC_1BE2521736D4_.wvu.Cols" localSheetId="34" hidden="1">'44'!#REF!</definedName>
    <definedName name="Z_150EB958_285E_48B8_AAFC_1BE2521736D4_.wvu.Cols" localSheetId="25" hidden="1">'7'!#REF!</definedName>
    <definedName name="Z_150EB958_285E_48B8_AAFC_1BE2521736D4_.wvu.Cols" localSheetId="35" hidden="1">'79'!#REF!</definedName>
    <definedName name="Z_150EB958_285E_48B8_AAFC_1BE2521736D4_.wvu.Cols" localSheetId="26" hidden="1">'8'!#REF!</definedName>
    <definedName name="Z_150EB958_285E_48B8_AAFC_1BE2521736D4_.wvu.Cols" localSheetId="36" hidden="1">'95'!#REF!</definedName>
    <definedName name="Z_150EB958_285E_48B8_AAFC_1BE2521736D4_.wvu.FilterData" localSheetId="23" hidden="1">'1'!$A$2:$N$107</definedName>
    <definedName name="Z_150EB958_285E_48B8_AAFC_1BE2521736D4_.wvu.FilterData" localSheetId="27" hidden="1">'10'!$A$2:$N$107</definedName>
    <definedName name="Z_150EB958_285E_48B8_AAFC_1BE2521736D4_.wvu.FilterData" localSheetId="37" hidden="1">'102'!$A$3:$N$107</definedName>
    <definedName name="Z_150EB958_285E_48B8_AAFC_1BE2521736D4_.wvu.FilterData" localSheetId="28" hidden="1">'12'!$A$2:$N$107</definedName>
    <definedName name="Z_150EB958_285E_48B8_AAFC_1BE2521736D4_.wvu.FilterData" localSheetId="38" hidden="1">'120'!$A$3:$N$107</definedName>
    <definedName name="Z_150EB958_285E_48B8_AAFC_1BE2521736D4_.wvu.FilterData" localSheetId="39" hidden="1">'121'!$A$3:$N$107</definedName>
    <definedName name="Z_150EB958_285E_48B8_AAFC_1BE2521736D4_.wvu.FilterData" localSheetId="49" hidden="1">'131'!$A$2:$N$107</definedName>
    <definedName name="Z_150EB958_285E_48B8_AAFC_1BE2521736D4_.wvu.FilterData" localSheetId="50" hidden="1">'153'!$A$3:$N$112</definedName>
    <definedName name="Z_150EB958_285E_48B8_AAFC_1BE2521736D4_.wvu.FilterData" localSheetId="29" hidden="1">'17'!$A$2:$N$107</definedName>
    <definedName name="Z_150EB958_285E_48B8_AAFC_1BE2521736D4_.wvu.FilterData" localSheetId="24" hidden="1">'2'!$B$2:$N$110</definedName>
    <definedName name="Z_150EB958_285E_48B8_AAFC_1BE2521736D4_.wvu.FilterData" localSheetId="40" hidden="1">'204'!$A$3:$N$107</definedName>
    <definedName name="Z_150EB958_285E_48B8_AAFC_1BE2521736D4_.wvu.FilterData" localSheetId="30" hidden="1">'21'!$A$2:$N$107</definedName>
    <definedName name="Z_150EB958_285E_48B8_AAFC_1BE2521736D4_.wvu.FilterData" localSheetId="41" hidden="1">'222'!$A$3:$N$107</definedName>
    <definedName name="Z_150EB958_285E_48B8_AAFC_1BE2521736D4_.wvu.FilterData" localSheetId="42" hidden="1">'231'!$A$3:$N$107</definedName>
    <definedName name="Z_150EB958_285E_48B8_AAFC_1BE2521736D4_.wvu.FilterData" localSheetId="43" hidden="1">'248'!$A$3:$N$107</definedName>
    <definedName name="Z_150EB958_285E_48B8_AAFC_1BE2521736D4_.wvu.FilterData" localSheetId="44" hidden="1">'257'!$A$3:$N$107</definedName>
    <definedName name="Z_150EB958_285E_48B8_AAFC_1BE2521736D4_.wvu.FilterData" localSheetId="45" hidden="1">'269'!$A$3:$N$107</definedName>
    <definedName name="Z_150EB958_285E_48B8_AAFC_1BE2521736D4_.wvu.FilterData" localSheetId="46" hidden="1">'273'!$A$3:$N$107</definedName>
    <definedName name="Z_150EB958_285E_48B8_AAFC_1BE2521736D4_.wvu.FilterData" localSheetId="47" hidden="1">'274'!$A$3:$N$107</definedName>
    <definedName name="Z_150EB958_285E_48B8_AAFC_1BE2521736D4_.wvu.FilterData" localSheetId="48" hidden="1">'295'!$A$3:$N$108</definedName>
    <definedName name="Z_150EB958_285E_48B8_AAFC_1BE2521736D4_.wvu.FilterData" localSheetId="31" hidden="1">'31'!$A$2:$N$107</definedName>
    <definedName name="Z_150EB958_285E_48B8_AAFC_1BE2521736D4_.wvu.FilterData" localSheetId="32" hidden="1">'32'!$A$2:$N$107</definedName>
    <definedName name="Z_150EB958_285E_48B8_AAFC_1BE2521736D4_.wvu.FilterData" localSheetId="33" hidden="1">'34'!$A$2:$N$107</definedName>
    <definedName name="Z_150EB958_285E_48B8_AAFC_1BE2521736D4_.wvu.FilterData" localSheetId="34" hidden="1">'44'!$A$2:$N$107</definedName>
    <definedName name="Z_150EB958_285E_48B8_AAFC_1BE2521736D4_.wvu.FilterData" localSheetId="25" hidden="1">'7'!$A$2:$N$107</definedName>
    <definedName name="Z_150EB958_285E_48B8_AAFC_1BE2521736D4_.wvu.FilterData" localSheetId="35" hidden="1">'79'!$A$3:$N$107</definedName>
    <definedName name="Z_150EB958_285E_48B8_AAFC_1BE2521736D4_.wvu.FilterData" localSheetId="26" hidden="1">'8'!$A$2:$N$107</definedName>
    <definedName name="Z_150EB958_285E_48B8_AAFC_1BE2521736D4_.wvu.FilterData" localSheetId="36" hidden="1">'95'!$A$3:$N$107</definedName>
    <definedName name="Z_150EB958_285E_48B8_AAFC_1BE2521736D4_.wvu.PrintArea" localSheetId="38" hidden="1">'120'!$A$1:$N$112</definedName>
    <definedName name="Z_150EB958_285E_48B8_AAFC_1BE2521736D4_.wvu.PrintArea" localSheetId="39" hidden="1">'121'!$A$1:$N$111</definedName>
    <definedName name="Z_150EB958_285E_48B8_AAFC_1BE2521736D4_.wvu.PrintArea" localSheetId="49" hidden="1">'131'!$A$1:$N$111</definedName>
    <definedName name="Z_150EB958_285E_48B8_AAFC_1BE2521736D4_.wvu.PrintArea" localSheetId="41" hidden="1">'222'!$A$1:$N$111</definedName>
    <definedName name="Z_150EB958_285E_48B8_AAFC_1BE2521736D4_.wvu.PrintArea" localSheetId="31" hidden="1">'31'!$A$1:$N$113</definedName>
    <definedName name="Z_150EB958_285E_48B8_AAFC_1BE2521736D4_.wvu.PrintArea" localSheetId="35" hidden="1">'79'!$A$1:$N$111</definedName>
    <definedName name="Z_150EB958_285E_48B8_AAFC_1BE2521736D4_.wvu.PrintArea" localSheetId="36" hidden="1">'95'!$A$1:$N$110</definedName>
    <definedName name="Z_150EB958_285E_48B8_AAFC_1BE2521736D4_.wvu.Rows" localSheetId="45" hidden="1">'269'!$112:$113</definedName>
    <definedName name="Z_160C0037_4B3D_49C8_825C_35F6E62557E3_.wvu.FilterData" localSheetId="30" hidden="1">'21'!$A$2:$N$107</definedName>
    <definedName name="Z_1D69D388_13F6_4B38_A606_BF7AFB58FF4E_.wvu.FilterData" localSheetId="4" hidden="1">'58'!$A$4:$N$121</definedName>
    <definedName name="Z_29C14E67_5ED5_4E39_8CFD_D7AD31B3C0E3_.wvu.Cols" localSheetId="23" hidden="1">'1'!#REF!</definedName>
    <definedName name="Z_29C14E67_5ED5_4E39_8CFD_D7AD31B3C0E3_.wvu.Cols" localSheetId="27" hidden="1">'10'!#REF!</definedName>
    <definedName name="Z_29C14E67_5ED5_4E39_8CFD_D7AD31B3C0E3_.wvu.Cols" localSheetId="37" hidden="1">'102'!#REF!</definedName>
    <definedName name="Z_29C14E67_5ED5_4E39_8CFD_D7AD31B3C0E3_.wvu.Cols" localSheetId="28" hidden="1">'12'!#REF!</definedName>
    <definedName name="Z_29C14E67_5ED5_4E39_8CFD_D7AD31B3C0E3_.wvu.Cols" localSheetId="38" hidden="1">'120'!#REF!</definedName>
    <definedName name="Z_29C14E67_5ED5_4E39_8CFD_D7AD31B3C0E3_.wvu.Cols" localSheetId="39" hidden="1">'121'!#REF!</definedName>
    <definedName name="Z_29C14E67_5ED5_4E39_8CFD_D7AD31B3C0E3_.wvu.Cols" localSheetId="49" hidden="1">'131'!#REF!</definedName>
    <definedName name="Z_29C14E67_5ED5_4E39_8CFD_D7AD31B3C0E3_.wvu.Cols" localSheetId="29" hidden="1">'17'!#REF!</definedName>
    <definedName name="Z_29C14E67_5ED5_4E39_8CFD_D7AD31B3C0E3_.wvu.Cols" localSheetId="24" hidden="1">'2'!#REF!</definedName>
    <definedName name="Z_29C14E67_5ED5_4E39_8CFD_D7AD31B3C0E3_.wvu.Cols" localSheetId="40" hidden="1">'204'!#REF!</definedName>
    <definedName name="Z_29C14E67_5ED5_4E39_8CFD_D7AD31B3C0E3_.wvu.Cols" localSheetId="30" hidden="1">'21'!#REF!</definedName>
    <definedName name="Z_29C14E67_5ED5_4E39_8CFD_D7AD31B3C0E3_.wvu.Cols" localSheetId="41" hidden="1">'222'!#REF!</definedName>
    <definedName name="Z_29C14E67_5ED5_4E39_8CFD_D7AD31B3C0E3_.wvu.Cols" localSheetId="42" hidden="1">'231'!#REF!</definedName>
    <definedName name="Z_29C14E67_5ED5_4E39_8CFD_D7AD31B3C0E3_.wvu.Cols" localSheetId="43" hidden="1">'248'!#REF!</definedName>
    <definedName name="Z_29C14E67_5ED5_4E39_8CFD_D7AD31B3C0E3_.wvu.Cols" localSheetId="44" hidden="1">'257'!#REF!</definedName>
    <definedName name="Z_29C14E67_5ED5_4E39_8CFD_D7AD31B3C0E3_.wvu.Cols" localSheetId="45" hidden="1">'269'!#REF!</definedName>
    <definedName name="Z_29C14E67_5ED5_4E39_8CFD_D7AD31B3C0E3_.wvu.Cols" localSheetId="46" hidden="1">'273'!#REF!</definedName>
    <definedName name="Z_29C14E67_5ED5_4E39_8CFD_D7AD31B3C0E3_.wvu.Cols" localSheetId="47" hidden="1">'274'!#REF!</definedName>
    <definedName name="Z_29C14E67_5ED5_4E39_8CFD_D7AD31B3C0E3_.wvu.Cols" localSheetId="48" hidden="1">'295'!#REF!</definedName>
    <definedName name="Z_29C14E67_5ED5_4E39_8CFD_D7AD31B3C0E3_.wvu.Cols" localSheetId="31" hidden="1">'31'!#REF!</definedName>
    <definedName name="Z_29C14E67_5ED5_4E39_8CFD_D7AD31B3C0E3_.wvu.Cols" localSheetId="32" hidden="1">'32'!#REF!</definedName>
    <definedName name="Z_29C14E67_5ED5_4E39_8CFD_D7AD31B3C0E3_.wvu.Cols" localSheetId="33" hidden="1">'34'!#REF!</definedName>
    <definedName name="Z_29C14E67_5ED5_4E39_8CFD_D7AD31B3C0E3_.wvu.Cols" localSheetId="34" hidden="1">'44'!#REF!</definedName>
    <definedName name="Z_29C14E67_5ED5_4E39_8CFD_D7AD31B3C0E3_.wvu.Cols" localSheetId="25" hidden="1">'7'!#REF!</definedName>
    <definedName name="Z_29C14E67_5ED5_4E39_8CFD_D7AD31B3C0E3_.wvu.Cols" localSheetId="35" hidden="1">'79'!#REF!</definedName>
    <definedName name="Z_29C14E67_5ED5_4E39_8CFD_D7AD31B3C0E3_.wvu.Cols" localSheetId="26" hidden="1">'8'!#REF!</definedName>
    <definedName name="Z_29C14E67_5ED5_4E39_8CFD_D7AD31B3C0E3_.wvu.Cols" localSheetId="36" hidden="1">'95'!#REF!</definedName>
    <definedName name="Z_29C14E67_5ED5_4E39_8CFD_D7AD31B3C0E3_.wvu.FilterData" localSheetId="23" hidden="1">'1'!$A$2:$N$107</definedName>
    <definedName name="Z_29C14E67_5ED5_4E39_8CFD_D7AD31B3C0E3_.wvu.FilterData" localSheetId="27" hidden="1">'10'!$A$2:$N$107</definedName>
    <definedName name="Z_29C14E67_5ED5_4E39_8CFD_D7AD31B3C0E3_.wvu.FilterData" localSheetId="37" hidden="1">'102'!$A$2:$N$107</definedName>
    <definedName name="Z_29C14E67_5ED5_4E39_8CFD_D7AD31B3C0E3_.wvu.FilterData" localSheetId="28" hidden="1">'12'!$A$2:$N$107</definedName>
    <definedName name="Z_29C14E67_5ED5_4E39_8CFD_D7AD31B3C0E3_.wvu.FilterData" localSheetId="38" hidden="1">'120'!$A$2:$N$107</definedName>
    <definedName name="Z_29C14E67_5ED5_4E39_8CFD_D7AD31B3C0E3_.wvu.FilterData" localSheetId="39" hidden="1">'121'!$A$2:$N$107</definedName>
    <definedName name="Z_29C14E67_5ED5_4E39_8CFD_D7AD31B3C0E3_.wvu.FilterData" localSheetId="49" hidden="1">'131'!$A$2:$N$107</definedName>
    <definedName name="Z_29C14E67_5ED5_4E39_8CFD_D7AD31B3C0E3_.wvu.FilterData" localSheetId="29" hidden="1">'17'!$A$2:$N$107</definedName>
    <definedName name="Z_29C14E67_5ED5_4E39_8CFD_D7AD31B3C0E3_.wvu.FilterData" localSheetId="24" hidden="1">'2'!$B$2:$N$110</definedName>
    <definedName name="Z_29C14E67_5ED5_4E39_8CFD_D7AD31B3C0E3_.wvu.FilterData" localSheetId="40" hidden="1">'204'!$A$2:$N$107</definedName>
    <definedName name="Z_29C14E67_5ED5_4E39_8CFD_D7AD31B3C0E3_.wvu.FilterData" localSheetId="30" hidden="1">'21'!$A$2:$N$107</definedName>
    <definedName name="Z_29C14E67_5ED5_4E39_8CFD_D7AD31B3C0E3_.wvu.FilterData" localSheetId="41" hidden="1">'222'!$A$2:$N$107</definedName>
    <definedName name="Z_29C14E67_5ED5_4E39_8CFD_D7AD31B3C0E3_.wvu.FilterData" localSheetId="42" hidden="1">'231'!$A$2:$N$107</definedName>
    <definedName name="Z_29C14E67_5ED5_4E39_8CFD_D7AD31B3C0E3_.wvu.FilterData" localSheetId="43" hidden="1">'248'!$A$2:$N$107</definedName>
    <definedName name="Z_29C14E67_5ED5_4E39_8CFD_D7AD31B3C0E3_.wvu.FilterData" localSheetId="44" hidden="1">'257'!$A$2:$N$107</definedName>
    <definedName name="Z_29C14E67_5ED5_4E39_8CFD_D7AD31B3C0E3_.wvu.FilterData" localSheetId="45" hidden="1">'269'!$A$2:$N$107</definedName>
    <definedName name="Z_29C14E67_5ED5_4E39_8CFD_D7AD31B3C0E3_.wvu.FilterData" localSheetId="46" hidden="1">'273'!$A$2:$N$107</definedName>
    <definedName name="Z_29C14E67_5ED5_4E39_8CFD_D7AD31B3C0E3_.wvu.FilterData" localSheetId="47" hidden="1">'274'!$A$2:$N$107</definedName>
    <definedName name="Z_29C14E67_5ED5_4E39_8CFD_D7AD31B3C0E3_.wvu.FilterData" localSheetId="48" hidden="1">'295'!$A$2:$N$108</definedName>
    <definedName name="Z_29C14E67_5ED5_4E39_8CFD_D7AD31B3C0E3_.wvu.FilterData" localSheetId="31" hidden="1">'31'!$A$2:$N$107</definedName>
    <definedName name="Z_29C14E67_5ED5_4E39_8CFD_D7AD31B3C0E3_.wvu.FilterData" localSheetId="32" hidden="1">'32'!$A$2:$N$107</definedName>
    <definedName name="Z_29C14E67_5ED5_4E39_8CFD_D7AD31B3C0E3_.wvu.FilterData" localSheetId="33" hidden="1">'34'!$A$2:$N$107</definedName>
    <definedName name="Z_29C14E67_5ED5_4E39_8CFD_D7AD31B3C0E3_.wvu.FilterData" localSheetId="34" hidden="1">'44'!$A$2:$N$107</definedName>
    <definedName name="Z_29C14E67_5ED5_4E39_8CFD_D7AD31B3C0E3_.wvu.FilterData" localSheetId="25" hidden="1">'7'!$A$2:$N$107</definedName>
    <definedName name="Z_29C14E67_5ED5_4E39_8CFD_D7AD31B3C0E3_.wvu.FilterData" localSheetId="35" hidden="1">'79'!$A$2:$N$107</definedName>
    <definedName name="Z_29C14E67_5ED5_4E39_8CFD_D7AD31B3C0E3_.wvu.FilterData" localSheetId="26" hidden="1">'8'!$A$2:$N$107</definedName>
    <definedName name="Z_29C14E67_5ED5_4E39_8CFD_D7AD31B3C0E3_.wvu.FilterData" localSheetId="36" hidden="1">'95'!$A$2:$N$107</definedName>
    <definedName name="Z_29C14E67_5ED5_4E39_8CFD_D7AD31B3C0E3_.wvu.Rows" localSheetId="45" hidden="1">'269'!$112:$113</definedName>
    <definedName name="Z_2D882797_2DB3_46DA_95CE_744B0E2D6284_.wvu.FilterData" localSheetId="6" hidden="1">'132'!$A$4:$N$121</definedName>
    <definedName name="Z_2D882797_2DB3_46DA_95CE_744B0E2D6284_.wvu.FilterData" localSheetId="7" hidden="1">'139'!$A$4:$N$121</definedName>
    <definedName name="Z_2D882797_2DB3_46DA_95CE_744B0E2D6284_.wvu.FilterData" localSheetId="8" hidden="1">'142'!$A$4:$N$121</definedName>
    <definedName name="Z_2D882797_2DB3_46DA_95CE_744B0E2D6284_.wvu.FilterData" localSheetId="9" hidden="1">'195'!$A$4:$N$121</definedName>
    <definedName name="Z_2D882797_2DB3_46DA_95CE_744B0E2D6284_.wvu.FilterData" localSheetId="10" hidden="1">'201'!$A$4:$N$121</definedName>
    <definedName name="Z_2D882797_2DB3_46DA_95CE_744B0E2D6284_.wvu.FilterData" localSheetId="11" hidden="1">'206'!$A$4:$N$121</definedName>
    <definedName name="Z_2D882797_2DB3_46DA_95CE_744B0E2D6284_.wvu.FilterData" localSheetId="12" hidden="1">'207'!$A$4:$N$121</definedName>
    <definedName name="Z_2D882797_2DB3_46DA_95CE_744B0E2D6284_.wvu.FilterData" localSheetId="13" hidden="1">'211'!$A$4:$N$121</definedName>
    <definedName name="Z_2D882797_2DB3_46DA_95CE_744B0E2D6284_.wvu.FilterData" localSheetId="14" hidden="1">'212'!$A$4:$N$121</definedName>
    <definedName name="Z_2D882797_2DB3_46DA_95CE_744B0E2D6284_.wvu.FilterData" localSheetId="15" hidden="1">'235'!$A$4:$N$121</definedName>
    <definedName name="Z_2D882797_2DB3_46DA_95CE_744B0E2D6284_.wvu.FilterData" localSheetId="16" hidden="1">'243'!$A$4:$N$121</definedName>
    <definedName name="Z_2D882797_2DB3_46DA_95CE_744B0E2D6284_.wvu.FilterData" localSheetId="2" hidden="1">'29'!$A$4:$N$121</definedName>
    <definedName name="Z_2D882797_2DB3_46DA_95CE_744B0E2D6284_.wvu.FilterData" localSheetId="17" hidden="1">'305'!$A$4:$N$121</definedName>
    <definedName name="Z_2D882797_2DB3_46DA_95CE_744B0E2D6284_.wvu.FilterData" localSheetId="18" hidden="1">'310'!$A$4:$N$119</definedName>
    <definedName name="Z_2D882797_2DB3_46DA_95CE_744B0E2D6284_.wvu.FilterData" localSheetId="19" hidden="1">'312'!$A$4:$N$119</definedName>
    <definedName name="Z_2D882797_2DB3_46DA_95CE_744B0E2D6284_.wvu.FilterData" localSheetId="20" hidden="1">'321'!$A$4:$N$121</definedName>
    <definedName name="Z_2D882797_2DB3_46DA_95CE_744B0E2D6284_.wvu.FilterData" localSheetId="21" hidden="1">'322'!$A$4:$N$119</definedName>
    <definedName name="Z_2D882797_2DB3_46DA_95CE_744B0E2D6284_.wvu.FilterData" localSheetId="22" hidden="1">'325'!$A$4:$N$119</definedName>
    <definedName name="Z_2D882797_2DB3_46DA_95CE_744B0E2D6284_.wvu.FilterData" localSheetId="3" hidden="1">'33'!$A$4:$N$121</definedName>
    <definedName name="Z_2D882797_2DB3_46DA_95CE_744B0E2D6284_.wvu.FilterData" localSheetId="0" hidden="1">'4'!$A$4:$N$122</definedName>
    <definedName name="Z_2D882797_2DB3_46DA_95CE_744B0E2D6284_.wvu.FilterData" localSheetId="4" hidden="1">'58'!$A$4:$N$121</definedName>
    <definedName name="Z_2D882797_2DB3_46DA_95CE_744B0E2D6284_.wvu.FilterData" localSheetId="1" hidden="1">'6'!$A$4:$N$121</definedName>
    <definedName name="Z_2D882797_2DB3_46DA_95CE_744B0E2D6284_.wvu.FilterData" localSheetId="5" hidden="1">'96'!$A$4:$N$121</definedName>
    <definedName name="Z_2D882797_2DB3_46DA_95CE_744B0E2D6284_.wvu.PrintArea" localSheetId="6" hidden="1">'132'!$A$1:$N$121</definedName>
    <definedName name="Z_2DAB9BF0_AB69_4ED1_A278_72766611FEB2_.wvu.FilterData" localSheetId="31" hidden="1">'31'!$A$2:$N$107</definedName>
    <definedName name="Z_2DCCA23D_B9D5_446F_92E2_19D9815B17DC_.wvu.FilterData" localSheetId="34" hidden="1">'44'!$A$2:$N$107</definedName>
    <definedName name="Z_3058ED39_7ECB_4C30_9040_6E782418181E_.wvu.FilterData" localSheetId="33" hidden="1">'34'!$A$2:$N$107</definedName>
    <definedName name="Z_31F11638_D5EF_4B7B_A2DF_64556D1132A2_.wvu.FilterData" localSheetId="29" hidden="1">'17'!$A$2:$N$107</definedName>
    <definedName name="Z_31F11638_D5EF_4B7B_A2DF_64556D1132A2_.wvu.FilterData" localSheetId="30" hidden="1">'21'!$A$2:$N$107</definedName>
    <definedName name="Z_31F11638_D5EF_4B7B_A2DF_64556D1132A2_.wvu.FilterData" localSheetId="31" hidden="1">'31'!$A$2:$N$107</definedName>
    <definedName name="Z_31F11638_D5EF_4B7B_A2DF_64556D1132A2_.wvu.FilterData" localSheetId="32" hidden="1">'32'!$A$2:$N$107</definedName>
    <definedName name="Z_31F11638_D5EF_4B7B_A2DF_64556D1132A2_.wvu.FilterData" localSheetId="33" hidden="1">'34'!$A$2:$N$107</definedName>
    <definedName name="Z_3873E711_6AEC_4528_8AFA_E6C256BA7124_.wvu.Cols" localSheetId="23" hidden="1">'1'!#REF!</definedName>
    <definedName name="Z_3873E711_6AEC_4528_8AFA_E6C256BA7124_.wvu.Cols" localSheetId="27" hidden="1">'10'!#REF!</definedName>
    <definedName name="Z_3873E711_6AEC_4528_8AFA_E6C256BA7124_.wvu.Cols" localSheetId="37" hidden="1">'102'!#REF!</definedName>
    <definedName name="Z_3873E711_6AEC_4528_8AFA_E6C256BA7124_.wvu.Cols" localSheetId="28" hidden="1">'12'!#REF!</definedName>
    <definedName name="Z_3873E711_6AEC_4528_8AFA_E6C256BA7124_.wvu.Cols" localSheetId="38" hidden="1">'120'!#REF!</definedName>
    <definedName name="Z_3873E711_6AEC_4528_8AFA_E6C256BA7124_.wvu.Cols" localSheetId="39" hidden="1">'121'!#REF!</definedName>
    <definedName name="Z_3873E711_6AEC_4528_8AFA_E6C256BA7124_.wvu.Cols" localSheetId="49" hidden="1">'131'!#REF!</definedName>
    <definedName name="Z_3873E711_6AEC_4528_8AFA_E6C256BA7124_.wvu.Cols" localSheetId="29" hidden="1">'17'!#REF!</definedName>
    <definedName name="Z_3873E711_6AEC_4528_8AFA_E6C256BA7124_.wvu.Cols" localSheetId="24" hidden="1">'2'!#REF!</definedName>
    <definedName name="Z_3873E711_6AEC_4528_8AFA_E6C256BA7124_.wvu.Cols" localSheetId="40" hidden="1">'204'!#REF!</definedName>
    <definedName name="Z_3873E711_6AEC_4528_8AFA_E6C256BA7124_.wvu.Cols" localSheetId="30" hidden="1">'21'!#REF!</definedName>
    <definedName name="Z_3873E711_6AEC_4528_8AFA_E6C256BA7124_.wvu.Cols" localSheetId="41" hidden="1">'222'!#REF!</definedName>
    <definedName name="Z_3873E711_6AEC_4528_8AFA_E6C256BA7124_.wvu.Cols" localSheetId="42" hidden="1">'231'!#REF!</definedName>
    <definedName name="Z_3873E711_6AEC_4528_8AFA_E6C256BA7124_.wvu.Cols" localSheetId="43" hidden="1">'248'!#REF!</definedName>
    <definedName name="Z_3873E711_6AEC_4528_8AFA_E6C256BA7124_.wvu.Cols" localSheetId="44" hidden="1">'257'!#REF!</definedName>
    <definedName name="Z_3873E711_6AEC_4528_8AFA_E6C256BA7124_.wvu.Cols" localSheetId="45" hidden="1">'269'!#REF!</definedName>
    <definedName name="Z_3873E711_6AEC_4528_8AFA_E6C256BA7124_.wvu.Cols" localSheetId="46" hidden="1">'273'!#REF!</definedName>
    <definedName name="Z_3873E711_6AEC_4528_8AFA_E6C256BA7124_.wvu.Cols" localSheetId="47" hidden="1">'274'!#REF!</definedName>
    <definedName name="Z_3873E711_6AEC_4528_8AFA_E6C256BA7124_.wvu.Cols" localSheetId="48" hidden="1">'295'!#REF!</definedName>
    <definedName name="Z_3873E711_6AEC_4528_8AFA_E6C256BA7124_.wvu.Cols" localSheetId="31" hidden="1">'31'!#REF!</definedName>
    <definedName name="Z_3873E711_6AEC_4528_8AFA_E6C256BA7124_.wvu.Cols" localSheetId="32" hidden="1">'32'!#REF!</definedName>
    <definedName name="Z_3873E711_6AEC_4528_8AFA_E6C256BA7124_.wvu.Cols" localSheetId="33" hidden="1">'34'!#REF!</definedName>
    <definedName name="Z_3873E711_6AEC_4528_8AFA_E6C256BA7124_.wvu.Cols" localSheetId="34" hidden="1">'44'!#REF!</definedName>
    <definedName name="Z_3873E711_6AEC_4528_8AFA_E6C256BA7124_.wvu.Cols" localSheetId="25" hidden="1">'7'!#REF!</definedName>
    <definedName name="Z_3873E711_6AEC_4528_8AFA_E6C256BA7124_.wvu.Cols" localSheetId="35" hidden="1">'79'!#REF!</definedName>
    <definedName name="Z_3873E711_6AEC_4528_8AFA_E6C256BA7124_.wvu.Cols" localSheetId="26" hidden="1">'8'!#REF!</definedName>
    <definedName name="Z_3873E711_6AEC_4528_8AFA_E6C256BA7124_.wvu.Cols" localSheetId="36" hidden="1">'95'!#REF!</definedName>
    <definedName name="Z_3873E711_6AEC_4528_8AFA_E6C256BA7124_.wvu.FilterData" localSheetId="23" hidden="1">'1'!$A$2:$N$107</definedName>
    <definedName name="Z_3873E711_6AEC_4528_8AFA_E6C256BA7124_.wvu.FilterData" localSheetId="27" hidden="1">'10'!$A$2:$N$107</definedName>
    <definedName name="Z_3873E711_6AEC_4528_8AFA_E6C256BA7124_.wvu.FilterData" localSheetId="37" hidden="1">'102'!$A$2:$N$107</definedName>
    <definedName name="Z_3873E711_6AEC_4528_8AFA_E6C256BA7124_.wvu.FilterData" localSheetId="28" hidden="1">'12'!$A$2:$N$107</definedName>
    <definedName name="Z_3873E711_6AEC_4528_8AFA_E6C256BA7124_.wvu.FilterData" localSheetId="38" hidden="1">'120'!$A$2:$N$107</definedName>
    <definedName name="Z_3873E711_6AEC_4528_8AFA_E6C256BA7124_.wvu.FilterData" localSheetId="39" hidden="1">'121'!$A$2:$N$107</definedName>
    <definedName name="Z_3873E711_6AEC_4528_8AFA_E6C256BA7124_.wvu.FilterData" localSheetId="49" hidden="1">'131'!$A$2:$N$107</definedName>
    <definedName name="Z_3873E711_6AEC_4528_8AFA_E6C256BA7124_.wvu.FilterData" localSheetId="29" hidden="1">'17'!$A$2:$N$107</definedName>
    <definedName name="Z_3873E711_6AEC_4528_8AFA_E6C256BA7124_.wvu.FilterData" localSheetId="24" hidden="1">'2'!$B$2:$N$110</definedName>
    <definedName name="Z_3873E711_6AEC_4528_8AFA_E6C256BA7124_.wvu.FilterData" localSheetId="40" hidden="1">'204'!$A$2:$N$107</definedName>
    <definedName name="Z_3873E711_6AEC_4528_8AFA_E6C256BA7124_.wvu.FilterData" localSheetId="30" hidden="1">'21'!$A$2:$N$107</definedName>
    <definedName name="Z_3873E711_6AEC_4528_8AFA_E6C256BA7124_.wvu.FilterData" localSheetId="41" hidden="1">'222'!$A$2:$N$107</definedName>
    <definedName name="Z_3873E711_6AEC_4528_8AFA_E6C256BA7124_.wvu.FilterData" localSheetId="42" hidden="1">'231'!$A$2:$N$107</definedName>
    <definedName name="Z_3873E711_6AEC_4528_8AFA_E6C256BA7124_.wvu.FilterData" localSheetId="43" hidden="1">'248'!$A$2:$N$107</definedName>
    <definedName name="Z_3873E711_6AEC_4528_8AFA_E6C256BA7124_.wvu.FilterData" localSheetId="44" hidden="1">'257'!$A$2:$N$107</definedName>
    <definedName name="Z_3873E711_6AEC_4528_8AFA_E6C256BA7124_.wvu.FilterData" localSheetId="45" hidden="1">'269'!$A$2:$N$107</definedName>
    <definedName name="Z_3873E711_6AEC_4528_8AFA_E6C256BA7124_.wvu.FilterData" localSheetId="46" hidden="1">'273'!$A$2:$N$107</definedName>
    <definedName name="Z_3873E711_6AEC_4528_8AFA_E6C256BA7124_.wvu.FilterData" localSheetId="47" hidden="1">'274'!$A$2:$N$107</definedName>
    <definedName name="Z_3873E711_6AEC_4528_8AFA_E6C256BA7124_.wvu.FilterData" localSheetId="48" hidden="1">'295'!$A$2:$N$108</definedName>
    <definedName name="Z_3873E711_6AEC_4528_8AFA_E6C256BA7124_.wvu.FilterData" localSheetId="31" hidden="1">'31'!$A$2:$N$107</definedName>
    <definedName name="Z_3873E711_6AEC_4528_8AFA_E6C256BA7124_.wvu.FilterData" localSheetId="32" hidden="1">'32'!$A$2:$N$107</definedName>
    <definedName name="Z_3873E711_6AEC_4528_8AFA_E6C256BA7124_.wvu.FilterData" localSheetId="33" hidden="1">'34'!$A$2:$N$107</definedName>
    <definedName name="Z_3873E711_6AEC_4528_8AFA_E6C256BA7124_.wvu.FilterData" localSheetId="34" hidden="1">'44'!$A$2:$N$107</definedName>
    <definedName name="Z_3873E711_6AEC_4528_8AFA_E6C256BA7124_.wvu.FilterData" localSheetId="25" hidden="1">'7'!$A$2:$N$107</definedName>
    <definedName name="Z_3873E711_6AEC_4528_8AFA_E6C256BA7124_.wvu.FilterData" localSheetId="35" hidden="1">'79'!$A$2:$N$107</definedName>
    <definedName name="Z_3873E711_6AEC_4528_8AFA_E6C256BA7124_.wvu.FilterData" localSheetId="26" hidden="1">'8'!$A$2:$N$107</definedName>
    <definedName name="Z_3873E711_6AEC_4528_8AFA_E6C256BA7124_.wvu.FilterData" localSheetId="36" hidden="1">'95'!$A$2:$N$107</definedName>
    <definedName name="Z_3873E711_6AEC_4528_8AFA_E6C256BA7124_.wvu.Rows" localSheetId="45" hidden="1">'269'!$112:$113</definedName>
    <definedName name="Z_4D403F23_35E5_4A68_A185_903CF4D6CA63_.wvu.FilterData" localSheetId="33" hidden="1">'34'!$A$2:$N$107</definedName>
    <definedName name="Z_4D403F23_35E5_4A68_A185_903CF4D6CA63_.wvu.FilterData" localSheetId="34" hidden="1">'44'!$A$2:$N$107</definedName>
    <definedName name="Z_4FF202D1_9772_4AC5_83E8_8EE1A1BEC20B_.wvu.FilterData" localSheetId="23" hidden="1">'1'!$A$2:$N$107</definedName>
    <definedName name="Z_500F1D38_CFFD_4F62_8DEB_8ED9B6B17BD6_.wvu.FilterData" localSheetId="24" hidden="1">'2'!$B$2:$N$110</definedName>
    <definedName name="Z_500F1D38_CFFD_4F62_8DEB_8ED9B6B17BD6_.wvu.FilterData" localSheetId="25" hidden="1">'7'!$A$2:$N$107</definedName>
    <definedName name="Z_500F1D38_CFFD_4F62_8DEB_8ED9B6B17BD6_.wvu.FilterData" localSheetId="26" hidden="1">'8'!$A$2:$N$107</definedName>
    <definedName name="Z_59296AD2_F52A_4766_A25B_2C3A2184C3AF_.wvu.FilterData" localSheetId="35" hidden="1">'79'!$A$2:$N$107</definedName>
    <definedName name="Z_5E2DD6EB_583A_40E6_85AE_328B8F46E073_.wvu.FilterData" localSheetId="23" hidden="1">'1'!$A$2:$N$107</definedName>
    <definedName name="Z_6D538D49_E044_4CAD_A044_D4D245A13B02_.wvu.FilterData" localSheetId="23" hidden="1">'1'!$A$2:$N$107</definedName>
    <definedName name="Z_6FB2BE99_80F0_47F7_8E72_62E68B650E85_.wvu.FilterData" localSheetId="29" hidden="1">'17'!$A$2:$N$107</definedName>
    <definedName name="Z_78249D1C_84B7_4AC9_A810_B5CF70548847_.wvu.FilterData" localSheetId="27" hidden="1">'10'!$A$2:$N$107</definedName>
    <definedName name="Z_8110B6E3_551F_435E_981F_C5155E28562E_.wvu.Cols" localSheetId="23" hidden="1">'1'!#REF!</definedName>
    <definedName name="Z_8110B6E3_551F_435E_981F_C5155E28562E_.wvu.Cols" localSheetId="27" hidden="1">'10'!#REF!</definedName>
    <definedName name="Z_8110B6E3_551F_435E_981F_C5155E28562E_.wvu.Cols" localSheetId="37" hidden="1">'102'!#REF!</definedName>
    <definedName name="Z_8110B6E3_551F_435E_981F_C5155E28562E_.wvu.Cols" localSheetId="28" hidden="1">'12'!#REF!</definedName>
    <definedName name="Z_8110B6E3_551F_435E_981F_C5155E28562E_.wvu.Cols" localSheetId="38" hidden="1">'120'!#REF!</definedName>
    <definedName name="Z_8110B6E3_551F_435E_981F_C5155E28562E_.wvu.Cols" localSheetId="39" hidden="1">'121'!#REF!</definedName>
    <definedName name="Z_8110B6E3_551F_435E_981F_C5155E28562E_.wvu.Cols" localSheetId="49" hidden="1">'131'!#REF!</definedName>
    <definedName name="Z_8110B6E3_551F_435E_981F_C5155E28562E_.wvu.Cols" localSheetId="50" hidden="1">'153'!#REF!</definedName>
    <definedName name="Z_8110B6E3_551F_435E_981F_C5155E28562E_.wvu.Cols" localSheetId="29" hidden="1">'17'!#REF!</definedName>
    <definedName name="Z_8110B6E3_551F_435E_981F_C5155E28562E_.wvu.Cols" localSheetId="24" hidden="1">'2'!#REF!</definedName>
    <definedName name="Z_8110B6E3_551F_435E_981F_C5155E28562E_.wvu.Cols" localSheetId="40" hidden="1">'204'!#REF!</definedName>
    <definedName name="Z_8110B6E3_551F_435E_981F_C5155E28562E_.wvu.Cols" localSheetId="30" hidden="1">'21'!#REF!</definedName>
    <definedName name="Z_8110B6E3_551F_435E_981F_C5155E28562E_.wvu.Cols" localSheetId="41" hidden="1">'222'!#REF!</definedName>
    <definedName name="Z_8110B6E3_551F_435E_981F_C5155E28562E_.wvu.Cols" localSheetId="42" hidden="1">'231'!#REF!</definedName>
    <definedName name="Z_8110B6E3_551F_435E_981F_C5155E28562E_.wvu.Cols" localSheetId="43" hidden="1">'248'!#REF!</definedName>
    <definedName name="Z_8110B6E3_551F_435E_981F_C5155E28562E_.wvu.Cols" localSheetId="44" hidden="1">'257'!#REF!</definedName>
    <definedName name="Z_8110B6E3_551F_435E_981F_C5155E28562E_.wvu.Cols" localSheetId="45" hidden="1">'269'!#REF!</definedName>
    <definedName name="Z_8110B6E3_551F_435E_981F_C5155E28562E_.wvu.Cols" localSheetId="46" hidden="1">'273'!#REF!</definedName>
    <definedName name="Z_8110B6E3_551F_435E_981F_C5155E28562E_.wvu.Cols" localSheetId="47" hidden="1">'274'!#REF!</definedName>
    <definedName name="Z_8110B6E3_551F_435E_981F_C5155E28562E_.wvu.Cols" localSheetId="48" hidden="1">'295'!#REF!</definedName>
    <definedName name="Z_8110B6E3_551F_435E_981F_C5155E28562E_.wvu.Cols" localSheetId="31" hidden="1">'31'!#REF!</definedName>
    <definedName name="Z_8110B6E3_551F_435E_981F_C5155E28562E_.wvu.Cols" localSheetId="32" hidden="1">'32'!#REF!</definedName>
    <definedName name="Z_8110B6E3_551F_435E_981F_C5155E28562E_.wvu.Cols" localSheetId="33" hidden="1">'34'!#REF!</definedName>
    <definedName name="Z_8110B6E3_551F_435E_981F_C5155E28562E_.wvu.Cols" localSheetId="34" hidden="1">'44'!#REF!</definedName>
    <definedName name="Z_8110B6E3_551F_435E_981F_C5155E28562E_.wvu.Cols" localSheetId="25" hidden="1">'7'!#REF!</definedName>
    <definedName name="Z_8110B6E3_551F_435E_981F_C5155E28562E_.wvu.Cols" localSheetId="35" hidden="1">'79'!#REF!</definedName>
    <definedName name="Z_8110B6E3_551F_435E_981F_C5155E28562E_.wvu.Cols" localSheetId="26" hidden="1">'8'!#REF!</definedName>
    <definedName name="Z_8110B6E3_551F_435E_981F_C5155E28562E_.wvu.Cols" localSheetId="36" hidden="1">'95'!#REF!</definedName>
    <definedName name="Z_8110B6E3_551F_435E_981F_C5155E28562E_.wvu.FilterData" localSheetId="23" hidden="1">'1'!$A$2:$N$107</definedName>
    <definedName name="Z_8110B6E3_551F_435E_981F_C5155E28562E_.wvu.FilterData" localSheetId="27" hidden="1">'10'!$A$2:$N$107</definedName>
    <definedName name="Z_8110B6E3_551F_435E_981F_C5155E28562E_.wvu.FilterData" localSheetId="37" hidden="1">'102'!$A$3:$N$107</definedName>
    <definedName name="Z_8110B6E3_551F_435E_981F_C5155E28562E_.wvu.FilterData" localSheetId="28" hidden="1">'12'!$A$2:$N$107</definedName>
    <definedName name="Z_8110B6E3_551F_435E_981F_C5155E28562E_.wvu.FilterData" localSheetId="38" hidden="1">'120'!$A$3:$N$107</definedName>
    <definedName name="Z_8110B6E3_551F_435E_981F_C5155E28562E_.wvu.FilterData" localSheetId="39" hidden="1">'121'!$A$3:$N$107</definedName>
    <definedName name="Z_8110B6E3_551F_435E_981F_C5155E28562E_.wvu.FilterData" localSheetId="49" hidden="1">'131'!$A$2:$N$107</definedName>
    <definedName name="Z_8110B6E3_551F_435E_981F_C5155E28562E_.wvu.FilterData" localSheetId="50" hidden="1">'153'!$A$3:$N$112</definedName>
    <definedName name="Z_8110B6E3_551F_435E_981F_C5155E28562E_.wvu.FilterData" localSheetId="29" hidden="1">'17'!$A$2:$N$107</definedName>
    <definedName name="Z_8110B6E3_551F_435E_981F_C5155E28562E_.wvu.FilterData" localSheetId="24" hidden="1">'2'!$B$2:$N$110</definedName>
    <definedName name="Z_8110B6E3_551F_435E_981F_C5155E28562E_.wvu.FilterData" localSheetId="40" hidden="1">'204'!$A$3:$N$107</definedName>
    <definedName name="Z_8110B6E3_551F_435E_981F_C5155E28562E_.wvu.FilterData" localSheetId="30" hidden="1">'21'!$A$2:$N$107</definedName>
    <definedName name="Z_8110B6E3_551F_435E_981F_C5155E28562E_.wvu.FilterData" localSheetId="41" hidden="1">'222'!$A$3:$N$107</definedName>
    <definedName name="Z_8110B6E3_551F_435E_981F_C5155E28562E_.wvu.FilterData" localSheetId="42" hidden="1">'231'!$A$3:$N$107</definedName>
    <definedName name="Z_8110B6E3_551F_435E_981F_C5155E28562E_.wvu.FilterData" localSheetId="43" hidden="1">'248'!$A$3:$N$107</definedName>
    <definedName name="Z_8110B6E3_551F_435E_981F_C5155E28562E_.wvu.FilterData" localSheetId="44" hidden="1">'257'!$A$3:$N$107</definedName>
    <definedName name="Z_8110B6E3_551F_435E_981F_C5155E28562E_.wvu.FilterData" localSheetId="45" hidden="1">'269'!$A$3:$N$107</definedName>
    <definedName name="Z_8110B6E3_551F_435E_981F_C5155E28562E_.wvu.FilterData" localSheetId="46" hidden="1">'273'!$A$3:$N$107</definedName>
    <definedName name="Z_8110B6E3_551F_435E_981F_C5155E28562E_.wvu.FilterData" localSheetId="47" hidden="1">'274'!$A$3:$N$107</definedName>
    <definedName name="Z_8110B6E3_551F_435E_981F_C5155E28562E_.wvu.FilterData" localSheetId="48" hidden="1">'295'!$A$3:$N$108</definedName>
    <definedName name="Z_8110B6E3_551F_435E_981F_C5155E28562E_.wvu.FilterData" localSheetId="31" hidden="1">'31'!$A$2:$N$107</definedName>
    <definedName name="Z_8110B6E3_551F_435E_981F_C5155E28562E_.wvu.FilterData" localSheetId="32" hidden="1">'32'!$A$2:$N$107</definedName>
    <definedName name="Z_8110B6E3_551F_435E_981F_C5155E28562E_.wvu.FilterData" localSheetId="33" hidden="1">'34'!$A$2:$N$107</definedName>
    <definedName name="Z_8110B6E3_551F_435E_981F_C5155E28562E_.wvu.FilterData" localSheetId="34" hidden="1">'44'!$A$2:$N$107</definedName>
    <definedName name="Z_8110B6E3_551F_435E_981F_C5155E28562E_.wvu.FilterData" localSheetId="25" hidden="1">'7'!$A$2:$N$107</definedName>
    <definedName name="Z_8110B6E3_551F_435E_981F_C5155E28562E_.wvu.FilterData" localSheetId="35" hidden="1">'79'!$A$3:$N$107</definedName>
    <definedName name="Z_8110B6E3_551F_435E_981F_C5155E28562E_.wvu.FilterData" localSheetId="26" hidden="1">'8'!$A$2:$N$107</definedName>
    <definedName name="Z_8110B6E3_551F_435E_981F_C5155E28562E_.wvu.FilterData" localSheetId="36" hidden="1">'95'!$A$3:$N$107</definedName>
    <definedName name="Z_8110B6E3_551F_435E_981F_C5155E28562E_.wvu.PrintArea" localSheetId="37" hidden="1">'102'!$A$1:$N$112</definedName>
    <definedName name="Z_8110B6E3_551F_435E_981F_C5155E28562E_.wvu.PrintArea" localSheetId="38" hidden="1">'120'!$A$1:$N$111</definedName>
    <definedName name="Z_8110B6E3_551F_435E_981F_C5155E28562E_.wvu.PrintArea" localSheetId="39" hidden="1">'121'!$A$1:$N$110</definedName>
    <definedName name="Z_8110B6E3_551F_435E_981F_C5155E28562E_.wvu.PrintArea" localSheetId="49" hidden="1">'131'!$A$1:$N$111</definedName>
    <definedName name="Z_8110B6E3_551F_435E_981F_C5155E28562E_.wvu.PrintArea" localSheetId="50" hidden="1">'153'!$A$1:$N$116</definedName>
    <definedName name="Z_8110B6E3_551F_435E_981F_C5155E28562E_.wvu.PrintArea" localSheetId="41" hidden="1">'222'!$A$1:$N$110</definedName>
    <definedName name="Z_8110B6E3_551F_435E_981F_C5155E28562E_.wvu.PrintArea" localSheetId="42" hidden="1">'231'!$A$1:$N$112</definedName>
    <definedName name="Z_8110B6E3_551F_435E_981F_C5155E28562E_.wvu.PrintArea" localSheetId="43" hidden="1">'248'!$A$1:$N$112</definedName>
    <definedName name="Z_8110B6E3_551F_435E_981F_C5155E28562E_.wvu.PrintArea" localSheetId="44" hidden="1">'257'!$A$1:$N$112</definedName>
    <definedName name="Z_8110B6E3_551F_435E_981F_C5155E28562E_.wvu.PrintArea" localSheetId="45" hidden="1">'269'!$A$1:$N$114</definedName>
    <definedName name="Z_8110B6E3_551F_435E_981F_C5155E28562E_.wvu.PrintArea" localSheetId="46" hidden="1">'273'!$A$1:$N$112</definedName>
    <definedName name="Z_8110B6E3_551F_435E_981F_C5155E28562E_.wvu.PrintArea" localSheetId="47" hidden="1">'274'!$A$1:$N$112</definedName>
    <definedName name="Z_8110B6E3_551F_435E_981F_C5155E28562E_.wvu.PrintArea" localSheetId="48" hidden="1">'295'!$A$1:$N$112</definedName>
    <definedName name="Z_8110B6E3_551F_435E_981F_C5155E28562E_.wvu.PrintArea" localSheetId="35" hidden="1">'79'!$A$1:$N$111</definedName>
    <definedName name="Z_8110B6E3_551F_435E_981F_C5155E28562E_.wvu.PrintArea" localSheetId="36" hidden="1">'95'!$A$1:$N$111</definedName>
    <definedName name="Z_8110B6E3_551F_435E_981F_C5155E28562E_.wvu.Rows" localSheetId="45" hidden="1">'269'!$112:$113</definedName>
    <definedName name="Z_814AD258_22C2_45A0_AC40_F94BD7E5E4D7_.wvu.FilterData" localSheetId="32" hidden="1">'32'!$A$2:$N$107</definedName>
    <definedName name="Z_814AD258_22C2_45A0_AC40_F94BD7E5E4D7_.wvu.FilterData" localSheetId="34" hidden="1">'44'!$A$2:$N$107</definedName>
    <definedName name="Z_87E2CD53_E818_454C_83E5_18EACFA5FF53_.wvu.FilterData" localSheetId="20" hidden="1">'321'!$A$4:$N$121</definedName>
    <definedName name="Z_8C69EBF6_7A7C_4216_8ADD_50A68F3EB3E3_.wvu.FilterData" localSheetId="23" hidden="1">'1'!$A$2:$N$107</definedName>
    <definedName name="Z_A6558B54_2D01_4227_9F83_08FDA223ABDB_.wvu.FilterData" localSheetId="31" hidden="1">'31'!$A$2:$N$107</definedName>
    <definedName name="Z_A6558B54_2D01_4227_9F83_08FDA223ABDB_.wvu.FilterData" localSheetId="32" hidden="1">'32'!$A$2:$N$107</definedName>
    <definedName name="Z_AA649D33_0B85_4173_995E_DF200F950DFE_.wvu.FilterData" localSheetId="19" hidden="1">'312'!$A$4:$N$121</definedName>
    <definedName name="Z_AB104EC7_EA12_408C_B04E_1294B410ED94_.wvu.FilterData" localSheetId="34" hidden="1">'44'!$A$2:$N$107</definedName>
    <definedName name="Z_BC170C92_675C_4C04_BE40_77A3EFA543A3_.wvu.FilterData" localSheetId="23" hidden="1">'1'!$A$2:$N$107</definedName>
    <definedName name="Z_BC170C92_675C_4C04_BE40_77A3EFA543A3_.wvu.FilterData" localSheetId="27" hidden="1">'10'!$A$2:$N$107</definedName>
    <definedName name="Z_BC170C92_675C_4C04_BE40_77A3EFA543A3_.wvu.FilterData" localSheetId="37" hidden="1">'102'!$A$2:$N$107</definedName>
    <definedName name="Z_BC170C92_675C_4C04_BE40_77A3EFA543A3_.wvu.FilterData" localSheetId="28" hidden="1">'12'!$A$2:$N$107</definedName>
    <definedName name="Z_BC170C92_675C_4C04_BE40_77A3EFA543A3_.wvu.FilterData" localSheetId="38" hidden="1">'120'!$A$2:$N$107</definedName>
    <definedName name="Z_BC170C92_675C_4C04_BE40_77A3EFA543A3_.wvu.FilterData" localSheetId="39" hidden="1">'121'!$A$2:$N$107</definedName>
    <definedName name="Z_BC170C92_675C_4C04_BE40_77A3EFA543A3_.wvu.FilterData" localSheetId="29" hidden="1">'17'!$A$2:$N$107</definedName>
    <definedName name="Z_BC170C92_675C_4C04_BE40_77A3EFA543A3_.wvu.FilterData" localSheetId="24" hidden="1">'2'!$B$2:$N$110</definedName>
    <definedName name="Z_BC170C92_675C_4C04_BE40_77A3EFA543A3_.wvu.FilterData" localSheetId="40" hidden="1">'204'!$A$2:$N$107</definedName>
    <definedName name="Z_BC170C92_675C_4C04_BE40_77A3EFA543A3_.wvu.FilterData" localSheetId="30" hidden="1">'21'!$A$2:$N$107</definedName>
    <definedName name="Z_BC170C92_675C_4C04_BE40_77A3EFA543A3_.wvu.FilterData" localSheetId="41" hidden="1">'222'!$A$2:$N$107</definedName>
    <definedName name="Z_BC170C92_675C_4C04_BE40_77A3EFA543A3_.wvu.FilterData" localSheetId="42" hidden="1">'231'!$A$2:$N$107</definedName>
    <definedName name="Z_BC170C92_675C_4C04_BE40_77A3EFA543A3_.wvu.FilterData" localSheetId="43" hidden="1">'248'!$A$2:$N$107</definedName>
    <definedName name="Z_BC170C92_675C_4C04_BE40_77A3EFA543A3_.wvu.FilterData" localSheetId="44" hidden="1">'257'!$A$2:$N$107</definedName>
    <definedName name="Z_BC170C92_675C_4C04_BE40_77A3EFA543A3_.wvu.FilterData" localSheetId="45" hidden="1">'269'!$A$2:$N$107</definedName>
    <definedName name="Z_BC170C92_675C_4C04_BE40_77A3EFA543A3_.wvu.FilterData" localSheetId="46" hidden="1">'273'!$A$2:$N$107</definedName>
    <definedName name="Z_BC170C92_675C_4C04_BE40_77A3EFA543A3_.wvu.FilterData" localSheetId="47" hidden="1">'274'!$A$2:$N$107</definedName>
    <definedName name="Z_BC170C92_675C_4C04_BE40_77A3EFA543A3_.wvu.FilterData" localSheetId="48" hidden="1">'295'!$A$2:$N$108</definedName>
    <definedName name="Z_BC170C92_675C_4C04_BE40_77A3EFA543A3_.wvu.FilterData" localSheetId="31" hidden="1">'31'!$A$2:$N$107</definedName>
    <definedName name="Z_BC170C92_675C_4C04_BE40_77A3EFA543A3_.wvu.FilterData" localSheetId="32" hidden="1">'32'!$A$2:$N$107</definedName>
    <definedName name="Z_BC170C92_675C_4C04_BE40_77A3EFA543A3_.wvu.FilterData" localSheetId="33" hidden="1">'34'!$A$2:$N$107</definedName>
    <definedName name="Z_BC170C92_675C_4C04_BE40_77A3EFA543A3_.wvu.FilterData" localSheetId="34" hidden="1">'44'!$A$2:$N$107</definedName>
    <definedName name="Z_BC170C92_675C_4C04_BE40_77A3EFA543A3_.wvu.FilterData" localSheetId="25" hidden="1">'7'!$A$2:$N$107</definedName>
    <definedName name="Z_BC170C92_675C_4C04_BE40_77A3EFA543A3_.wvu.FilterData" localSheetId="35" hidden="1">'79'!$A$2:$N$107</definedName>
    <definedName name="Z_BC170C92_675C_4C04_BE40_77A3EFA543A3_.wvu.FilterData" localSheetId="26" hidden="1">'8'!$A$2:$N$107</definedName>
    <definedName name="Z_BC170C92_675C_4C04_BE40_77A3EFA543A3_.wvu.FilterData" localSheetId="36" hidden="1">'95'!$A$2:$N$107</definedName>
    <definedName name="Z_BD35FEAB_E69C_4C08_8C66_785307A24DB9_.wvu.FilterData" localSheetId="28" hidden="1">'12'!$A$2:$N$107</definedName>
    <definedName name="Z_D521D76F_47B7_4F79_B4F5_BC6F86175A43_.wvu.FilterData" localSheetId="31" hidden="1">'31'!$A$2:$N$107</definedName>
    <definedName name="Z_D521D76F_47B7_4F79_B4F5_BC6F86175A43_.wvu.FilterData" localSheetId="32" hidden="1">'32'!$A$2:$N$107</definedName>
    <definedName name="Z_D521D76F_47B7_4F79_B4F5_BC6F86175A43_.wvu.FilterData" localSheetId="33" hidden="1">'34'!$A$2:$N$107</definedName>
    <definedName name="Z_D521D76F_47B7_4F79_B4F5_BC6F86175A43_.wvu.FilterData" localSheetId="34" hidden="1">'44'!$A$2:$N$107</definedName>
    <definedName name="Z_D5409CD0_FC72_4D2B_8AB4_BC211D5DA7DB_.wvu.FilterData" localSheetId="6" hidden="1">'132'!$A$4:$N$121</definedName>
    <definedName name="Z_D5409CD0_FC72_4D2B_8AB4_BC211D5DA7DB_.wvu.FilterData" localSheetId="7" hidden="1">'139'!$A$4:$N$121</definedName>
    <definedName name="Z_D5409CD0_FC72_4D2B_8AB4_BC211D5DA7DB_.wvu.FilterData" localSheetId="8" hidden="1">'142'!$A$4:$N$121</definedName>
    <definedName name="Z_D5409CD0_FC72_4D2B_8AB4_BC211D5DA7DB_.wvu.FilterData" localSheetId="9" hidden="1">'195'!$A$4:$N$121</definedName>
    <definedName name="Z_D5409CD0_FC72_4D2B_8AB4_BC211D5DA7DB_.wvu.FilterData" localSheetId="10" hidden="1">'201'!$A$4:$N$121</definedName>
    <definedName name="Z_D5409CD0_FC72_4D2B_8AB4_BC211D5DA7DB_.wvu.FilterData" localSheetId="11" hidden="1">'206'!$A$4:$N$121</definedName>
    <definedName name="Z_D5409CD0_FC72_4D2B_8AB4_BC211D5DA7DB_.wvu.FilterData" localSheetId="12" hidden="1">'207'!$A$4:$N$121</definedName>
    <definedName name="Z_D5409CD0_FC72_4D2B_8AB4_BC211D5DA7DB_.wvu.FilterData" localSheetId="13" hidden="1">'211'!$A$4:$N$121</definedName>
    <definedName name="Z_D5409CD0_FC72_4D2B_8AB4_BC211D5DA7DB_.wvu.FilterData" localSheetId="14" hidden="1">'212'!$A$4:$N$121</definedName>
    <definedName name="Z_D5409CD0_FC72_4D2B_8AB4_BC211D5DA7DB_.wvu.FilterData" localSheetId="15" hidden="1">'235'!$A$4:$N$121</definedName>
    <definedName name="Z_D5409CD0_FC72_4D2B_8AB4_BC211D5DA7DB_.wvu.FilterData" localSheetId="16" hidden="1">'243'!$A$4:$N$121</definedName>
    <definedName name="Z_D5409CD0_FC72_4D2B_8AB4_BC211D5DA7DB_.wvu.FilterData" localSheetId="2" hidden="1">'29'!$A$4:$N$121</definedName>
    <definedName name="Z_D5409CD0_FC72_4D2B_8AB4_BC211D5DA7DB_.wvu.FilterData" localSheetId="17" hidden="1">'305'!$A$4:$N$121</definedName>
    <definedName name="Z_D5409CD0_FC72_4D2B_8AB4_BC211D5DA7DB_.wvu.FilterData" localSheetId="18" hidden="1">'310'!$A$4:$N$119</definedName>
    <definedName name="Z_D5409CD0_FC72_4D2B_8AB4_BC211D5DA7DB_.wvu.FilterData" localSheetId="19" hidden="1">'312'!$A$4:$N$119</definedName>
    <definedName name="Z_D5409CD0_FC72_4D2B_8AB4_BC211D5DA7DB_.wvu.FilterData" localSheetId="20" hidden="1">'321'!$A$4:$N$121</definedName>
    <definedName name="Z_D5409CD0_FC72_4D2B_8AB4_BC211D5DA7DB_.wvu.FilterData" localSheetId="21" hidden="1">'322'!$A$4:$N$119</definedName>
    <definedName name="Z_D5409CD0_FC72_4D2B_8AB4_BC211D5DA7DB_.wvu.FilterData" localSheetId="22" hidden="1">'325'!$A$4:$N$121</definedName>
    <definedName name="Z_D5409CD0_FC72_4D2B_8AB4_BC211D5DA7DB_.wvu.FilterData" localSheetId="3" hidden="1">'33'!$A$4:$N$121</definedName>
    <definedName name="Z_D5409CD0_FC72_4D2B_8AB4_BC211D5DA7DB_.wvu.FilterData" localSheetId="0" hidden="1">'4'!$A$4:$N$122</definedName>
    <definedName name="Z_D5409CD0_FC72_4D2B_8AB4_BC211D5DA7DB_.wvu.FilterData" localSheetId="4" hidden="1">'58'!$A$4:$N$121</definedName>
    <definedName name="Z_D5409CD0_FC72_4D2B_8AB4_BC211D5DA7DB_.wvu.FilterData" localSheetId="1" hidden="1">'6'!$A$4:$N$121</definedName>
    <definedName name="Z_D5409CD0_FC72_4D2B_8AB4_BC211D5DA7DB_.wvu.FilterData" localSheetId="5" hidden="1">'96'!$A$4:$N$121</definedName>
    <definedName name="Z_D5409CD0_FC72_4D2B_8AB4_BC211D5DA7DB_.wvu.PrintArea" localSheetId="6" hidden="1">'132'!$A$1:$N$121</definedName>
    <definedName name="Z_D6A9172C_ADE1_4AD1_B230_9BEAA726729E_.wvu.FilterData" localSheetId="40" hidden="1">'204'!$A$3:$N$107</definedName>
    <definedName name="Z_E1DE5FF8_5358_4BE4_A0B7_18CADD02D546_.wvu.FilterData" localSheetId="27" hidden="1">'10'!$A$2:$N$107</definedName>
    <definedName name="Z_E1DE5FF8_5358_4BE4_A0B7_18CADD02D546_.wvu.FilterData" localSheetId="24" hidden="1">'2'!$B$2:$N$110</definedName>
    <definedName name="Z_E1DE5FF8_5358_4BE4_A0B7_18CADD02D546_.wvu.FilterData" localSheetId="25" hidden="1">'7'!$A$2:$N$107</definedName>
    <definedName name="Z_E1DE5FF8_5358_4BE4_A0B7_18CADD02D546_.wvu.FilterData" localSheetId="26" hidden="1">'8'!$A$2:$N$107</definedName>
    <definedName name="Z_E35797DE_BAA0_4F11_8B62_544C1CF8E2D1_.wvu.FilterData" localSheetId="33" hidden="1">'34'!$A$2:$N$107</definedName>
    <definedName name="Z_E35797DE_BAA0_4F11_8B62_544C1CF8E2D1_.wvu.FilterData" localSheetId="34" hidden="1">'44'!$A$2:$N$107</definedName>
    <definedName name="Z_E614821F_49CA_45CC_B629_26DC2FB42387_.wvu.FilterData" localSheetId="38" hidden="1">'120'!$A$3:$N$107</definedName>
    <definedName name="Z_E6489E6F_50F8_480D_8410_418F755FF1B3_.wvu.FilterData" localSheetId="28" hidden="1">'12'!$A$2:$N$107</definedName>
    <definedName name="Z_E6489E6F_50F8_480D_8410_418F755FF1B3_.wvu.FilterData" localSheetId="29" hidden="1">'17'!$A$2:$N$107</definedName>
    <definedName name="Z_F44686D7_B81F_48BF_8ECE_985777E1B7E2_.wvu.FilterData" localSheetId="30" hidden="1">'21'!$A$2:$N$107</definedName>
    <definedName name="Z_F44686D7_B81F_48BF_8ECE_985777E1B7E2_.wvu.FilterData" localSheetId="31" hidden="1">'31'!$A$2:$N$107</definedName>
    <definedName name="_xlnm.Print_Titles" localSheetId="156">'доу 109'!$2:$3</definedName>
    <definedName name="_xlnm.Print_Titles" localSheetId="157">'доу 110'!$2:$3</definedName>
    <definedName name="_xlnm.Print_Titles" localSheetId="160">'доу 220'!$2:$3</definedName>
    <definedName name="_xlnm.Print_Titles" localSheetId="162">'доу 226'!$2:$3</definedName>
    <definedName name="_xlnm.Print_Titles" localSheetId="163">'доу 238'!$2:$3</definedName>
    <definedName name="_xlnm.Print_Titles" localSheetId="164">'доу 254'!$2:$3</definedName>
    <definedName name="_xlnm.Print_Titles" localSheetId="167">'доу 313'!$2:$3</definedName>
    <definedName name="_xlnm.Print_Titles" localSheetId="168">'доу 320'!$2:$3</definedName>
    <definedName name="_xlnm.Print_Titles" localSheetId="150">'доу 5'!$2:$3</definedName>
    <definedName name="_xlnm.Print_Area" localSheetId="79">'101'!$A$1:$N$124</definedName>
    <definedName name="_xlnm.Print_Area" localSheetId="37">'102'!$A$1:$N$112</definedName>
    <definedName name="_xlnm.Print_Area" localSheetId="52">'11'!$A$1:$N$124</definedName>
    <definedName name="_xlnm.Print_Area" localSheetId="80">'112'!$A$1:$N$124</definedName>
    <definedName name="_xlnm.Print_Area" localSheetId="38">'120'!$A$1:$N$111</definedName>
    <definedName name="_xlnm.Print_Area" localSheetId="39">'121'!$A$1:$N$110</definedName>
    <definedName name="_xlnm.Print_Area" localSheetId="53">'13'!$A$1:$N$124</definedName>
    <definedName name="_xlnm.Print_Area" localSheetId="49">'131'!$A$1:$N$111</definedName>
    <definedName name="_xlnm.Print_Area" localSheetId="6">'132'!$A$1:$N$128</definedName>
    <definedName name="_xlnm.Print_Area" localSheetId="81">'137'!$A$1:$N$124</definedName>
    <definedName name="_xlnm.Print_Area" localSheetId="7">'139'!$A$1:$N$126</definedName>
    <definedName name="_xlnm.Print_Area" localSheetId="82">'140'!$A$1:$N$125</definedName>
    <definedName name="_xlnm.Print_Area" localSheetId="8">'142'!$A$1:$N$126</definedName>
    <definedName name="_xlnm.Print_Area" localSheetId="83">'144'!$A$1:$N$124</definedName>
    <definedName name="_xlnm.Print_Area" localSheetId="84">'148'!$A$1:$N$124</definedName>
    <definedName name="_xlnm.Print_Area" localSheetId="85">'151'!$A$1:$N$124</definedName>
    <definedName name="_xlnm.Print_Area" localSheetId="86">'152'!$A$1:$N$124</definedName>
    <definedName name="_xlnm.Print_Area" localSheetId="50">'153'!$A$1:$N$116</definedName>
    <definedName name="_xlnm.Print_Area" localSheetId="130">'159'!$A$1:$O$117</definedName>
    <definedName name="_xlnm.Print_Area" localSheetId="131">'160'!$A$1:$O$117</definedName>
    <definedName name="_xlnm.Print_Area" localSheetId="87">'163'!$A$1:$N$125</definedName>
    <definedName name="_xlnm.Print_Area" localSheetId="132">'165'!$A$1:$O$117</definedName>
    <definedName name="_xlnm.Print_Area" localSheetId="133">'176'!$A$1:$O$117</definedName>
    <definedName name="_xlnm.Print_Area" localSheetId="134">'179'!$A$1:$O$117</definedName>
    <definedName name="_xlnm.Print_Area" localSheetId="118">'18'!$A$1:$O$117</definedName>
    <definedName name="_xlnm.Print_Area" localSheetId="135">'183'!$A$1:$O$117</definedName>
    <definedName name="_xlnm.Print_Area" localSheetId="88">'186'!$A$1:$N$124</definedName>
    <definedName name="_xlnm.Print_Area" localSheetId="54">'19'!$A$1:$N$125</definedName>
    <definedName name="_xlnm.Print_Area" localSheetId="89">'190'!$A$1:$N$124</definedName>
    <definedName name="_xlnm.Print_Area" localSheetId="136">'193'!$A$1:$O$117</definedName>
    <definedName name="_xlnm.Print_Area" localSheetId="137">'194'!$A$1:$O$117</definedName>
    <definedName name="_xlnm.Print_Area" localSheetId="119">'20'!$A$1:$O$117</definedName>
    <definedName name="_xlnm.Print_Area" localSheetId="90">'200'!$A$1:$N$124</definedName>
    <definedName name="_xlnm.Print_Area" localSheetId="10">'201'!$A$1:$N$126</definedName>
    <definedName name="_xlnm.Print_Area" localSheetId="11">'206'!$A$1:$N$126</definedName>
    <definedName name="_xlnm.Print_Area" localSheetId="12">'207'!$A$1:$N$126</definedName>
    <definedName name="_xlnm.Print_Area" localSheetId="138">'208'!$A$1:$O$117</definedName>
    <definedName name="_xlnm.Print_Area" localSheetId="139">'209'!$A$1:$O$117</definedName>
    <definedName name="_xlnm.Print_Area" localSheetId="13">'211'!$A$1:$N$126</definedName>
    <definedName name="_xlnm.Print_Area" localSheetId="14">'212'!$A$1:$N$126</definedName>
    <definedName name="_xlnm.Print_Area" localSheetId="91">'213'!$A$1:$N$124</definedName>
    <definedName name="_xlnm.Print_Area" localSheetId="92">'215'!$A$1:$N$124</definedName>
    <definedName name="_xlnm.Print_Area" localSheetId="93">'217'!$A$1:$N$124</definedName>
    <definedName name="_xlnm.Print_Area" localSheetId="94">'218'!$A$1:$N$124</definedName>
    <definedName name="_xlnm.Print_Area" localSheetId="41">'222'!$A$1:$N$110</definedName>
    <definedName name="_xlnm.Print_Area" localSheetId="95">'227'!$A$1:$N$125</definedName>
    <definedName name="_xlnm.Print_Area" localSheetId="42">'231'!$A$1:$N$112</definedName>
    <definedName name="_xlnm.Print_Area" localSheetId="15">'235'!$A$1:$N$126</definedName>
    <definedName name="_xlnm.Print_Area" localSheetId="16">'243'!$A$1:$N$126</definedName>
    <definedName name="_xlnm.Print_Area" localSheetId="96">'244'!$A$1:$N$125</definedName>
    <definedName name="_xlnm.Print_Area" localSheetId="97">'246'!$A$1:$N$124</definedName>
    <definedName name="_xlnm.Print_Area" localSheetId="98">'247'!$A$1:$N$124</definedName>
    <definedName name="_xlnm.Print_Area" localSheetId="43">'248'!$A$1:$N$112</definedName>
    <definedName name="_xlnm.Print_Area" localSheetId="55">'25'!$A$1:$N$124</definedName>
    <definedName name="_xlnm.Print_Area" localSheetId="140">'251'!$A$1:$O$117</definedName>
    <definedName name="_xlnm.Print_Area" localSheetId="141">'255'!$A$1:$O$117</definedName>
    <definedName name="_xlnm.Print_Area" localSheetId="44">'257'!$A$1:$N$112</definedName>
    <definedName name="_xlnm.Print_Area" localSheetId="99">'259'!$A$1:$N$124</definedName>
    <definedName name="_xlnm.Print_Area" localSheetId="142">'263'!$A$1:$O$117</definedName>
    <definedName name="_xlnm.Print_Area" localSheetId="45">'269'!$A$1:$N$114</definedName>
    <definedName name="_xlnm.Print_Area" localSheetId="120">'27'!$A$1:$O$117</definedName>
    <definedName name="_xlnm.Print_Area" localSheetId="46">'273'!$A$1:$N$112</definedName>
    <definedName name="_xlnm.Print_Area" localSheetId="47">'274'!$A$1:$N$112</definedName>
    <definedName name="_xlnm.Print_Area" localSheetId="100">'277'!$A$1:$N$124</definedName>
    <definedName name="_xlnm.Print_Area" localSheetId="56">'28'!$A$1:$N$124</definedName>
    <definedName name="_xlnm.Print_Area" localSheetId="101">'280'!$A$1:$N$124</definedName>
    <definedName name="_xlnm.Print_Area" localSheetId="102">'282'!$A$1:$N$124</definedName>
    <definedName name="_xlnm.Print_Area" localSheetId="143">'283'!$A$1:$O$117</definedName>
    <definedName name="_xlnm.Print_Area" localSheetId="144">'286'!$A$1:$O$117</definedName>
    <definedName name="_xlnm.Print_Area" localSheetId="2">'29'!$A$1:$N$126</definedName>
    <definedName name="_xlnm.Print_Area" localSheetId="145">'291'!$A$1:$O$117</definedName>
    <definedName name="_xlnm.Print_Area" localSheetId="103">'292'!$A$1:$N$124</definedName>
    <definedName name="_xlnm.Print_Area" localSheetId="104">'294'!$A$1:$N$124</definedName>
    <definedName name="_xlnm.Print_Area" localSheetId="48">'295'!$A$1:$N$112</definedName>
    <definedName name="_xlnm.Print_Area" localSheetId="105">'296'!$A$1:$N$124</definedName>
    <definedName name="_xlnm.Print_Area" localSheetId="57">'30'!$A$1:$N$124</definedName>
    <definedName name="_xlnm.Print_Area" localSheetId="106">'300'!$A$1:$N$125</definedName>
    <definedName name="_xlnm.Print_Area" localSheetId="107">'301'!$A$1:$N$124</definedName>
    <definedName name="_xlnm.Print_Area" localSheetId="108">'303'!$A$1:$N$124</definedName>
    <definedName name="_xlnm.Print_Area" localSheetId="17">'305'!$A$1:$N$126</definedName>
    <definedName name="_xlnm.Print_Area" localSheetId="146">'306'!$A$1:$O$117</definedName>
    <definedName name="_xlnm.Print_Area" localSheetId="109">'308'!$A$1:$N$124</definedName>
    <definedName name="_xlnm.Print_Area" localSheetId="110">'309'!$A$1:$N$124</definedName>
    <definedName name="_xlnm.Print_Area" localSheetId="18">'310'!$A$1:$N$126</definedName>
    <definedName name="_xlnm.Print_Area" localSheetId="111">'311'!$A$1:$N$124</definedName>
    <definedName name="_xlnm.Print_Area" localSheetId="19">'312'!$A$1:$N$126</definedName>
    <definedName name="_xlnm.Print_Area" localSheetId="112">'315'!$A$1:$N$124</definedName>
    <definedName name="_xlnm.Print_Area" localSheetId="113">'316'!$A$1:$N$124</definedName>
    <definedName name="_xlnm.Print_Area" localSheetId="147">'317'!$A$1:$O$117</definedName>
    <definedName name="_xlnm.Print_Area" localSheetId="148">'319'!$A$1:$O$116</definedName>
    <definedName name="_xlnm.Print_Area" localSheetId="20">'321'!$A$1:$N$126</definedName>
    <definedName name="_xlnm.Print_Area" localSheetId="21">'322'!$A$1:$N$125</definedName>
    <definedName name="_xlnm.Print_Area" localSheetId="149">'323'!$A$1:$O$117</definedName>
    <definedName name="_xlnm.Print_Area" localSheetId="22">'325'!$A$1:$N$126</definedName>
    <definedName name="_xlnm.Print_Area" localSheetId="114">'326'!$A$1:$N$124</definedName>
    <definedName name="_xlnm.Print_Area" localSheetId="115">'329'!$A$1:$N$124</definedName>
    <definedName name="_xlnm.Print_Area" localSheetId="3">'33'!$A$1:$N$126</definedName>
    <definedName name="_xlnm.Print_Area" localSheetId="116">'330'!$A$1:$N$124</definedName>
    <definedName name="_xlnm.Print_Area" localSheetId="117">'333'!$A$1:$N$124</definedName>
    <definedName name="_xlnm.Print_Area" localSheetId="121">'37'!$A$1:$O$117</definedName>
    <definedName name="_xlnm.Print_Area" localSheetId="58">'38'!$A$1:$N$125</definedName>
    <definedName name="_xlnm.Print_Area" localSheetId="59">'39'!$A$1:$N$125</definedName>
    <definedName name="_xlnm.Print_Area" localSheetId="0">'4'!$A$1:$N$126</definedName>
    <definedName name="_xlnm.Print_Area" localSheetId="122">'40'!$A$1:$O$117</definedName>
    <definedName name="_xlnm.Print_Area" localSheetId="60">'42'!$A$1:$N$124</definedName>
    <definedName name="_xlnm.Print_Area" localSheetId="61">'43'!$A$1:$N$124</definedName>
    <definedName name="_xlnm.Print_Area" localSheetId="62">'45'!$A$1:$N$124</definedName>
    <definedName name="_xlnm.Print_Area" localSheetId="63">'46'!$A$1:$N$124</definedName>
    <definedName name="_xlnm.Print_Area" localSheetId="123">'50'!$A$1:$O$117</definedName>
    <definedName name="_xlnm.Print_Area" localSheetId="64">'51'!$A$1:$N$124</definedName>
    <definedName name="_xlnm.Print_Area" localSheetId="65">'54'!$A$1:$N$124</definedName>
    <definedName name="_xlnm.Print_Area" localSheetId="66">'55'!$A$1:$N$125</definedName>
    <definedName name="_xlnm.Print_Area" localSheetId="67">'56'!$A$1:$N$124</definedName>
    <definedName name="_xlnm.Print_Area" localSheetId="68">'57'!$A$1:$N$124</definedName>
    <definedName name="_xlnm.Print_Area" localSheetId="4">'58'!$A$1:$N$126</definedName>
    <definedName name="_xlnm.Print_Area" localSheetId="69">'59'!$A$1:$N$124</definedName>
    <definedName name="_xlnm.Print_Area" localSheetId="1">'6'!$A$1:$N$126</definedName>
    <definedName name="_xlnm.Print_Area" localSheetId="153">'6 лицей'!$A$1:$M$89</definedName>
    <definedName name="_xlnm.Print_Area" localSheetId="124">'60'!$A$1:$O$117</definedName>
    <definedName name="_xlnm.Print_Area" localSheetId="125">'61'!$A$1:$O$117</definedName>
    <definedName name="_xlnm.Print_Area" localSheetId="126">'65'!$A$1:$O$117</definedName>
    <definedName name="_xlnm.Print_Area" localSheetId="70">'66'!$A$1:$N$124</definedName>
    <definedName name="_xlnm.Print_Area" localSheetId="127">'68'!$A$1:$O$117</definedName>
    <definedName name="_xlnm.Print_Area" localSheetId="128">'69'!$A$1:$O$117</definedName>
    <definedName name="_xlnm.Print_Area" localSheetId="71">'71'!$A$1:$N$124</definedName>
    <definedName name="_xlnm.Print_Area" localSheetId="72">'72'!$A$1:$N$124</definedName>
    <definedName name="_xlnm.Print_Area" localSheetId="73">'73'!$A$1:$N$124</definedName>
    <definedName name="_xlnm.Print_Area" localSheetId="74">'74'!$A$1:$N$124</definedName>
    <definedName name="_xlnm.Print_Area" localSheetId="75">'75'!$A$1:$N$124</definedName>
    <definedName name="_xlnm.Print_Area" localSheetId="76">'76'!$A$1:$N$124</definedName>
    <definedName name="_xlnm.Print_Area" localSheetId="35">'79'!$A$1:$N$111</definedName>
    <definedName name="_xlnm.Print_Area" localSheetId="129">'82'!$A$1:$O$117</definedName>
    <definedName name="_xlnm.Print_Area" localSheetId="77">'89'!$A$1:$N$124</definedName>
    <definedName name="_xlnm.Print_Area" localSheetId="51">'9'!$A$1:$N$125</definedName>
    <definedName name="_xlnm.Print_Area" localSheetId="36">'95'!$A$1:$N$111</definedName>
    <definedName name="_xlnm.Print_Area" localSheetId="5">'96'!$A$1:$N$126</definedName>
    <definedName name="_xlnm.Print_Area" localSheetId="78">'99'!$A$1:$N$124</definedName>
    <definedName name="_xlnm.Print_Area" localSheetId="156">'доу 109'!$A$1:$N$89</definedName>
    <definedName name="_xlnm.Print_Area" localSheetId="157">'доу 110'!$A$1:$L$89</definedName>
    <definedName name="_xlnm.Print_Area" localSheetId="151">'доу 14'!$A$1:$N$89</definedName>
    <definedName name="_xlnm.Print_Area" localSheetId="158">'доу 169'!$A$1:$M$89</definedName>
    <definedName name="_xlnm.Print_Area" localSheetId="159">'доу 182'!$A$1:$M$89</definedName>
    <definedName name="_xlnm.Print_Area" localSheetId="152">'доу 22'!$A$1:$M$89</definedName>
    <definedName name="_xlnm.Print_Area" localSheetId="160">'доу 220'!$A$1:$M$89</definedName>
    <definedName name="_xlnm.Print_Area" localSheetId="161">'доу 224'!$A$1:$M$89</definedName>
    <definedName name="_xlnm.Print_Area" localSheetId="162">'доу 226'!$A$1:$M$89</definedName>
    <definedName name="_xlnm.Print_Area" localSheetId="163">'доу 238'!$A$1:$M$89</definedName>
    <definedName name="_xlnm.Print_Area" localSheetId="164">'доу 254'!$A$1:$M$89</definedName>
    <definedName name="_xlnm.Print_Area" localSheetId="165">'доу 265'!$A$1:$M$89</definedName>
    <definedName name="_xlnm.Print_Area" localSheetId="166">'доу 278'!$A$1:$M$89</definedName>
    <definedName name="_xlnm.Print_Area" localSheetId="167">'доу 313'!$A$1:$M$89</definedName>
    <definedName name="_xlnm.Print_Area" localSheetId="168">'доу 320'!$A$1:$M$89</definedName>
    <definedName name="_xlnm.Print_Area" localSheetId="150">'доу 5'!$A$1:$M$89</definedName>
    <definedName name="_xlnm.Print_Area" localSheetId="154">'доу 80'!$A$1:$N$89</definedName>
    <definedName name="_xlnm.Print_Area" localSheetId="155">'доу 81'!$A$1:$N$89</definedName>
  </definedNames>
  <calcPr calcId="145621"/>
  <customWorkbookViews>
    <customWorkbookView name="Полутова А.В. - Личное представление" guid="{2D882797-2DB3-46DA-95CE-744B0E2D6284}" mergeInterval="0" personalView="1" maximized="1" windowWidth="1916" windowHeight="908" tabRatio="901" activeSheetId="2"/>
    <customWorkbookView name="Пиляева О.В. - Личное представление" guid="{D5409CD0-FC72-4D2B-8AB4-BC211D5DA7DB}" mergeInterval="0" personalView="1" maximized="1" windowWidth="1916" windowHeight="934" tabRatio="901" activeSheetId="5"/>
  </customWorkbookViews>
</workbook>
</file>

<file path=xl/calcChain.xml><?xml version="1.0" encoding="utf-8"?>
<calcChain xmlns="http://schemas.openxmlformats.org/spreadsheetml/2006/main">
  <c r="J7" i="190" l="1"/>
  <c r="K7" i="190" s="1"/>
  <c r="J8" i="190"/>
  <c r="J9" i="190"/>
  <c r="J10" i="190"/>
  <c r="K10" i="190"/>
  <c r="L7" i="190" s="1"/>
  <c r="J11" i="190"/>
  <c r="J12" i="190"/>
  <c r="K11" i="190" s="1"/>
  <c r="L11" i="190" s="1"/>
  <c r="J13" i="190"/>
  <c r="J14" i="190"/>
  <c r="K14" i="190" s="1"/>
  <c r="J15" i="190"/>
  <c r="K15" i="190" s="1"/>
  <c r="L15" i="190" s="1"/>
  <c r="J16" i="190"/>
  <c r="J17" i="190"/>
  <c r="J18" i="190"/>
  <c r="K18" i="190" s="1"/>
  <c r="J19" i="190"/>
  <c r="K19" i="190"/>
  <c r="J20" i="190"/>
  <c r="J21" i="190"/>
  <c r="J22" i="190"/>
  <c r="K22" i="190" s="1"/>
  <c r="J23" i="190"/>
  <c r="J24" i="190"/>
  <c r="J25" i="190"/>
  <c r="K23" i="190" s="1"/>
  <c r="L23" i="190" s="1"/>
  <c r="J26" i="190"/>
  <c r="K26" i="190"/>
  <c r="J27" i="190"/>
  <c r="J28" i="190"/>
  <c r="K27" i="190" s="1"/>
  <c r="L27" i="190" s="1"/>
  <c r="J29" i="190"/>
  <c r="J30" i="190"/>
  <c r="K30" i="190"/>
  <c r="J31" i="190"/>
  <c r="K31" i="190" s="1"/>
  <c r="L31" i="190" s="1"/>
  <c r="J32" i="190"/>
  <c r="J33" i="190"/>
  <c r="J34" i="190"/>
  <c r="K34" i="190"/>
  <c r="J35" i="190"/>
  <c r="K35" i="190"/>
  <c r="J36" i="190"/>
  <c r="J37" i="190"/>
  <c r="J38" i="190"/>
  <c r="K38" i="190" s="1"/>
  <c r="J39" i="190"/>
  <c r="K39" i="190"/>
  <c r="J40" i="190"/>
  <c r="J41" i="190"/>
  <c r="J42" i="190"/>
  <c r="K42" i="190"/>
  <c r="L39" i="190" s="1"/>
  <c r="J43" i="190"/>
  <c r="J44" i="190"/>
  <c r="K43" i="190" s="1"/>
  <c r="L43" i="190" s="1"/>
  <c r="J45" i="190"/>
  <c r="J46" i="190"/>
  <c r="K46" i="190"/>
  <c r="J47" i="190"/>
  <c r="J48" i="190"/>
  <c r="J49" i="190"/>
  <c r="J50" i="190"/>
  <c r="K50" i="190"/>
  <c r="J51" i="190"/>
  <c r="K51" i="190"/>
  <c r="L51" i="190" s="1"/>
  <c r="J52" i="190"/>
  <c r="J53" i="190"/>
  <c r="J54" i="190"/>
  <c r="K54" i="190" s="1"/>
  <c r="J55" i="190"/>
  <c r="K55" i="190"/>
  <c r="J56" i="190"/>
  <c r="J57" i="190"/>
  <c r="J58" i="190"/>
  <c r="K58" i="190"/>
  <c r="L55" i="190" s="1"/>
  <c r="J59" i="190"/>
  <c r="J60" i="190"/>
  <c r="K59" i="190" s="1"/>
  <c r="L59" i="190" s="1"/>
  <c r="J61" i="190"/>
  <c r="J62" i="190"/>
  <c r="K62" i="190"/>
  <c r="J63" i="190"/>
  <c r="K63" i="190" s="1"/>
  <c r="L63" i="190" s="1"/>
  <c r="J64" i="190"/>
  <c r="J65" i="190"/>
  <c r="J66" i="190"/>
  <c r="K66" i="190"/>
  <c r="J67" i="190"/>
  <c r="K67" i="190"/>
  <c r="J68" i="190"/>
  <c r="J69" i="190"/>
  <c r="J70" i="190"/>
  <c r="K70" i="190" s="1"/>
  <c r="J71" i="190"/>
  <c r="J72" i="190"/>
  <c r="J73" i="190"/>
  <c r="K71" i="190" s="1"/>
  <c r="L71" i="190" s="1"/>
  <c r="J74" i="190"/>
  <c r="K74" i="190"/>
  <c r="J75" i="190"/>
  <c r="J76" i="190"/>
  <c r="K75" i="190" s="1"/>
  <c r="L75" i="190" s="1"/>
  <c r="J77" i="190"/>
  <c r="J78" i="190"/>
  <c r="K78" i="190"/>
  <c r="J79" i="190"/>
  <c r="K79" i="190" s="1"/>
  <c r="L79" i="190" s="1"/>
  <c r="J80" i="190"/>
  <c r="J81" i="190"/>
  <c r="J82" i="190"/>
  <c r="K82" i="190"/>
  <c r="J83" i="190"/>
  <c r="K83" i="190"/>
  <c r="J84" i="190"/>
  <c r="J85" i="190"/>
  <c r="J86" i="190"/>
  <c r="K86" i="190" s="1"/>
  <c r="J87" i="190"/>
  <c r="K87" i="190"/>
  <c r="J88" i="190"/>
  <c r="J89" i="190"/>
  <c r="J90" i="190"/>
  <c r="K90" i="190"/>
  <c r="L87" i="190" s="1"/>
  <c r="J91" i="190"/>
  <c r="J92" i="190"/>
  <c r="K91" i="190" s="1"/>
  <c r="L91" i="190" s="1"/>
  <c r="J93" i="190"/>
  <c r="J94" i="190"/>
  <c r="K94" i="190"/>
  <c r="J95" i="190"/>
  <c r="J96" i="190"/>
  <c r="J97" i="190"/>
  <c r="J98" i="190"/>
  <c r="K98" i="190"/>
  <c r="J99" i="190"/>
  <c r="K99" i="190"/>
  <c r="J100" i="190"/>
  <c r="J101" i="190"/>
  <c r="J102" i="190"/>
  <c r="K102" i="190" s="1"/>
  <c r="J103" i="190"/>
  <c r="K103" i="190"/>
  <c r="J104" i="190"/>
  <c r="J105" i="190"/>
  <c r="J106" i="190"/>
  <c r="K106" i="190"/>
  <c r="L103" i="190" s="1"/>
  <c r="J107" i="190"/>
  <c r="J108" i="190"/>
  <c r="K107" i="190" s="1"/>
  <c r="L107" i="190" s="1"/>
  <c r="J109" i="190"/>
  <c r="J110" i="190"/>
  <c r="K110" i="190"/>
  <c r="J111" i="190"/>
  <c r="K111" i="190" s="1"/>
  <c r="L111" i="190" s="1"/>
  <c r="J112" i="190"/>
  <c r="J113" i="190"/>
  <c r="J114" i="190"/>
  <c r="K114" i="190"/>
  <c r="J115" i="190"/>
  <c r="K115" i="190"/>
  <c r="L115" i="190" s="1"/>
  <c r="J116" i="190"/>
  <c r="J117" i="190"/>
  <c r="J118" i="190"/>
  <c r="K118" i="190" s="1"/>
  <c r="J119" i="190"/>
  <c r="K119" i="190"/>
  <c r="J120" i="190"/>
  <c r="J121" i="190"/>
  <c r="J122" i="190"/>
  <c r="K122" i="190"/>
  <c r="L119" i="190" s="1"/>
  <c r="J123" i="190"/>
  <c r="J124" i="190"/>
  <c r="K123" i="190" s="1"/>
  <c r="L123" i="190" s="1"/>
  <c r="J125" i="190"/>
  <c r="J126" i="190"/>
  <c r="K126" i="190"/>
  <c r="J127" i="190"/>
  <c r="J128" i="190"/>
  <c r="J129" i="190"/>
  <c r="J130" i="190"/>
  <c r="K130" i="190"/>
  <c r="J131" i="190"/>
  <c r="K131" i="190"/>
  <c r="J132" i="190"/>
  <c r="J133" i="190"/>
  <c r="J134" i="190"/>
  <c r="K134" i="190" s="1"/>
  <c r="J135" i="190"/>
  <c r="K135" i="190"/>
  <c r="J136" i="190"/>
  <c r="J137" i="190"/>
  <c r="J138" i="190"/>
  <c r="K138" i="190"/>
  <c r="L135" i="190" s="1"/>
  <c r="J139" i="190"/>
  <c r="J140" i="190"/>
  <c r="K139" i="190" s="1"/>
  <c r="L139" i="190" s="1"/>
  <c r="J141" i="190"/>
  <c r="J142" i="190"/>
  <c r="K142" i="190"/>
  <c r="H150" i="190"/>
  <c r="I150" i="190"/>
  <c r="H152" i="190"/>
  <c r="I152" i="190"/>
  <c r="J7" i="189"/>
  <c r="K7" i="189" s="1"/>
  <c r="L7" i="189" s="1"/>
  <c r="J8" i="189"/>
  <c r="J9" i="189"/>
  <c r="J10" i="189"/>
  <c r="K10" i="189"/>
  <c r="J11" i="189"/>
  <c r="K11" i="189"/>
  <c r="L11" i="189" s="1"/>
  <c r="J12" i="189"/>
  <c r="J13" i="189"/>
  <c r="J14" i="189"/>
  <c r="K14" i="189" s="1"/>
  <c r="J15" i="189"/>
  <c r="K15" i="189"/>
  <c r="J16" i="189"/>
  <c r="J17" i="189"/>
  <c r="J18" i="189"/>
  <c r="K18" i="189"/>
  <c r="L15" i="189" s="1"/>
  <c r="J19" i="189"/>
  <c r="J20" i="189"/>
  <c r="K19" i="189" s="1"/>
  <c r="L19" i="189" s="1"/>
  <c r="J21" i="189"/>
  <c r="J22" i="189"/>
  <c r="K22" i="189"/>
  <c r="J23" i="189"/>
  <c r="J24" i="189"/>
  <c r="J25" i="189"/>
  <c r="J26" i="189"/>
  <c r="K26" i="189"/>
  <c r="J27" i="189"/>
  <c r="K27" i="189"/>
  <c r="J28" i="189"/>
  <c r="J29" i="189"/>
  <c r="J30" i="189"/>
  <c r="K30" i="189" s="1"/>
  <c r="J31" i="189"/>
  <c r="K31" i="189"/>
  <c r="J32" i="189"/>
  <c r="J33" i="189"/>
  <c r="J34" i="189"/>
  <c r="K34" i="189"/>
  <c r="L31" i="189" s="1"/>
  <c r="J35" i="189"/>
  <c r="J36" i="189"/>
  <c r="K35" i="189" s="1"/>
  <c r="L35" i="189" s="1"/>
  <c r="J37" i="189"/>
  <c r="J38" i="189"/>
  <c r="K38" i="189"/>
  <c r="J39" i="189"/>
  <c r="K39" i="189" s="1"/>
  <c r="L39" i="189" s="1"/>
  <c r="J40" i="189"/>
  <c r="J41" i="189"/>
  <c r="J42" i="189"/>
  <c r="K42" i="189"/>
  <c r="J43" i="189"/>
  <c r="K43" i="189"/>
  <c r="L43" i="189" s="1"/>
  <c r="J44" i="189"/>
  <c r="J45" i="189"/>
  <c r="J46" i="189"/>
  <c r="K46" i="189" s="1"/>
  <c r="J47" i="189"/>
  <c r="K47" i="189"/>
  <c r="J48" i="189"/>
  <c r="J49" i="189"/>
  <c r="J50" i="189"/>
  <c r="K50" i="189"/>
  <c r="L47" i="189" s="1"/>
  <c r="J51" i="189"/>
  <c r="J52" i="189"/>
  <c r="K51" i="189" s="1"/>
  <c r="L51" i="189" s="1"/>
  <c r="J53" i="189"/>
  <c r="J54" i="189"/>
  <c r="K54" i="189"/>
  <c r="J55" i="189"/>
  <c r="J56" i="189"/>
  <c r="J57" i="189"/>
  <c r="J58" i="189"/>
  <c r="K58" i="189"/>
  <c r="J59" i="189"/>
  <c r="K59" i="189"/>
  <c r="J60" i="189"/>
  <c r="J61" i="189"/>
  <c r="J62" i="189"/>
  <c r="K62" i="189" s="1"/>
  <c r="J63" i="189"/>
  <c r="K63" i="189"/>
  <c r="J64" i="189"/>
  <c r="J65" i="189"/>
  <c r="J66" i="189"/>
  <c r="K66" i="189"/>
  <c r="L63" i="189" s="1"/>
  <c r="J67" i="189"/>
  <c r="J68" i="189"/>
  <c r="K67" i="189" s="1"/>
  <c r="L67" i="189" s="1"/>
  <c r="J69" i="189"/>
  <c r="J70" i="189"/>
  <c r="K70" i="189"/>
  <c r="J71" i="189"/>
  <c r="K71" i="189" s="1"/>
  <c r="L71" i="189" s="1"/>
  <c r="J72" i="189"/>
  <c r="J73" i="189"/>
  <c r="J74" i="189"/>
  <c r="K74" i="189"/>
  <c r="J75" i="189"/>
  <c r="K75" i="189"/>
  <c r="L75" i="189" s="1"/>
  <c r="J76" i="189"/>
  <c r="J77" i="189"/>
  <c r="J78" i="189"/>
  <c r="K78" i="189" s="1"/>
  <c r="J79" i="189"/>
  <c r="K79" i="189"/>
  <c r="J80" i="189"/>
  <c r="J81" i="189"/>
  <c r="J82" i="189"/>
  <c r="K82" i="189"/>
  <c r="L79" i="189" s="1"/>
  <c r="J83" i="189"/>
  <c r="J84" i="189"/>
  <c r="K83" i="189" s="1"/>
  <c r="L83" i="189" s="1"/>
  <c r="J85" i="189"/>
  <c r="J86" i="189"/>
  <c r="K86" i="189"/>
  <c r="J87" i="189"/>
  <c r="J88" i="189"/>
  <c r="J89" i="189"/>
  <c r="J90" i="189"/>
  <c r="K90" i="189"/>
  <c r="J91" i="189"/>
  <c r="K91" i="189"/>
  <c r="J92" i="189"/>
  <c r="J93" i="189"/>
  <c r="J94" i="189"/>
  <c r="K94" i="189" s="1"/>
  <c r="J95" i="189"/>
  <c r="K95" i="189"/>
  <c r="J96" i="189"/>
  <c r="J97" i="189"/>
  <c r="J98" i="189"/>
  <c r="K98" i="189"/>
  <c r="L95" i="189" s="1"/>
  <c r="J99" i="189"/>
  <c r="J100" i="189"/>
  <c r="K99" i="189" s="1"/>
  <c r="L99" i="189" s="1"/>
  <c r="J101" i="189"/>
  <c r="J102" i="189"/>
  <c r="K102" i="189"/>
  <c r="J103" i="189"/>
  <c r="K103" i="189" s="1"/>
  <c r="L103" i="189" s="1"/>
  <c r="J104" i="189"/>
  <c r="J105" i="189"/>
  <c r="J106" i="189"/>
  <c r="K106" i="189"/>
  <c r="J107" i="189"/>
  <c r="K107" i="189"/>
  <c r="L107" i="189" s="1"/>
  <c r="J108" i="189"/>
  <c r="J109" i="189"/>
  <c r="J110" i="189"/>
  <c r="K110" i="189" s="1"/>
  <c r="J111" i="189"/>
  <c r="K111" i="189"/>
  <c r="J112" i="189"/>
  <c r="J113" i="189"/>
  <c r="J114" i="189"/>
  <c r="K114" i="189"/>
  <c r="L111" i="189" s="1"/>
  <c r="J115" i="189"/>
  <c r="J116" i="189"/>
  <c r="K115" i="189" s="1"/>
  <c r="L115" i="189" s="1"/>
  <c r="J117" i="189"/>
  <c r="J118" i="189"/>
  <c r="K118" i="189"/>
  <c r="J119" i="189"/>
  <c r="J120" i="189"/>
  <c r="J121" i="189"/>
  <c r="J122" i="189"/>
  <c r="K122" i="189"/>
  <c r="J123" i="189"/>
  <c r="K123" i="189"/>
  <c r="J124" i="189"/>
  <c r="J125" i="189"/>
  <c r="J126" i="189"/>
  <c r="K126" i="189" s="1"/>
  <c r="J127" i="189"/>
  <c r="K127" i="189"/>
  <c r="J128" i="189"/>
  <c r="J129" i="189"/>
  <c r="J130" i="189"/>
  <c r="K130" i="189"/>
  <c r="L127" i="189" s="1"/>
  <c r="J131" i="189"/>
  <c r="J132" i="189"/>
  <c r="K131" i="189" s="1"/>
  <c r="L131" i="189" s="1"/>
  <c r="J133" i="189"/>
  <c r="J134" i="189"/>
  <c r="K134" i="189"/>
  <c r="J135" i="189"/>
  <c r="K135" i="189" s="1"/>
  <c r="L135" i="189" s="1"/>
  <c r="J136" i="189"/>
  <c r="J137" i="189"/>
  <c r="J138" i="189"/>
  <c r="K138" i="189"/>
  <c r="J139" i="189"/>
  <c r="K139" i="189"/>
  <c r="L139" i="189" s="1"/>
  <c r="J140" i="189"/>
  <c r="J141" i="189"/>
  <c r="J142" i="189"/>
  <c r="K142" i="189" s="1"/>
  <c r="H150" i="189"/>
  <c r="I150" i="189"/>
  <c r="H152" i="189"/>
  <c r="I152" i="189"/>
  <c r="J7" i="188"/>
  <c r="K7" i="188"/>
  <c r="J8" i="188"/>
  <c r="J9" i="188"/>
  <c r="J10" i="188"/>
  <c r="K10" i="188"/>
  <c r="L7" i="188" s="1"/>
  <c r="J11" i="188"/>
  <c r="J12" i="188"/>
  <c r="K11" i="188" s="1"/>
  <c r="L11" i="188" s="1"/>
  <c r="J13" i="188"/>
  <c r="J14" i="188"/>
  <c r="K14" i="188"/>
  <c r="J15" i="188"/>
  <c r="J16" i="188"/>
  <c r="J17" i="188"/>
  <c r="J18" i="188"/>
  <c r="K18" i="188"/>
  <c r="J19" i="188"/>
  <c r="K19" i="188"/>
  <c r="J20" i="188"/>
  <c r="J21" i="188"/>
  <c r="J22" i="188"/>
  <c r="K22" i="188" s="1"/>
  <c r="J23" i="188"/>
  <c r="K23" i="188"/>
  <c r="J24" i="188"/>
  <c r="J25" i="188"/>
  <c r="J26" i="188"/>
  <c r="K26" i="188"/>
  <c r="L23" i="188" s="1"/>
  <c r="J27" i="188"/>
  <c r="J28" i="188"/>
  <c r="K27" i="188" s="1"/>
  <c r="L27" i="188" s="1"/>
  <c r="J29" i="188"/>
  <c r="J30" i="188"/>
  <c r="K30" i="188"/>
  <c r="J31" i="188"/>
  <c r="K31" i="188" s="1"/>
  <c r="L31" i="188" s="1"/>
  <c r="J32" i="188"/>
  <c r="J33" i="188"/>
  <c r="J34" i="188"/>
  <c r="K34" i="188"/>
  <c r="J35" i="188"/>
  <c r="K35" i="188"/>
  <c r="L35" i="188" s="1"/>
  <c r="J36" i="188"/>
  <c r="J37" i="188"/>
  <c r="J38" i="188"/>
  <c r="K38" i="188" s="1"/>
  <c r="J39" i="188"/>
  <c r="K39" i="188"/>
  <c r="J40" i="188"/>
  <c r="J41" i="188"/>
  <c r="J42" i="188"/>
  <c r="K42" i="188"/>
  <c r="L39" i="188" s="1"/>
  <c r="J43" i="188"/>
  <c r="J44" i="188"/>
  <c r="K43" i="188" s="1"/>
  <c r="L43" i="188" s="1"/>
  <c r="J45" i="188"/>
  <c r="J46" i="188"/>
  <c r="K46" i="188"/>
  <c r="J47" i="188"/>
  <c r="J48" i="188"/>
  <c r="J49" i="188"/>
  <c r="J50" i="188"/>
  <c r="K50" i="188"/>
  <c r="J51" i="188"/>
  <c r="K51" i="188"/>
  <c r="J52" i="188"/>
  <c r="J53" i="188"/>
  <c r="J54" i="188"/>
  <c r="K54" i="188" s="1"/>
  <c r="J55" i="188"/>
  <c r="K55" i="188"/>
  <c r="J56" i="188"/>
  <c r="J57" i="188"/>
  <c r="J58" i="188"/>
  <c r="K58" i="188"/>
  <c r="L55" i="188" s="1"/>
  <c r="J59" i="188"/>
  <c r="J60" i="188"/>
  <c r="K59" i="188" s="1"/>
  <c r="L59" i="188" s="1"/>
  <c r="J61" i="188"/>
  <c r="J62" i="188"/>
  <c r="K62" i="188"/>
  <c r="J63" i="188"/>
  <c r="K63" i="188" s="1"/>
  <c r="L63" i="188" s="1"/>
  <c r="J64" i="188"/>
  <c r="J65" i="188"/>
  <c r="J66" i="188"/>
  <c r="K66" i="188"/>
  <c r="J67" i="188"/>
  <c r="K67" i="188"/>
  <c r="L67" i="188" s="1"/>
  <c r="J68" i="188"/>
  <c r="J69" i="188"/>
  <c r="J70" i="188"/>
  <c r="K70" i="188" s="1"/>
  <c r="J71" i="188"/>
  <c r="K71" i="188"/>
  <c r="J72" i="188"/>
  <c r="J73" i="188"/>
  <c r="J74" i="188"/>
  <c r="K74" i="188"/>
  <c r="L71" i="188" s="1"/>
  <c r="J75" i="188"/>
  <c r="J76" i="188"/>
  <c r="K75" i="188" s="1"/>
  <c r="L75" i="188" s="1"/>
  <c r="J77" i="188"/>
  <c r="J78" i="188"/>
  <c r="K78" i="188"/>
  <c r="J79" i="188"/>
  <c r="J80" i="188"/>
  <c r="J81" i="188"/>
  <c r="J82" i="188"/>
  <c r="K82" i="188"/>
  <c r="J83" i="188"/>
  <c r="K83" i="188"/>
  <c r="J84" i="188"/>
  <c r="J85" i="188"/>
  <c r="J86" i="188"/>
  <c r="K86" i="188" s="1"/>
  <c r="J87" i="188"/>
  <c r="K87" i="188"/>
  <c r="J88" i="188"/>
  <c r="J89" i="188"/>
  <c r="J90" i="188"/>
  <c r="K90" i="188"/>
  <c r="L87" i="188" s="1"/>
  <c r="J91" i="188"/>
  <c r="J92" i="188"/>
  <c r="K91" i="188" s="1"/>
  <c r="L91" i="188" s="1"/>
  <c r="J93" i="188"/>
  <c r="J94" i="188"/>
  <c r="K94" i="188"/>
  <c r="J95" i="188"/>
  <c r="K95" i="188" s="1"/>
  <c r="L95" i="188" s="1"/>
  <c r="J96" i="188"/>
  <c r="J97" i="188"/>
  <c r="J98" i="188"/>
  <c r="K98" i="188"/>
  <c r="J99" i="188"/>
  <c r="K99" i="188"/>
  <c r="L99" i="188" s="1"/>
  <c r="J100" i="188"/>
  <c r="J101" i="188"/>
  <c r="J102" i="188"/>
  <c r="K102" i="188" s="1"/>
  <c r="J103" i="188"/>
  <c r="K103" i="188"/>
  <c r="J104" i="188"/>
  <c r="J105" i="188"/>
  <c r="J106" i="188"/>
  <c r="K106" i="188"/>
  <c r="L103" i="188" s="1"/>
  <c r="J107" i="188"/>
  <c r="J108" i="188"/>
  <c r="K107" i="188" s="1"/>
  <c r="L107" i="188" s="1"/>
  <c r="J109" i="188"/>
  <c r="J110" i="188"/>
  <c r="K110" i="188"/>
  <c r="J111" i="188"/>
  <c r="J112" i="188"/>
  <c r="J113" i="188"/>
  <c r="J114" i="188"/>
  <c r="K114" i="188"/>
  <c r="J115" i="188"/>
  <c r="K115" i="188" s="1"/>
  <c r="J116" i="188"/>
  <c r="J117" i="188"/>
  <c r="J118" i="188"/>
  <c r="K118" i="188" s="1"/>
  <c r="J119" i="188"/>
  <c r="K119" i="188"/>
  <c r="J120" i="188"/>
  <c r="J121" i="188"/>
  <c r="J122" i="188"/>
  <c r="K122" i="188"/>
  <c r="L119" i="188" s="1"/>
  <c r="J123" i="188"/>
  <c r="K123" i="188"/>
  <c r="L123" i="188" s="1"/>
  <c r="J124" i="188"/>
  <c r="J125" i="188"/>
  <c r="J126" i="188"/>
  <c r="K126" i="188" s="1"/>
  <c r="J127" i="188"/>
  <c r="J128" i="188"/>
  <c r="J129" i="188"/>
  <c r="J130" i="188"/>
  <c r="K130" i="188"/>
  <c r="J131" i="188"/>
  <c r="J132" i="188"/>
  <c r="J133" i="188"/>
  <c r="J134" i="188"/>
  <c r="K134" i="188" s="1"/>
  <c r="J135" i="188"/>
  <c r="K135" i="188"/>
  <c r="J136" i="188"/>
  <c r="J137" i="188"/>
  <c r="J138" i="188"/>
  <c r="K138" i="188"/>
  <c r="L135" i="188" s="1"/>
  <c r="J139" i="188"/>
  <c r="J140" i="188"/>
  <c r="K139" i="188" s="1"/>
  <c r="L139" i="188" s="1"/>
  <c r="J141" i="188"/>
  <c r="J142" i="188"/>
  <c r="K142" i="188"/>
  <c r="H150" i="188"/>
  <c r="I150" i="188"/>
  <c r="H152" i="188"/>
  <c r="I152" i="188"/>
  <c r="J7" i="187"/>
  <c r="K7" i="187" s="1"/>
  <c r="L7" i="187" s="1"/>
  <c r="J8" i="187"/>
  <c r="J9" i="187"/>
  <c r="J10" i="187"/>
  <c r="K10" i="187"/>
  <c r="J11" i="187"/>
  <c r="J12" i="187"/>
  <c r="K11" i="187" s="1"/>
  <c r="L11" i="187" s="1"/>
  <c r="J13" i="187"/>
  <c r="J14" i="187"/>
  <c r="K14" i="187" s="1"/>
  <c r="J15" i="187"/>
  <c r="K15" i="187"/>
  <c r="L15" i="187" s="1"/>
  <c r="J16" i="187"/>
  <c r="J17" i="187"/>
  <c r="J18" i="187"/>
  <c r="K18" i="187" s="1"/>
  <c r="J19" i="187"/>
  <c r="J20" i="187"/>
  <c r="K19" i="187" s="1"/>
  <c r="L19" i="187" s="1"/>
  <c r="J21" i="187"/>
  <c r="J22" i="187"/>
  <c r="K22" i="187"/>
  <c r="J23" i="187"/>
  <c r="J24" i="187"/>
  <c r="J25" i="187"/>
  <c r="J26" i="187"/>
  <c r="K26" i="187"/>
  <c r="J27" i="187"/>
  <c r="K27" i="187"/>
  <c r="L27" i="187" s="1"/>
  <c r="J28" i="187"/>
  <c r="J29" i="187"/>
  <c r="J30" i="187"/>
  <c r="K30" i="187" s="1"/>
  <c r="J31" i="187"/>
  <c r="K31" i="187" s="1"/>
  <c r="L31" i="187" s="1"/>
  <c r="J32" i="187"/>
  <c r="J33" i="187"/>
  <c r="J34" i="187"/>
  <c r="K34" i="187" s="1"/>
  <c r="J35" i="187"/>
  <c r="K35" i="187"/>
  <c r="J36" i="187"/>
  <c r="J37" i="187"/>
  <c r="J38" i="187"/>
  <c r="K38" i="187" s="1"/>
  <c r="J39" i="187"/>
  <c r="J40" i="187"/>
  <c r="J41" i="187"/>
  <c r="J42" i="187"/>
  <c r="K42" i="187"/>
  <c r="J43" i="187"/>
  <c r="K43" i="187" s="1"/>
  <c r="L43" i="187" s="1"/>
  <c r="J44" i="187"/>
  <c r="J45" i="187"/>
  <c r="J46" i="187"/>
  <c r="K46" i="187" s="1"/>
  <c r="J47" i="187"/>
  <c r="K47" i="187" s="1"/>
  <c r="L47" i="187" s="1"/>
  <c r="J48" i="187"/>
  <c r="J49" i="187"/>
  <c r="J50" i="187"/>
  <c r="K50" i="187"/>
  <c r="J51" i="187"/>
  <c r="K51" i="187"/>
  <c r="L51" i="187" s="1"/>
  <c r="J52" i="187"/>
  <c r="J53" i="187"/>
  <c r="J54" i="187"/>
  <c r="K54" i="187" s="1"/>
  <c r="J55" i="187"/>
  <c r="J56" i="187"/>
  <c r="J57" i="187"/>
  <c r="J58" i="187"/>
  <c r="K58" i="187"/>
  <c r="J59" i="187"/>
  <c r="K59" i="187" s="1"/>
  <c r="L59" i="187" s="1"/>
  <c r="J60" i="187"/>
  <c r="J61" i="187"/>
  <c r="J62" i="187"/>
  <c r="K62" i="187"/>
  <c r="J63" i="187"/>
  <c r="J64" i="187"/>
  <c r="J65" i="187"/>
  <c r="J66" i="187"/>
  <c r="K66" i="187" s="1"/>
  <c r="J67" i="187"/>
  <c r="K67" i="187"/>
  <c r="L67" i="187" s="1"/>
  <c r="J68" i="187"/>
  <c r="J69" i="187"/>
  <c r="J70" i="187"/>
  <c r="K70" i="187" s="1"/>
  <c r="J71" i="187"/>
  <c r="J72" i="187"/>
  <c r="K71" i="187" s="1"/>
  <c r="L71" i="187" s="1"/>
  <c r="J73" i="187"/>
  <c r="J74" i="187"/>
  <c r="K74" i="187"/>
  <c r="J75" i="187"/>
  <c r="K75" i="187" s="1"/>
  <c r="L75" i="187" s="1"/>
  <c r="J76" i="187"/>
  <c r="J77" i="187"/>
  <c r="J78" i="187"/>
  <c r="K78" i="187"/>
  <c r="J79" i="187"/>
  <c r="J80" i="187"/>
  <c r="J81" i="187"/>
  <c r="J82" i="187"/>
  <c r="K82" i="187" s="1"/>
  <c r="J83" i="187"/>
  <c r="K83" i="187"/>
  <c r="L83" i="187" s="1"/>
  <c r="J84" i="187"/>
  <c r="J85" i="187"/>
  <c r="J86" i="187"/>
  <c r="K86" i="187" s="1"/>
  <c r="J87" i="187"/>
  <c r="J88" i="187"/>
  <c r="K87" i="187" s="1"/>
  <c r="L87" i="187" s="1"/>
  <c r="J89" i="187"/>
  <c r="J90" i="187"/>
  <c r="K90" i="187"/>
  <c r="J91" i="187"/>
  <c r="K91" i="187" s="1"/>
  <c r="L91" i="187" s="1"/>
  <c r="J92" i="187"/>
  <c r="J93" i="187"/>
  <c r="J94" i="187"/>
  <c r="K94" i="187"/>
  <c r="J95" i="187"/>
  <c r="J96" i="187"/>
  <c r="J97" i="187"/>
  <c r="J98" i="187"/>
  <c r="K98" i="187" s="1"/>
  <c r="J99" i="187"/>
  <c r="K99" i="187"/>
  <c r="L99" i="187" s="1"/>
  <c r="J100" i="187"/>
  <c r="J101" i="187"/>
  <c r="J102" i="187"/>
  <c r="K102" i="187" s="1"/>
  <c r="J103" i="187"/>
  <c r="J104" i="187"/>
  <c r="K103" i="187" s="1"/>
  <c r="L103" i="187" s="1"/>
  <c r="J105" i="187"/>
  <c r="J106" i="187"/>
  <c r="K106" i="187"/>
  <c r="J107" i="187"/>
  <c r="K107" i="187" s="1"/>
  <c r="L107" i="187" s="1"/>
  <c r="J108" i="187"/>
  <c r="J109" i="187"/>
  <c r="J110" i="187"/>
  <c r="K110" i="187"/>
  <c r="J111" i="187"/>
  <c r="J112" i="187"/>
  <c r="J113" i="187"/>
  <c r="J114" i="187"/>
  <c r="K114" i="187" s="1"/>
  <c r="J115" i="187"/>
  <c r="K115" i="187"/>
  <c r="L115" i="187" s="1"/>
  <c r="J116" i="187"/>
  <c r="J117" i="187"/>
  <c r="J118" i="187"/>
  <c r="K118" i="187" s="1"/>
  <c r="J119" i="187"/>
  <c r="J120" i="187"/>
  <c r="K119" i="187" s="1"/>
  <c r="L119" i="187" s="1"/>
  <c r="J121" i="187"/>
  <c r="J122" i="187"/>
  <c r="K122" i="187"/>
  <c r="J123" i="187"/>
  <c r="K123" i="187" s="1"/>
  <c r="L123" i="187" s="1"/>
  <c r="J124" i="187"/>
  <c r="J125" i="187"/>
  <c r="J126" i="187"/>
  <c r="K126" i="187"/>
  <c r="J127" i="187"/>
  <c r="K127" i="187"/>
  <c r="L127" i="187" s="1"/>
  <c r="J128" i="187"/>
  <c r="J129" i="187"/>
  <c r="J130" i="187"/>
  <c r="K130" i="187" s="1"/>
  <c r="J131" i="187"/>
  <c r="K131" i="187"/>
  <c r="J132" i="187"/>
  <c r="J133" i="187"/>
  <c r="J134" i="187"/>
  <c r="K134" i="187"/>
  <c r="L131" i="187" s="1"/>
  <c r="J135" i="187"/>
  <c r="J136" i="187"/>
  <c r="K135" i="187" s="1"/>
  <c r="J137" i="187"/>
  <c r="J138" i="187"/>
  <c r="K138" i="187"/>
  <c r="L135" i="187" s="1"/>
  <c r="J139" i="187"/>
  <c r="J140" i="187"/>
  <c r="J141" i="187"/>
  <c r="J142" i="187"/>
  <c r="K142" i="187"/>
  <c r="H150" i="187"/>
  <c r="I150" i="187"/>
  <c r="H152" i="187"/>
  <c r="I152" i="187"/>
  <c r="J7" i="186"/>
  <c r="K7" i="186" s="1"/>
  <c r="L7" i="186" s="1"/>
  <c r="J8" i="186"/>
  <c r="J9" i="186"/>
  <c r="J10" i="186"/>
  <c r="K10" i="186" s="1"/>
  <c r="J11" i="186"/>
  <c r="K11" i="186"/>
  <c r="J12" i="186"/>
  <c r="J13" i="186"/>
  <c r="J14" i="186"/>
  <c r="K14" i="186" s="1"/>
  <c r="J15" i="186"/>
  <c r="J16" i="186"/>
  <c r="K15" i="186" s="1"/>
  <c r="L15" i="186" s="1"/>
  <c r="J17" i="186"/>
  <c r="J18" i="186"/>
  <c r="K18" i="186"/>
  <c r="J19" i="186"/>
  <c r="J20" i="186"/>
  <c r="J21" i="186"/>
  <c r="J22" i="186"/>
  <c r="K22" i="186"/>
  <c r="J23" i="186"/>
  <c r="K23" i="186"/>
  <c r="L23" i="186" s="1"/>
  <c r="J24" i="186"/>
  <c r="J25" i="186"/>
  <c r="J26" i="186"/>
  <c r="K26" i="186" s="1"/>
  <c r="J27" i="186"/>
  <c r="J28" i="186"/>
  <c r="J29" i="186"/>
  <c r="J30" i="186"/>
  <c r="K30" i="186"/>
  <c r="J31" i="186"/>
  <c r="K31" i="186"/>
  <c r="L31" i="186" s="1"/>
  <c r="J32" i="186"/>
  <c r="J33" i="186"/>
  <c r="J34" i="186"/>
  <c r="K34" i="186" s="1"/>
  <c r="J35" i="186"/>
  <c r="J36" i="186"/>
  <c r="J37" i="186"/>
  <c r="J38" i="186"/>
  <c r="K38" i="186"/>
  <c r="J39" i="186"/>
  <c r="K39" i="186" s="1"/>
  <c r="J40" i="186"/>
  <c r="J41" i="186"/>
  <c r="J42" i="186"/>
  <c r="K42" i="186" s="1"/>
  <c r="J43" i="186"/>
  <c r="K43" i="186"/>
  <c r="J44" i="186"/>
  <c r="J45" i="186"/>
  <c r="J46" i="186"/>
  <c r="K46" i="186" s="1"/>
  <c r="J47" i="186"/>
  <c r="K47" i="186"/>
  <c r="J48" i="186"/>
  <c r="J49" i="186"/>
  <c r="J50" i="186"/>
  <c r="K50" i="186"/>
  <c r="L47" i="186" s="1"/>
  <c r="J51" i="186"/>
  <c r="J52" i="186"/>
  <c r="J53" i="186"/>
  <c r="J54" i="186"/>
  <c r="K54" i="186"/>
  <c r="J55" i="186"/>
  <c r="J56" i="186"/>
  <c r="J57" i="186"/>
  <c r="K55" i="186" s="1"/>
  <c r="L55" i="186" s="1"/>
  <c r="J58" i="186"/>
  <c r="K58" i="186" s="1"/>
  <c r="J59" i="186"/>
  <c r="K59" i="186" s="1"/>
  <c r="J60" i="186"/>
  <c r="J61" i="186"/>
  <c r="J62" i="186"/>
  <c r="K62" i="186"/>
  <c r="L59" i="186" s="1"/>
  <c r="J63" i="186"/>
  <c r="J64" i="186"/>
  <c r="K63" i="186" s="1"/>
  <c r="J65" i="186"/>
  <c r="J66" i="186"/>
  <c r="K66" i="186" s="1"/>
  <c r="J67" i="186"/>
  <c r="K67" i="186" s="1"/>
  <c r="L67" i="186" s="1"/>
  <c r="J68" i="186"/>
  <c r="J69" i="186"/>
  <c r="J70" i="186"/>
  <c r="K70" i="186"/>
  <c r="J71" i="186"/>
  <c r="K71" i="186" s="1"/>
  <c r="L71" i="186" s="1"/>
  <c r="J72" i="186"/>
  <c r="J73" i="186"/>
  <c r="J74" i="186"/>
  <c r="K74" i="186" s="1"/>
  <c r="J75" i="186"/>
  <c r="K75" i="186"/>
  <c r="J76" i="186"/>
  <c r="J77" i="186"/>
  <c r="J78" i="186"/>
  <c r="K78" i="186" s="1"/>
  <c r="J79" i="186"/>
  <c r="J80" i="186"/>
  <c r="K79" i="186" s="1"/>
  <c r="J81" i="186"/>
  <c r="J82" i="186"/>
  <c r="K82" i="186"/>
  <c r="L79" i="186" s="1"/>
  <c r="J83" i="186"/>
  <c r="J84" i="186"/>
  <c r="J85" i="186"/>
  <c r="J86" i="186"/>
  <c r="K86" i="186"/>
  <c r="J87" i="186"/>
  <c r="K87" i="186"/>
  <c r="L87" i="186" s="1"/>
  <c r="J88" i="186"/>
  <c r="J89" i="186"/>
  <c r="J90" i="186"/>
  <c r="K90" i="186" s="1"/>
  <c r="J91" i="186"/>
  <c r="J92" i="186"/>
  <c r="J93" i="186"/>
  <c r="J94" i="186"/>
  <c r="K94" i="186"/>
  <c r="J95" i="186"/>
  <c r="K95" i="186"/>
  <c r="J96" i="186"/>
  <c r="J97" i="186"/>
  <c r="J98" i="186"/>
  <c r="K98" i="186" s="1"/>
  <c r="J99" i="186"/>
  <c r="J100" i="186"/>
  <c r="J101" i="186"/>
  <c r="J102" i="186"/>
  <c r="K102" i="186"/>
  <c r="J103" i="186"/>
  <c r="K103" i="186" s="1"/>
  <c r="J104" i="186"/>
  <c r="J105" i="186"/>
  <c r="J106" i="186"/>
  <c r="K106" i="186" s="1"/>
  <c r="J107" i="186"/>
  <c r="K107" i="186"/>
  <c r="J108" i="186"/>
  <c r="J109" i="186"/>
  <c r="J110" i="186"/>
  <c r="K110" i="186" s="1"/>
  <c r="J111" i="186"/>
  <c r="K111" i="186"/>
  <c r="J112" i="186"/>
  <c r="J113" i="186"/>
  <c r="J114" i="186"/>
  <c r="K114" i="186"/>
  <c r="L111" i="186" s="1"/>
  <c r="J115" i="186"/>
  <c r="J116" i="186"/>
  <c r="J117" i="186"/>
  <c r="J118" i="186"/>
  <c r="K118" i="186"/>
  <c r="J119" i="186"/>
  <c r="J120" i="186"/>
  <c r="J121" i="186"/>
  <c r="K119" i="186" s="1"/>
  <c r="L119" i="186" s="1"/>
  <c r="J122" i="186"/>
  <c r="K122" i="186" s="1"/>
  <c r="J123" i="186"/>
  <c r="K123" i="186" s="1"/>
  <c r="J124" i="186"/>
  <c r="J125" i="186"/>
  <c r="J126" i="186"/>
  <c r="K126" i="186"/>
  <c r="L123" i="186" s="1"/>
  <c r="J127" i="186"/>
  <c r="J128" i="186"/>
  <c r="K127" i="186" s="1"/>
  <c r="J129" i="186"/>
  <c r="J130" i="186"/>
  <c r="K130" i="186" s="1"/>
  <c r="J131" i="186"/>
  <c r="K131" i="186" s="1"/>
  <c r="L131" i="186" s="1"/>
  <c r="J132" i="186"/>
  <c r="J133" i="186"/>
  <c r="J134" i="186"/>
  <c r="K134" i="186"/>
  <c r="J135" i="186"/>
  <c r="K135" i="186" s="1"/>
  <c r="L135" i="186" s="1"/>
  <c r="J136" i="186"/>
  <c r="J137" i="186"/>
  <c r="J138" i="186"/>
  <c r="K138" i="186" s="1"/>
  <c r="J139" i="186"/>
  <c r="K139" i="186"/>
  <c r="J140" i="186"/>
  <c r="J141" i="186"/>
  <c r="J142" i="186"/>
  <c r="K142" i="186" s="1"/>
  <c r="H150" i="186"/>
  <c r="I150" i="186"/>
  <c r="H152" i="186"/>
  <c r="I152" i="186"/>
  <c r="J7" i="185"/>
  <c r="J8" i="185"/>
  <c r="K7" i="185" s="1"/>
  <c r="L7" i="185" s="1"/>
  <c r="J9" i="185"/>
  <c r="J10" i="185"/>
  <c r="K10" i="185"/>
  <c r="J11" i="185"/>
  <c r="J12" i="185"/>
  <c r="J13" i="185"/>
  <c r="J14" i="185"/>
  <c r="K14" i="185"/>
  <c r="J15" i="185"/>
  <c r="K15" i="185"/>
  <c r="L15" i="185" s="1"/>
  <c r="J16" i="185"/>
  <c r="J17" i="185"/>
  <c r="J18" i="185"/>
  <c r="K18" i="185" s="1"/>
  <c r="J19" i="185"/>
  <c r="J20" i="185"/>
  <c r="J21" i="185"/>
  <c r="J22" i="185"/>
  <c r="K22" i="185"/>
  <c r="J23" i="185"/>
  <c r="K23" i="185"/>
  <c r="L23" i="185" s="1"/>
  <c r="J24" i="185"/>
  <c r="J25" i="185"/>
  <c r="J26" i="185"/>
  <c r="K26" i="185" s="1"/>
  <c r="J27" i="185"/>
  <c r="J28" i="185"/>
  <c r="J29" i="185"/>
  <c r="J30" i="185"/>
  <c r="K30" i="185"/>
  <c r="J31" i="185"/>
  <c r="K31" i="185" s="1"/>
  <c r="J32" i="185"/>
  <c r="J33" i="185"/>
  <c r="J34" i="185"/>
  <c r="K34" i="185" s="1"/>
  <c r="J35" i="185"/>
  <c r="K35" i="185"/>
  <c r="J36" i="185"/>
  <c r="J37" i="185"/>
  <c r="J38" i="185"/>
  <c r="K38" i="185" s="1"/>
  <c r="J39" i="185"/>
  <c r="K39" i="185"/>
  <c r="J40" i="185"/>
  <c r="J41" i="185"/>
  <c r="J42" i="185"/>
  <c r="K42" i="185"/>
  <c r="L39" i="185" s="1"/>
  <c r="J43" i="185"/>
  <c r="J44" i="185"/>
  <c r="J45" i="185"/>
  <c r="J46" i="185"/>
  <c r="K46" i="185"/>
  <c r="J47" i="185"/>
  <c r="J48" i="185"/>
  <c r="J49" i="185"/>
  <c r="K47" i="185" s="1"/>
  <c r="L47" i="185" s="1"/>
  <c r="J50" i="185"/>
  <c r="K50" i="185" s="1"/>
  <c r="J51" i="185"/>
  <c r="K51" i="185" s="1"/>
  <c r="J52" i="185"/>
  <c r="J53" i="185"/>
  <c r="J54" i="185"/>
  <c r="K54" i="185"/>
  <c r="L51" i="185" s="1"/>
  <c r="J55" i="185"/>
  <c r="J56" i="185"/>
  <c r="K55" i="185" s="1"/>
  <c r="J57" i="185"/>
  <c r="J58" i="185"/>
  <c r="K58" i="185" s="1"/>
  <c r="J59" i="185"/>
  <c r="K59" i="185" s="1"/>
  <c r="L59" i="185" s="1"/>
  <c r="J60" i="185"/>
  <c r="J61" i="185"/>
  <c r="J62" i="185"/>
  <c r="K62" i="185"/>
  <c r="J63" i="185"/>
  <c r="K63" i="185" s="1"/>
  <c r="L63" i="185" s="1"/>
  <c r="J64" i="185"/>
  <c r="J65" i="185"/>
  <c r="J66" i="185"/>
  <c r="K66" i="185" s="1"/>
  <c r="J67" i="185"/>
  <c r="K67" i="185"/>
  <c r="J68" i="185"/>
  <c r="J69" i="185"/>
  <c r="J70" i="185"/>
  <c r="K70" i="185" s="1"/>
  <c r="J71" i="185"/>
  <c r="J72" i="185"/>
  <c r="K71" i="185" s="1"/>
  <c r="L71" i="185" s="1"/>
  <c r="J73" i="185"/>
  <c r="J74" i="185"/>
  <c r="K74" i="185"/>
  <c r="J75" i="185"/>
  <c r="J76" i="185"/>
  <c r="J77" i="185"/>
  <c r="J78" i="185"/>
  <c r="K78" i="185"/>
  <c r="J79" i="185"/>
  <c r="K79" i="185"/>
  <c r="L79" i="185" s="1"/>
  <c r="J80" i="185"/>
  <c r="J81" i="185"/>
  <c r="J82" i="185"/>
  <c r="K82" i="185" s="1"/>
  <c r="J83" i="185"/>
  <c r="J84" i="185"/>
  <c r="J85" i="185"/>
  <c r="J86" i="185"/>
  <c r="K86" i="185"/>
  <c r="J87" i="185"/>
  <c r="K87" i="185"/>
  <c r="L87" i="185" s="1"/>
  <c r="J88" i="185"/>
  <c r="J89" i="185"/>
  <c r="J90" i="185"/>
  <c r="K90" i="185" s="1"/>
  <c r="J91" i="185"/>
  <c r="J92" i="185"/>
  <c r="J93" i="185"/>
  <c r="J94" i="185"/>
  <c r="K94" i="185"/>
  <c r="J95" i="185"/>
  <c r="K95" i="185" s="1"/>
  <c r="J96" i="185"/>
  <c r="J97" i="185"/>
  <c r="J98" i="185"/>
  <c r="K98" i="185" s="1"/>
  <c r="J99" i="185"/>
  <c r="K99" i="185"/>
  <c r="J100" i="185"/>
  <c r="J101" i="185"/>
  <c r="J102" i="185"/>
  <c r="K102" i="185" s="1"/>
  <c r="J103" i="185"/>
  <c r="K103" i="185"/>
  <c r="J104" i="185"/>
  <c r="J105" i="185"/>
  <c r="J106" i="185"/>
  <c r="K106" i="185"/>
  <c r="L103" i="185" s="1"/>
  <c r="J107" i="185"/>
  <c r="J108" i="185"/>
  <c r="J109" i="185"/>
  <c r="J110" i="185"/>
  <c r="K110" i="185"/>
  <c r="J111" i="185"/>
  <c r="J112" i="185"/>
  <c r="J113" i="185"/>
  <c r="K111" i="185" s="1"/>
  <c r="L111" i="185" s="1"/>
  <c r="J114" i="185"/>
  <c r="K114" i="185" s="1"/>
  <c r="J115" i="185"/>
  <c r="K115" i="185" s="1"/>
  <c r="J116" i="185"/>
  <c r="J117" i="185"/>
  <c r="J118" i="185"/>
  <c r="K118" i="185"/>
  <c r="L115" i="185" s="1"/>
  <c r="J119" i="185"/>
  <c r="J120" i="185"/>
  <c r="K119" i="185" s="1"/>
  <c r="J121" i="185"/>
  <c r="J122" i="185"/>
  <c r="K122" i="185" s="1"/>
  <c r="J123" i="185"/>
  <c r="K123" i="185" s="1"/>
  <c r="L123" i="185" s="1"/>
  <c r="J124" i="185"/>
  <c r="J125" i="185"/>
  <c r="J126" i="185"/>
  <c r="K126" i="185"/>
  <c r="J127" i="185"/>
  <c r="K127" i="185" s="1"/>
  <c r="L127" i="185" s="1"/>
  <c r="J128" i="185"/>
  <c r="J129" i="185"/>
  <c r="J130" i="185"/>
  <c r="K130" i="185" s="1"/>
  <c r="J131" i="185"/>
  <c r="K131" i="185"/>
  <c r="J132" i="185"/>
  <c r="J133" i="185"/>
  <c r="J134" i="185"/>
  <c r="K134" i="185" s="1"/>
  <c r="J135" i="185"/>
  <c r="J136" i="185"/>
  <c r="K135" i="185" s="1"/>
  <c r="L135" i="185" s="1"/>
  <c r="J137" i="185"/>
  <c r="J138" i="185"/>
  <c r="K138" i="185"/>
  <c r="J139" i="185"/>
  <c r="J140" i="185"/>
  <c r="J141" i="185"/>
  <c r="J142" i="185"/>
  <c r="K142" i="185"/>
  <c r="H150" i="185"/>
  <c r="I150" i="185"/>
  <c r="H152" i="185"/>
  <c r="I152" i="185"/>
  <c r="J7" i="184"/>
  <c r="K7" i="184"/>
  <c r="L7" i="184" s="1"/>
  <c r="J8" i="184"/>
  <c r="J9" i="184"/>
  <c r="J10" i="184"/>
  <c r="K10" i="184" s="1"/>
  <c r="J11" i="184"/>
  <c r="J12" i="184"/>
  <c r="J13" i="184"/>
  <c r="J14" i="184"/>
  <c r="K14" i="184"/>
  <c r="J15" i="184"/>
  <c r="K15" i="184"/>
  <c r="L15" i="184" s="1"/>
  <c r="J16" i="184"/>
  <c r="J17" i="184"/>
  <c r="J18" i="184"/>
  <c r="K18" i="184" s="1"/>
  <c r="J19" i="184"/>
  <c r="K19" i="184" s="1"/>
  <c r="L19" i="184" s="1"/>
  <c r="J20" i="184"/>
  <c r="J21" i="184"/>
  <c r="J22" i="184"/>
  <c r="K22" i="184"/>
  <c r="J23" i="184"/>
  <c r="J24" i="184"/>
  <c r="K23" i="184" s="1"/>
  <c r="L23" i="184" s="1"/>
  <c r="J25" i="184"/>
  <c r="J26" i="184"/>
  <c r="K26" i="184" s="1"/>
  <c r="J27" i="184"/>
  <c r="J28" i="184"/>
  <c r="J29" i="184"/>
  <c r="J30" i="184"/>
  <c r="K30" i="184"/>
  <c r="J31" i="184"/>
  <c r="K31" i="184"/>
  <c r="J32" i="184"/>
  <c r="J33" i="184"/>
  <c r="J34" i="184"/>
  <c r="K34" i="184" s="1"/>
  <c r="J35" i="184"/>
  <c r="K35" i="184" s="1"/>
  <c r="L35" i="184" s="1"/>
  <c r="J36" i="184"/>
  <c r="J37" i="184"/>
  <c r="J38" i="184"/>
  <c r="K38" i="184"/>
  <c r="J39" i="184"/>
  <c r="J40" i="184"/>
  <c r="K39" i="184" s="1"/>
  <c r="L39" i="184" s="1"/>
  <c r="J41" i="184"/>
  <c r="J42" i="184"/>
  <c r="K42" i="184" s="1"/>
  <c r="J43" i="184"/>
  <c r="J44" i="184"/>
  <c r="J45" i="184"/>
  <c r="J46" i="184"/>
  <c r="K46" i="184"/>
  <c r="J47" i="184"/>
  <c r="K47" i="184"/>
  <c r="L47" i="184" s="1"/>
  <c r="J48" i="184"/>
  <c r="J49" i="184"/>
  <c r="J50" i="184"/>
  <c r="K50" i="184" s="1"/>
  <c r="J51" i="184"/>
  <c r="K51" i="184" s="1"/>
  <c r="L51" i="184" s="1"/>
  <c r="J52" i="184"/>
  <c r="J53" i="184"/>
  <c r="J54" i="184"/>
  <c r="K54" i="184"/>
  <c r="J55" i="184"/>
  <c r="J56" i="184"/>
  <c r="K55" i="184" s="1"/>
  <c r="L55" i="184" s="1"/>
  <c r="J57" i="184"/>
  <c r="J58" i="184"/>
  <c r="K58" i="184" s="1"/>
  <c r="J59" i="184"/>
  <c r="J60" i="184"/>
  <c r="J61" i="184"/>
  <c r="J62" i="184"/>
  <c r="K62" i="184"/>
  <c r="J63" i="184"/>
  <c r="K63" i="184"/>
  <c r="L63" i="184" s="1"/>
  <c r="J64" i="184"/>
  <c r="J65" i="184"/>
  <c r="J66" i="184"/>
  <c r="K66" i="184" s="1"/>
  <c r="J67" i="184"/>
  <c r="K67" i="184" s="1"/>
  <c r="L67" i="184" s="1"/>
  <c r="J68" i="184"/>
  <c r="J69" i="184"/>
  <c r="J70" i="184"/>
  <c r="K70" i="184"/>
  <c r="J71" i="184"/>
  <c r="J72" i="184"/>
  <c r="K71" i="184" s="1"/>
  <c r="L71" i="184" s="1"/>
  <c r="J73" i="184"/>
  <c r="J74" i="184"/>
  <c r="K74" i="184" s="1"/>
  <c r="J75" i="184"/>
  <c r="J76" i="184"/>
  <c r="J77" i="184"/>
  <c r="J78" i="184"/>
  <c r="K78" i="184"/>
  <c r="J79" i="184"/>
  <c r="K79" i="184"/>
  <c r="L79" i="184" s="1"/>
  <c r="J80" i="184"/>
  <c r="J81" i="184"/>
  <c r="J82" i="184"/>
  <c r="K82" i="184" s="1"/>
  <c r="J83" i="184"/>
  <c r="J84" i="184"/>
  <c r="J85" i="184"/>
  <c r="J86" i="184"/>
  <c r="K86" i="184"/>
  <c r="J87" i="184"/>
  <c r="K87" i="184"/>
  <c r="L87" i="184" s="1"/>
  <c r="J88" i="184"/>
  <c r="J89" i="184"/>
  <c r="J90" i="184"/>
  <c r="K90" i="184" s="1"/>
  <c r="J91" i="184"/>
  <c r="K91" i="184" s="1"/>
  <c r="L91" i="184" s="1"/>
  <c r="J92" i="184"/>
  <c r="J93" i="184"/>
  <c r="J94" i="184"/>
  <c r="K94" i="184" s="1"/>
  <c r="J95" i="184"/>
  <c r="K95" i="184"/>
  <c r="J96" i="184"/>
  <c r="J97" i="184"/>
  <c r="J98" i="184"/>
  <c r="K98" i="184"/>
  <c r="L95" i="184" s="1"/>
  <c r="J99" i="184"/>
  <c r="J100" i="184"/>
  <c r="J101" i="184"/>
  <c r="J102" i="184"/>
  <c r="K102" i="184"/>
  <c r="J103" i="184"/>
  <c r="K103" i="184"/>
  <c r="L103" i="184" s="1"/>
  <c r="J104" i="184"/>
  <c r="J105" i="184"/>
  <c r="J106" i="184"/>
  <c r="K106" i="184" s="1"/>
  <c r="J107" i="184"/>
  <c r="J108" i="184"/>
  <c r="J109" i="184"/>
  <c r="J110" i="184"/>
  <c r="K110" i="184" s="1"/>
  <c r="J111" i="184"/>
  <c r="K111" i="184"/>
  <c r="L111" i="184" s="1"/>
  <c r="J112" i="184"/>
  <c r="J113" i="184"/>
  <c r="J114" i="184"/>
  <c r="K114" i="184" s="1"/>
  <c r="J115" i="184"/>
  <c r="J116" i="184"/>
  <c r="J117" i="184"/>
  <c r="J118" i="184"/>
  <c r="K118" i="184"/>
  <c r="J119" i="184"/>
  <c r="J120" i="184"/>
  <c r="J121" i="184"/>
  <c r="J122" i="184"/>
  <c r="K122" i="184" s="1"/>
  <c r="J123" i="184"/>
  <c r="K123" i="184" s="1"/>
  <c r="J124" i="184"/>
  <c r="J125" i="184"/>
  <c r="J126" i="184"/>
  <c r="K126" i="184"/>
  <c r="L123" i="184" s="1"/>
  <c r="J127" i="184"/>
  <c r="J128" i="184"/>
  <c r="K127" i="184" s="1"/>
  <c r="L127" i="184" s="1"/>
  <c r="J129" i="184"/>
  <c r="J130" i="184"/>
  <c r="K130" i="184" s="1"/>
  <c r="J131" i="184"/>
  <c r="K131" i="184" s="1"/>
  <c r="L131" i="184" s="1"/>
  <c r="J132" i="184"/>
  <c r="J133" i="184"/>
  <c r="J134" i="184"/>
  <c r="K134" i="184"/>
  <c r="J135" i="184"/>
  <c r="J136" i="184"/>
  <c r="J137" i="184"/>
  <c r="J138" i="184"/>
  <c r="K138" i="184" s="1"/>
  <c r="J139" i="184"/>
  <c r="K139" i="184"/>
  <c r="J140" i="184"/>
  <c r="J141" i="184"/>
  <c r="J142" i="184"/>
  <c r="K142" i="184"/>
  <c r="L139" i="184" s="1"/>
  <c r="H150" i="184"/>
  <c r="I150" i="184"/>
  <c r="H152" i="184"/>
  <c r="I152" i="184"/>
  <c r="J7" i="183"/>
  <c r="J8" i="183"/>
  <c r="K7" i="183" s="1"/>
  <c r="L7" i="183" s="1"/>
  <c r="J9" i="183"/>
  <c r="J10" i="183"/>
  <c r="K10" i="183"/>
  <c r="J11" i="183"/>
  <c r="J12" i="183"/>
  <c r="J13" i="183"/>
  <c r="J14" i="183"/>
  <c r="K14" i="183"/>
  <c r="J15" i="183"/>
  <c r="K15" i="183"/>
  <c r="L15" i="183" s="1"/>
  <c r="J16" i="183"/>
  <c r="J17" i="183"/>
  <c r="J18" i="183"/>
  <c r="K18" i="183" s="1"/>
  <c r="J19" i="183"/>
  <c r="K19" i="183" s="1"/>
  <c r="L19" i="183" s="1"/>
  <c r="J20" i="183"/>
  <c r="J21" i="183"/>
  <c r="J22" i="183"/>
  <c r="K22" i="183" s="1"/>
  <c r="J23" i="183"/>
  <c r="K23" i="183"/>
  <c r="J24" i="183"/>
  <c r="J25" i="183"/>
  <c r="J26" i="183"/>
  <c r="K26" i="183"/>
  <c r="L23" i="183" s="1"/>
  <c r="J27" i="183"/>
  <c r="J28" i="183"/>
  <c r="J29" i="183"/>
  <c r="J30" i="183"/>
  <c r="K30" i="183"/>
  <c r="J31" i="183"/>
  <c r="K31" i="183"/>
  <c r="L31" i="183" s="1"/>
  <c r="J32" i="183"/>
  <c r="J33" i="183"/>
  <c r="J34" i="183"/>
  <c r="K34" i="183" s="1"/>
  <c r="J35" i="183"/>
  <c r="J36" i="183"/>
  <c r="J37" i="183"/>
  <c r="J38" i="183"/>
  <c r="K38" i="183" s="1"/>
  <c r="J39" i="183"/>
  <c r="K39" i="183"/>
  <c r="L39" i="183" s="1"/>
  <c r="J40" i="183"/>
  <c r="J41" i="183"/>
  <c r="J42" i="183"/>
  <c r="K42" i="183" s="1"/>
  <c r="J43" i="183"/>
  <c r="J44" i="183"/>
  <c r="J45" i="183"/>
  <c r="J46" i="183"/>
  <c r="K46" i="183"/>
  <c r="J47" i="183"/>
  <c r="J48" i="183"/>
  <c r="J49" i="183"/>
  <c r="J50" i="183"/>
  <c r="K50" i="183" s="1"/>
  <c r="J51" i="183"/>
  <c r="K51" i="183" s="1"/>
  <c r="J52" i="183"/>
  <c r="J53" i="183"/>
  <c r="J54" i="183"/>
  <c r="K54" i="183"/>
  <c r="L51" i="183" s="1"/>
  <c r="J55" i="183"/>
  <c r="J56" i="183"/>
  <c r="K55" i="183" s="1"/>
  <c r="L55" i="183" s="1"/>
  <c r="J57" i="183"/>
  <c r="J58" i="183"/>
  <c r="K58" i="183" s="1"/>
  <c r="J59" i="183"/>
  <c r="K59" i="183" s="1"/>
  <c r="J60" i="183"/>
  <c r="J61" i="183"/>
  <c r="J62" i="183"/>
  <c r="K62" i="183"/>
  <c r="L59" i="183" s="1"/>
  <c r="J63" i="183"/>
  <c r="J64" i="183"/>
  <c r="J65" i="183"/>
  <c r="J66" i="183"/>
  <c r="K66" i="183" s="1"/>
  <c r="J67" i="183"/>
  <c r="K67" i="183"/>
  <c r="J68" i="183"/>
  <c r="J69" i="183"/>
  <c r="J70" i="183"/>
  <c r="K70" i="183"/>
  <c r="L67" i="183" s="1"/>
  <c r="J71" i="183"/>
  <c r="J72" i="183"/>
  <c r="K71" i="183" s="1"/>
  <c r="L71" i="183" s="1"/>
  <c r="J73" i="183"/>
  <c r="J74" i="183"/>
  <c r="K74" i="183"/>
  <c r="J75" i="183"/>
  <c r="J76" i="183"/>
  <c r="J77" i="183"/>
  <c r="J78" i="183"/>
  <c r="K78" i="183"/>
  <c r="J79" i="183"/>
  <c r="K79" i="183"/>
  <c r="L79" i="183" s="1"/>
  <c r="J80" i="183"/>
  <c r="J81" i="183"/>
  <c r="J82" i="183"/>
  <c r="K82" i="183" s="1"/>
  <c r="J83" i="183"/>
  <c r="J84" i="183"/>
  <c r="J85" i="183"/>
  <c r="J86" i="183"/>
  <c r="K86" i="183" s="1"/>
  <c r="J87" i="183"/>
  <c r="K87" i="183"/>
  <c r="J88" i="183"/>
  <c r="J89" i="183"/>
  <c r="J90" i="183"/>
  <c r="K90" i="183"/>
  <c r="L87" i="183" s="1"/>
  <c r="J91" i="183"/>
  <c r="J92" i="183"/>
  <c r="J93" i="183"/>
  <c r="J94" i="183"/>
  <c r="K94" i="183"/>
  <c r="J95" i="183"/>
  <c r="K95" i="183"/>
  <c r="L95" i="183" s="1"/>
  <c r="J96" i="183"/>
  <c r="J97" i="183"/>
  <c r="J98" i="183"/>
  <c r="K98" i="183" s="1"/>
  <c r="J99" i="183"/>
  <c r="J100" i="183"/>
  <c r="J101" i="183"/>
  <c r="J102" i="183"/>
  <c r="K102" i="183" s="1"/>
  <c r="J103" i="183"/>
  <c r="K103" i="183"/>
  <c r="L103" i="183" s="1"/>
  <c r="J104" i="183"/>
  <c r="J105" i="183"/>
  <c r="J106" i="183"/>
  <c r="K106" i="183" s="1"/>
  <c r="J107" i="183"/>
  <c r="J108" i="183"/>
  <c r="J109" i="183"/>
  <c r="J110" i="183"/>
  <c r="K110" i="183"/>
  <c r="J111" i="183"/>
  <c r="J112" i="183"/>
  <c r="J113" i="183"/>
  <c r="J114" i="183"/>
  <c r="K114" i="183" s="1"/>
  <c r="J115" i="183"/>
  <c r="J116" i="183"/>
  <c r="J117" i="183"/>
  <c r="K115" i="183" s="1"/>
  <c r="L115" i="183" s="1"/>
  <c r="J118" i="183"/>
  <c r="K118" i="183" s="1"/>
  <c r="J119" i="183"/>
  <c r="K119" i="183"/>
  <c r="J120" i="183"/>
  <c r="J121" i="183"/>
  <c r="J122" i="183"/>
  <c r="K122" i="183"/>
  <c r="L119" i="183" s="1"/>
  <c r="J123" i="183"/>
  <c r="J124" i="183"/>
  <c r="J125" i="183"/>
  <c r="J126" i="183"/>
  <c r="K126" i="183"/>
  <c r="J127" i="183"/>
  <c r="J128" i="183"/>
  <c r="J129" i="183"/>
  <c r="J130" i="183"/>
  <c r="K130" i="183" s="1"/>
  <c r="J131" i="183"/>
  <c r="K131" i="183"/>
  <c r="L131" i="183" s="1"/>
  <c r="J132" i="183"/>
  <c r="J133" i="183"/>
  <c r="J134" i="183"/>
  <c r="K134" i="183" s="1"/>
  <c r="J135" i="183"/>
  <c r="K135" i="183"/>
  <c r="J136" i="183"/>
  <c r="J137" i="183"/>
  <c r="J138" i="183"/>
  <c r="K138" i="183"/>
  <c r="L135" i="183" s="1"/>
  <c r="J139" i="183"/>
  <c r="K139" i="183" s="1"/>
  <c r="L139" i="183" s="1"/>
  <c r="J140" i="183"/>
  <c r="J141" i="183"/>
  <c r="J142" i="183"/>
  <c r="K142" i="183"/>
  <c r="H150" i="183"/>
  <c r="I150" i="183"/>
  <c r="H152" i="183"/>
  <c r="I152" i="183"/>
  <c r="J7" i="182"/>
  <c r="J8" i="182"/>
  <c r="J9" i="182"/>
  <c r="J10" i="182"/>
  <c r="K10" i="182" s="1"/>
  <c r="J11" i="182"/>
  <c r="J12" i="182"/>
  <c r="J13" i="182"/>
  <c r="K11" i="182" s="1"/>
  <c r="L11" i="182" s="1"/>
  <c r="J14" i="182"/>
  <c r="K14" i="182" s="1"/>
  <c r="J15" i="182"/>
  <c r="K15" i="182"/>
  <c r="J16" i="182"/>
  <c r="J17" i="182"/>
  <c r="J18" i="182"/>
  <c r="K18" i="182"/>
  <c r="L15" i="182" s="1"/>
  <c r="J19" i="182"/>
  <c r="J20" i="182"/>
  <c r="K19" i="182" s="1"/>
  <c r="L19" i="182" s="1"/>
  <c r="J21" i="182"/>
  <c r="J22" i="182"/>
  <c r="K22" i="182"/>
  <c r="J23" i="182"/>
  <c r="J24" i="182"/>
  <c r="J25" i="182"/>
  <c r="J26" i="182"/>
  <c r="K26" i="182" s="1"/>
  <c r="J27" i="182"/>
  <c r="K27" i="182"/>
  <c r="L27" i="182" s="1"/>
  <c r="J28" i="182"/>
  <c r="J29" i="182"/>
  <c r="J30" i="182"/>
  <c r="K30" i="182" s="1"/>
  <c r="J31" i="182"/>
  <c r="K31" i="182"/>
  <c r="J32" i="182"/>
  <c r="J33" i="182"/>
  <c r="J34" i="182"/>
  <c r="K34" i="182"/>
  <c r="L31" i="182" s="1"/>
  <c r="J35" i="182"/>
  <c r="K35" i="182" s="1"/>
  <c r="J36" i="182"/>
  <c r="J37" i="182"/>
  <c r="J38" i="182"/>
  <c r="K38" i="182"/>
  <c r="L35" i="182" s="1"/>
  <c r="J39" i="182"/>
  <c r="J40" i="182"/>
  <c r="J41" i="182"/>
  <c r="J42" i="182"/>
  <c r="K42" i="182" s="1"/>
  <c r="J43" i="182"/>
  <c r="J44" i="182"/>
  <c r="J45" i="182"/>
  <c r="K43" i="182" s="1"/>
  <c r="L43" i="182" s="1"/>
  <c r="J46" i="182"/>
  <c r="K46" i="182" s="1"/>
  <c r="J47" i="182"/>
  <c r="K47" i="182"/>
  <c r="J48" i="182"/>
  <c r="J49" i="182"/>
  <c r="J50" i="182"/>
  <c r="K50" i="182" s="1"/>
  <c r="J51" i="182"/>
  <c r="J52" i="182"/>
  <c r="K51" i="182" s="1"/>
  <c r="L51" i="182" s="1"/>
  <c r="J53" i="182"/>
  <c r="J54" i="182"/>
  <c r="K54" i="182"/>
  <c r="J55" i="182"/>
  <c r="J56" i="182"/>
  <c r="J57" i="182"/>
  <c r="J58" i="182"/>
  <c r="K58" i="182" s="1"/>
  <c r="J59" i="182"/>
  <c r="K59" i="182"/>
  <c r="L59" i="182" s="1"/>
  <c r="J60" i="182"/>
  <c r="J61" i="182"/>
  <c r="J62" i="182"/>
  <c r="K62" i="182" s="1"/>
  <c r="J63" i="182"/>
  <c r="K63" i="182"/>
  <c r="J64" i="182"/>
  <c r="J65" i="182"/>
  <c r="J66" i="182"/>
  <c r="K66" i="182"/>
  <c r="L63" i="182" s="1"/>
  <c r="J67" i="182"/>
  <c r="J68" i="182"/>
  <c r="K67" i="182" s="1"/>
  <c r="J69" i="182"/>
  <c r="J70" i="182"/>
  <c r="K70" i="182"/>
  <c r="L67" i="182" s="1"/>
  <c r="J71" i="182"/>
  <c r="J72" i="182"/>
  <c r="J73" i="182"/>
  <c r="J74" i="182"/>
  <c r="K74" i="182" s="1"/>
  <c r="J75" i="182"/>
  <c r="J76" i="182"/>
  <c r="J77" i="182"/>
  <c r="K75" i="182" s="1"/>
  <c r="L75" i="182" s="1"/>
  <c r="J78" i="182"/>
  <c r="K78" i="182" s="1"/>
  <c r="J79" i="182"/>
  <c r="K79" i="182"/>
  <c r="J80" i="182"/>
  <c r="J81" i="182"/>
  <c r="J82" i="182"/>
  <c r="K82" i="182"/>
  <c r="L79" i="182" s="1"/>
  <c r="J83" i="182"/>
  <c r="J84" i="182"/>
  <c r="K83" i="182" s="1"/>
  <c r="L83" i="182" s="1"/>
  <c r="J85" i="182"/>
  <c r="J86" i="182"/>
  <c r="K86" i="182"/>
  <c r="J87" i="182"/>
  <c r="K87" i="182" s="1"/>
  <c r="L87" i="182" s="1"/>
  <c r="J88" i="182"/>
  <c r="J89" i="182"/>
  <c r="J90" i="182"/>
  <c r="K90" i="182" s="1"/>
  <c r="J91" i="182"/>
  <c r="K91" i="182" s="1"/>
  <c r="L91" i="182" s="1"/>
  <c r="J92" i="182"/>
  <c r="J93" i="182"/>
  <c r="J94" i="182"/>
  <c r="K94" i="182" s="1"/>
  <c r="J95" i="182"/>
  <c r="K95" i="182"/>
  <c r="J96" i="182"/>
  <c r="J97" i="182"/>
  <c r="J98" i="182"/>
  <c r="K98" i="182"/>
  <c r="L95" i="182" s="1"/>
  <c r="J99" i="182"/>
  <c r="J100" i="182"/>
  <c r="K99" i="182" s="1"/>
  <c r="J101" i="182"/>
  <c r="J102" i="182"/>
  <c r="K102" i="182"/>
  <c r="L99" i="182" s="1"/>
  <c r="J103" i="182"/>
  <c r="J104" i="182"/>
  <c r="J105" i="182"/>
  <c r="J106" i="182"/>
  <c r="K106" i="182" s="1"/>
  <c r="J107" i="182"/>
  <c r="J108" i="182"/>
  <c r="J109" i="182"/>
  <c r="K107" i="182" s="1"/>
  <c r="L107" i="182" s="1"/>
  <c r="J110" i="182"/>
  <c r="K110" i="182" s="1"/>
  <c r="J111" i="182"/>
  <c r="K111" i="182"/>
  <c r="J112" i="182"/>
  <c r="J113" i="182"/>
  <c r="J114" i="182"/>
  <c r="K114" i="182"/>
  <c r="L111" i="182" s="1"/>
  <c r="J115" i="182"/>
  <c r="J116" i="182"/>
  <c r="K115" i="182" s="1"/>
  <c r="L115" i="182" s="1"/>
  <c r="J117" i="182"/>
  <c r="J118" i="182"/>
  <c r="K118" i="182"/>
  <c r="J119" i="182"/>
  <c r="J120" i="182"/>
  <c r="J121" i="182"/>
  <c r="J122" i="182"/>
  <c r="K122" i="182" s="1"/>
  <c r="J123" i="182"/>
  <c r="K123" i="182" s="1"/>
  <c r="L123" i="182" s="1"/>
  <c r="J124" i="182"/>
  <c r="J125" i="182"/>
  <c r="J126" i="182"/>
  <c r="K126" i="182" s="1"/>
  <c r="J127" i="182"/>
  <c r="K127" i="182"/>
  <c r="J128" i="182"/>
  <c r="J129" i="182"/>
  <c r="J130" i="182"/>
  <c r="K130" i="182"/>
  <c r="L127" i="182" s="1"/>
  <c r="J131" i="182"/>
  <c r="J132" i="182"/>
  <c r="K131" i="182" s="1"/>
  <c r="J133" i="182"/>
  <c r="J134" i="182"/>
  <c r="K134" i="182"/>
  <c r="L131" i="182" s="1"/>
  <c r="J135" i="182"/>
  <c r="J136" i="182"/>
  <c r="J137" i="182"/>
  <c r="J138" i="182"/>
  <c r="K138" i="182" s="1"/>
  <c r="J139" i="182"/>
  <c r="J140" i="182"/>
  <c r="J141" i="182"/>
  <c r="J142" i="182"/>
  <c r="K142" i="182" s="1"/>
  <c r="H150" i="182"/>
  <c r="I150" i="182"/>
  <c r="H152" i="182"/>
  <c r="I152" i="182"/>
  <c r="J7" i="181"/>
  <c r="K7" i="181"/>
  <c r="J8" i="181"/>
  <c r="J9" i="181"/>
  <c r="J10" i="181"/>
  <c r="K10" i="181"/>
  <c r="L7" i="181" s="1"/>
  <c r="J11" i="181"/>
  <c r="J12" i="181"/>
  <c r="K11" i="181" s="1"/>
  <c r="L11" i="181" s="1"/>
  <c r="J13" i="181"/>
  <c r="J14" i="181"/>
  <c r="K14" i="181"/>
  <c r="J15" i="181"/>
  <c r="J16" i="181"/>
  <c r="J17" i="181"/>
  <c r="J18" i="181"/>
  <c r="K18" i="181" s="1"/>
  <c r="J19" i="181"/>
  <c r="K19" i="181"/>
  <c r="L19" i="181" s="1"/>
  <c r="J20" i="181"/>
  <c r="J21" i="181"/>
  <c r="J22" i="181"/>
  <c r="K22" i="181" s="1"/>
  <c r="J23" i="181"/>
  <c r="K23" i="181"/>
  <c r="L23" i="181" s="1"/>
  <c r="J24" i="181"/>
  <c r="J25" i="181"/>
  <c r="J26" i="181"/>
  <c r="K26" i="181" s="1"/>
  <c r="J27" i="181"/>
  <c r="J28" i="181"/>
  <c r="K27" i="181" s="1"/>
  <c r="J29" i="181"/>
  <c r="J30" i="181"/>
  <c r="K30" i="181"/>
  <c r="L27" i="181" s="1"/>
  <c r="J31" i="181"/>
  <c r="J32" i="181"/>
  <c r="J33" i="181"/>
  <c r="J34" i="181"/>
  <c r="K34" i="181" s="1"/>
  <c r="J35" i="181"/>
  <c r="J36" i="181"/>
  <c r="J37" i="181"/>
  <c r="J38" i="181"/>
  <c r="K38" i="181" s="1"/>
  <c r="J39" i="181"/>
  <c r="K39" i="181"/>
  <c r="J40" i="181"/>
  <c r="J41" i="181"/>
  <c r="J42" i="181"/>
  <c r="K42" i="181"/>
  <c r="L39" i="181" s="1"/>
  <c r="J43" i="181"/>
  <c r="J44" i="181"/>
  <c r="K43" i="181" s="1"/>
  <c r="L43" i="181" s="1"/>
  <c r="J45" i="181"/>
  <c r="J46" i="181"/>
  <c r="K46" i="181"/>
  <c r="J47" i="181"/>
  <c r="J48" i="181"/>
  <c r="J49" i="181"/>
  <c r="J50" i="181"/>
  <c r="K50" i="181"/>
  <c r="J51" i="181"/>
  <c r="K51" i="181" s="1"/>
  <c r="L51" i="181" s="1"/>
  <c r="J52" i="181"/>
  <c r="J53" i="181"/>
  <c r="J54" i="181"/>
  <c r="K54" i="181" s="1"/>
  <c r="J55" i="181"/>
  <c r="K55" i="181"/>
  <c r="J56" i="181"/>
  <c r="J57" i="181"/>
  <c r="J58" i="181"/>
  <c r="K58" i="181"/>
  <c r="L55" i="181" s="1"/>
  <c r="J59" i="181"/>
  <c r="J60" i="181"/>
  <c r="K59" i="181" s="1"/>
  <c r="J61" i="181"/>
  <c r="J62" i="181"/>
  <c r="K62" i="181"/>
  <c r="L59" i="181" s="1"/>
  <c r="J63" i="181"/>
  <c r="J64" i="181"/>
  <c r="J65" i="181"/>
  <c r="J66" i="181"/>
  <c r="K66" i="181" s="1"/>
  <c r="J67" i="181"/>
  <c r="K67" i="181"/>
  <c r="L67" i="181" s="1"/>
  <c r="J68" i="181"/>
  <c r="J69" i="181"/>
  <c r="J70" i="181"/>
  <c r="K70" i="181" s="1"/>
  <c r="J71" i="181"/>
  <c r="K71" i="181"/>
  <c r="J72" i="181"/>
  <c r="J73" i="181"/>
  <c r="J74" i="181"/>
  <c r="K74" i="181" s="1"/>
  <c r="J75" i="181"/>
  <c r="J76" i="181"/>
  <c r="K75" i="181" s="1"/>
  <c r="L75" i="181" s="1"/>
  <c r="J77" i="181"/>
  <c r="J78" i="181"/>
  <c r="K78" i="181"/>
  <c r="J79" i="181"/>
  <c r="K79" i="181" s="1"/>
  <c r="L79" i="181" s="1"/>
  <c r="J80" i="181"/>
  <c r="J81" i="181"/>
  <c r="J82" i="181"/>
  <c r="K82" i="181" s="1"/>
  <c r="J83" i="181"/>
  <c r="K83" i="181" s="1"/>
  <c r="L83" i="181" s="1"/>
  <c r="J84" i="181"/>
  <c r="J85" i="181"/>
  <c r="J86" i="181"/>
  <c r="K86" i="181" s="1"/>
  <c r="J87" i="181"/>
  <c r="K87" i="181"/>
  <c r="J88" i="181"/>
  <c r="J89" i="181"/>
  <c r="J90" i="181"/>
  <c r="K90" i="181"/>
  <c r="L87" i="181" s="1"/>
  <c r="J91" i="181"/>
  <c r="K91" i="181" s="1"/>
  <c r="L91" i="181" s="1"/>
  <c r="J92" i="181"/>
  <c r="J93" i="181"/>
  <c r="J94" i="181"/>
  <c r="K94" i="181"/>
  <c r="J95" i="181"/>
  <c r="J96" i="181"/>
  <c r="J97" i="181"/>
  <c r="J98" i="181"/>
  <c r="K98" i="181" s="1"/>
  <c r="J99" i="181"/>
  <c r="K99" i="181"/>
  <c r="L99" i="181" s="1"/>
  <c r="J100" i="181"/>
  <c r="J101" i="181"/>
  <c r="J102" i="181"/>
  <c r="K102" i="181" s="1"/>
  <c r="J103" i="181"/>
  <c r="K103" i="181"/>
  <c r="J104" i="181"/>
  <c r="J105" i="181"/>
  <c r="J106" i="181"/>
  <c r="K106" i="181" s="1"/>
  <c r="J107" i="181"/>
  <c r="J108" i="181"/>
  <c r="J109" i="181"/>
  <c r="J110" i="181"/>
  <c r="K110" i="181"/>
  <c r="J111" i="181"/>
  <c r="K111" i="181" s="1"/>
  <c r="L111" i="181" s="1"/>
  <c r="J112" i="181"/>
  <c r="J113" i="181"/>
  <c r="J114" i="181"/>
  <c r="K114" i="181" s="1"/>
  <c r="J115" i="181"/>
  <c r="K115" i="181" s="1"/>
  <c r="L115" i="181" s="1"/>
  <c r="J116" i="181"/>
  <c r="J117" i="181"/>
  <c r="J118" i="181"/>
  <c r="K118" i="181" s="1"/>
  <c r="J119" i="181"/>
  <c r="K119" i="181"/>
  <c r="J120" i="181"/>
  <c r="J121" i="181"/>
  <c r="J122" i="181"/>
  <c r="K122" i="181"/>
  <c r="L119" i="181" s="1"/>
  <c r="J123" i="181"/>
  <c r="K123" i="181" s="1"/>
  <c r="L123" i="181" s="1"/>
  <c r="J124" i="181"/>
  <c r="J125" i="181"/>
  <c r="J126" i="181"/>
  <c r="K126" i="181"/>
  <c r="J127" i="181"/>
  <c r="J128" i="181"/>
  <c r="J129" i="181"/>
  <c r="J130" i="181"/>
  <c r="K130" i="181" s="1"/>
  <c r="J131" i="181"/>
  <c r="K131" i="181"/>
  <c r="L131" i="181" s="1"/>
  <c r="J132" i="181"/>
  <c r="J133" i="181"/>
  <c r="J134" i="181"/>
  <c r="K134" i="181" s="1"/>
  <c r="J135" i="181"/>
  <c r="K135" i="181"/>
  <c r="J136" i="181"/>
  <c r="J137" i="181"/>
  <c r="J138" i="181"/>
  <c r="K138" i="181" s="1"/>
  <c r="J139" i="181"/>
  <c r="J140" i="181"/>
  <c r="K139" i="181" s="1"/>
  <c r="L139" i="181" s="1"/>
  <c r="J141" i="181"/>
  <c r="J142" i="181"/>
  <c r="K142" i="181"/>
  <c r="H150" i="181"/>
  <c r="I150" i="181"/>
  <c r="H152" i="181"/>
  <c r="I152" i="181"/>
  <c r="H156" i="181"/>
  <c r="I156" i="181"/>
  <c r="H157" i="181"/>
  <c r="I157" i="181"/>
  <c r="J7" i="180"/>
  <c r="K7" i="180" s="1"/>
  <c r="L7" i="180" s="1"/>
  <c r="J8" i="180"/>
  <c r="J9" i="180"/>
  <c r="J10" i="180"/>
  <c r="K10" i="180" s="1"/>
  <c r="J11" i="180"/>
  <c r="K11" i="180" s="1"/>
  <c r="L11" i="180" s="1"/>
  <c r="J12" i="180"/>
  <c r="J13" i="180"/>
  <c r="J14" i="180"/>
  <c r="K14" i="180" s="1"/>
  <c r="J15" i="180"/>
  <c r="K15" i="180"/>
  <c r="J16" i="180"/>
  <c r="J17" i="180"/>
  <c r="J18" i="180"/>
  <c r="K18" i="180"/>
  <c r="L15" i="180" s="1"/>
  <c r="J19" i="180"/>
  <c r="K19" i="180" s="1"/>
  <c r="L19" i="180" s="1"/>
  <c r="J20" i="180"/>
  <c r="J21" i="180"/>
  <c r="J22" i="180"/>
  <c r="K22" i="180"/>
  <c r="J23" i="180"/>
  <c r="J24" i="180"/>
  <c r="J25" i="180"/>
  <c r="J26" i="180"/>
  <c r="K26" i="180" s="1"/>
  <c r="J27" i="180"/>
  <c r="K27" i="180"/>
  <c r="L27" i="180" s="1"/>
  <c r="J28" i="180"/>
  <c r="J29" i="180"/>
  <c r="J30" i="180"/>
  <c r="K30" i="180" s="1"/>
  <c r="J31" i="180"/>
  <c r="K31" i="180"/>
  <c r="J32" i="180"/>
  <c r="J33" i="180"/>
  <c r="J34" i="180"/>
  <c r="K34" i="180" s="1"/>
  <c r="J35" i="180"/>
  <c r="J36" i="180"/>
  <c r="K35" i="180" s="1"/>
  <c r="L35" i="180" s="1"/>
  <c r="J37" i="180"/>
  <c r="J38" i="180"/>
  <c r="K38" i="180"/>
  <c r="J39" i="180"/>
  <c r="K39" i="180" s="1"/>
  <c r="L39" i="180" s="1"/>
  <c r="J40" i="180"/>
  <c r="J41" i="180"/>
  <c r="J42" i="180"/>
  <c r="K42" i="180" s="1"/>
  <c r="J43" i="180"/>
  <c r="K43" i="180" s="1"/>
  <c r="L43" i="180" s="1"/>
  <c r="J44" i="180"/>
  <c r="J45" i="180"/>
  <c r="J46" i="180"/>
  <c r="K46" i="180" s="1"/>
  <c r="J47" i="180"/>
  <c r="K47" i="180"/>
  <c r="J48" i="180"/>
  <c r="J49" i="180"/>
  <c r="J50" i="180"/>
  <c r="K50" i="180"/>
  <c r="L47" i="180" s="1"/>
  <c r="J51" i="180"/>
  <c r="J52" i="180"/>
  <c r="K51" i="180" s="1"/>
  <c r="L51" i="180" s="1"/>
  <c r="J53" i="180"/>
  <c r="J54" i="180"/>
  <c r="K54" i="180"/>
  <c r="J55" i="180"/>
  <c r="J56" i="180"/>
  <c r="J57" i="180"/>
  <c r="J58" i="180"/>
  <c r="K58" i="180" s="1"/>
  <c r="J59" i="180"/>
  <c r="K59" i="180"/>
  <c r="L59" i="180" s="1"/>
  <c r="J60" i="180"/>
  <c r="J61" i="180"/>
  <c r="J62" i="180"/>
  <c r="K62" i="180" s="1"/>
  <c r="J63" i="180"/>
  <c r="K63" i="180"/>
  <c r="J64" i="180"/>
  <c r="J65" i="180"/>
  <c r="J66" i="180"/>
  <c r="K66" i="180" s="1"/>
  <c r="J67" i="180"/>
  <c r="J68" i="180"/>
  <c r="J69" i="180"/>
  <c r="J70" i="180"/>
  <c r="K70" i="180"/>
  <c r="J71" i="180"/>
  <c r="K71" i="180" s="1"/>
  <c r="L71" i="180" s="1"/>
  <c r="J72" i="180"/>
  <c r="J73" i="180"/>
  <c r="J74" i="180"/>
  <c r="K74" i="180" s="1"/>
  <c r="J75" i="180"/>
  <c r="K75" i="180" s="1"/>
  <c r="L75" i="180" s="1"/>
  <c r="J76" i="180"/>
  <c r="J77" i="180"/>
  <c r="J78" i="180"/>
  <c r="K78" i="180" s="1"/>
  <c r="J79" i="180"/>
  <c r="K79" i="180"/>
  <c r="J80" i="180"/>
  <c r="J81" i="180"/>
  <c r="J82" i="180"/>
  <c r="K82" i="180"/>
  <c r="L79" i="180" s="1"/>
  <c r="J83" i="180"/>
  <c r="J84" i="180"/>
  <c r="K83" i="180" s="1"/>
  <c r="L83" i="180" s="1"/>
  <c r="J85" i="180"/>
  <c r="J86" i="180"/>
  <c r="K86" i="180"/>
  <c r="J87" i="180"/>
  <c r="J88" i="180"/>
  <c r="J89" i="180"/>
  <c r="J90" i="180"/>
  <c r="K90" i="180" s="1"/>
  <c r="J91" i="180"/>
  <c r="K91" i="180"/>
  <c r="L91" i="180" s="1"/>
  <c r="J92" i="180"/>
  <c r="J93" i="180"/>
  <c r="J94" i="180"/>
  <c r="K94" i="180" s="1"/>
  <c r="J95" i="180"/>
  <c r="K95" i="180"/>
  <c r="J96" i="180"/>
  <c r="J97" i="180"/>
  <c r="J98" i="180"/>
  <c r="K98" i="180" s="1"/>
  <c r="J99" i="180"/>
  <c r="J100" i="180"/>
  <c r="K99" i="180" s="1"/>
  <c r="L99" i="180" s="1"/>
  <c r="J101" i="180"/>
  <c r="J102" i="180"/>
  <c r="K102" i="180"/>
  <c r="J103" i="180"/>
  <c r="K103" i="180" s="1"/>
  <c r="L103" i="180" s="1"/>
  <c r="J104" i="180"/>
  <c r="J105" i="180"/>
  <c r="J106" i="180"/>
  <c r="K106" i="180" s="1"/>
  <c r="J107" i="180"/>
  <c r="K107" i="180" s="1"/>
  <c r="L107" i="180" s="1"/>
  <c r="J108" i="180"/>
  <c r="J109" i="180"/>
  <c r="J110" i="180"/>
  <c r="K110" i="180" s="1"/>
  <c r="J111" i="180"/>
  <c r="K111" i="180"/>
  <c r="J112" i="180"/>
  <c r="J113" i="180"/>
  <c r="J114" i="180"/>
  <c r="K114" i="180"/>
  <c r="L111" i="180" s="1"/>
  <c r="J115" i="180"/>
  <c r="J116" i="180"/>
  <c r="K115" i="180" s="1"/>
  <c r="L115" i="180" s="1"/>
  <c r="J117" i="180"/>
  <c r="J118" i="180"/>
  <c r="K118" i="180"/>
  <c r="J119" i="180"/>
  <c r="J120" i="180"/>
  <c r="J121" i="180"/>
  <c r="J122" i="180"/>
  <c r="K122" i="180" s="1"/>
  <c r="J123" i="180"/>
  <c r="K123" i="180"/>
  <c r="L123" i="180" s="1"/>
  <c r="J124" i="180"/>
  <c r="J125" i="180"/>
  <c r="J126" i="180"/>
  <c r="K126" i="180" s="1"/>
  <c r="J127" i="180"/>
  <c r="K127" i="180"/>
  <c r="J128" i="180"/>
  <c r="J129" i="180"/>
  <c r="J130" i="180"/>
  <c r="K130" i="180" s="1"/>
  <c r="J131" i="180"/>
  <c r="J132" i="180"/>
  <c r="K131" i="180" s="1"/>
  <c r="L131" i="180" s="1"/>
  <c r="J133" i="180"/>
  <c r="J134" i="180"/>
  <c r="K134" i="180"/>
  <c r="J135" i="180"/>
  <c r="K135" i="180" s="1"/>
  <c r="L135" i="180" s="1"/>
  <c r="J136" i="180"/>
  <c r="J137" i="180"/>
  <c r="J138" i="180"/>
  <c r="K138" i="180" s="1"/>
  <c r="J139" i="180"/>
  <c r="K139" i="180" s="1"/>
  <c r="L139" i="180" s="1"/>
  <c r="J140" i="180"/>
  <c r="J141" i="180"/>
  <c r="J142" i="180"/>
  <c r="K142" i="180" s="1"/>
  <c r="H150" i="180"/>
  <c r="I150" i="180"/>
  <c r="H152" i="180"/>
  <c r="I152" i="180"/>
  <c r="H156" i="180"/>
  <c r="I156" i="180"/>
  <c r="H157" i="180"/>
  <c r="I157" i="180"/>
  <c r="J7" i="179"/>
  <c r="K7" i="179"/>
  <c r="J8" i="179"/>
  <c r="J9" i="179"/>
  <c r="J10" i="179"/>
  <c r="K10" i="179"/>
  <c r="L7" i="179" s="1"/>
  <c r="J11" i="179"/>
  <c r="J12" i="179"/>
  <c r="K11" i="179" s="1"/>
  <c r="L11" i="179" s="1"/>
  <c r="J13" i="179"/>
  <c r="J14" i="179"/>
  <c r="K14" i="179"/>
  <c r="J15" i="179"/>
  <c r="J16" i="179"/>
  <c r="J17" i="179"/>
  <c r="J18" i="179"/>
  <c r="K18" i="179" s="1"/>
  <c r="J19" i="179"/>
  <c r="K19" i="179"/>
  <c r="L19" i="179" s="1"/>
  <c r="J20" i="179"/>
  <c r="J21" i="179"/>
  <c r="J22" i="179"/>
  <c r="K22" i="179" s="1"/>
  <c r="J23" i="179"/>
  <c r="K23" i="179"/>
  <c r="J24" i="179"/>
  <c r="J25" i="179"/>
  <c r="J26" i="179"/>
  <c r="K26" i="179" s="1"/>
  <c r="J27" i="179"/>
  <c r="J28" i="179"/>
  <c r="K27" i="179" s="1"/>
  <c r="L27" i="179" s="1"/>
  <c r="J29" i="179"/>
  <c r="J30" i="179"/>
  <c r="K30" i="179"/>
  <c r="J31" i="179"/>
  <c r="K31" i="179" s="1"/>
  <c r="L31" i="179" s="1"/>
  <c r="J32" i="179"/>
  <c r="J33" i="179"/>
  <c r="J34" i="179"/>
  <c r="K34" i="179" s="1"/>
  <c r="J35" i="179"/>
  <c r="K35" i="179" s="1"/>
  <c r="L35" i="179" s="1"/>
  <c r="J36" i="179"/>
  <c r="J37" i="179"/>
  <c r="J38" i="179"/>
  <c r="K38" i="179" s="1"/>
  <c r="J39" i="179"/>
  <c r="K39" i="179"/>
  <c r="J40" i="179"/>
  <c r="J41" i="179"/>
  <c r="J42" i="179"/>
  <c r="K42" i="179"/>
  <c r="L39" i="179" s="1"/>
  <c r="J43" i="179"/>
  <c r="K43" i="179" s="1"/>
  <c r="L43" i="179" s="1"/>
  <c r="J44" i="179"/>
  <c r="J45" i="179"/>
  <c r="J46" i="179"/>
  <c r="K46" i="179"/>
  <c r="J47" i="179"/>
  <c r="J48" i="179"/>
  <c r="J49" i="179"/>
  <c r="J50" i="179"/>
  <c r="K50" i="179" s="1"/>
  <c r="J51" i="179"/>
  <c r="K51" i="179"/>
  <c r="L51" i="179" s="1"/>
  <c r="J52" i="179"/>
  <c r="J53" i="179"/>
  <c r="J54" i="179"/>
  <c r="K54" i="179" s="1"/>
  <c r="J55" i="179"/>
  <c r="K55" i="179"/>
  <c r="J56" i="179"/>
  <c r="J57" i="179"/>
  <c r="J58" i="179"/>
  <c r="K58" i="179" s="1"/>
  <c r="J59" i="179"/>
  <c r="J60" i="179"/>
  <c r="J61" i="179"/>
  <c r="J62" i="179"/>
  <c r="K62" i="179"/>
  <c r="J63" i="179"/>
  <c r="K63" i="179" s="1"/>
  <c r="L63" i="179" s="1"/>
  <c r="J64" i="179"/>
  <c r="J65" i="179"/>
  <c r="J66" i="179"/>
  <c r="K66" i="179" s="1"/>
  <c r="J67" i="179"/>
  <c r="K67" i="179" s="1"/>
  <c r="L67" i="179" s="1"/>
  <c r="J68" i="179"/>
  <c r="J69" i="179"/>
  <c r="J70" i="179"/>
  <c r="K70" i="179" s="1"/>
  <c r="J71" i="179"/>
  <c r="K71" i="179"/>
  <c r="J72" i="179"/>
  <c r="J73" i="179"/>
  <c r="J74" i="179"/>
  <c r="K74" i="179"/>
  <c r="L71" i="179" s="1"/>
  <c r="J75" i="179"/>
  <c r="K75" i="179" s="1"/>
  <c r="L75" i="179" s="1"/>
  <c r="J76" i="179"/>
  <c r="J77" i="179"/>
  <c r="J78" i="179"/>
  <c r="K78" i="179"/>
  <c r="J79" i="179"/>
  <c r="J80" i="179"/>
  <c r="J81" i="179"/>
  <c r="J82" i="179"/>
  <c r="K82" i="179" s="1"/>
  <c r="J83" i="179"/>
  <c r="K83" i="179"/>
  <c r="L83" i="179" s="1"/>
  <c r="J84" i="179"/>
  <c r="J85" i="179"/>
  <c r="J86" i="179"/>
  <c r="K86" i="179" s="1"/>
  <c r="J87" i="179"/>
  <c r="K87" i="179"/>
  <c r="J88" i="179"/>
  <c r="J89" i="179"/>
  <c r="J90" i="179"/>
  <c r="K90" i="179" s="1"/>
  <c r="J91" i="179"/>
  <c r="J92" i="179"/>
  <c r="J93" i="179"/>
  <c r="J94" i="179"/>
  <c r="K94" i="179"/>
  <c r="J95" i="179"/>
  <c r="K95" i="179" s="1"/>
  <c r="L95" i="179" s="1"/>
  <c r="J96" i="179"/>
  <c r="J97" i="179"/>
  <c r="J98" i="179"/>
  <c r="K98" i="179" s="1"/>
  <c r="J99" i="179"/>
  <c r="K99" i="179" s="1"/>
  <c r="L99" i="179" s="1"/>
  <c r="J100" i="179"/>
  <c r="J101" i="179"/>
  <c r="J102" i="179"/>
  <c r="K102" i="179" s="1"/>
  <c r="J103" i="179"/>
  <c r="K103" i="179"/>
  <c r="J104" i="179"/>
  <c r="J105" i="179"/>
  <c r="J106" i="179"/>
  <c r="K106" i="179"/>
  <c r="L103" i="179" s="1"/>
  <c r="J107" i="179"/>
  <c r="K107" i="179" s="1"/>
  <c r="L107" i="179" s="1"/>
  <c r="J108" i="179"/>
  <c r="J109" i="179"/>
  <c r="J110" i="179"/>
  <c r="K110" i="179"/>
  <c r="J111" i="179"/>
  <c r="J112" i="179"/>
  <c r="J113" i="179"/>
  <c r="J114" i="179"/>
  <c r="K114" i="179" s="1"/>
  <c r="J115" i="179"/>
  <c r="K115" i="179"/>
  <c r="L115" i="179" s="1"/>
  <c r="J116" i="179"/>
  <c r="J117" i="179"/>
  <c r="J118" i="179"/>
  <c r="K118" i="179" s="1"/>
  <c r="J119" i="179"/>
  <c r="K119" i="179"/>
  <c r="J120" i="179"/>
  <c r="J121" i="179"/>
  <c r="J122" i="179"/>
  <c r="K122" i="179" s="1"/>
  <c r="J123" i="179"/>
  <c r="J124" i="179"/>
  <c r="J125" i="179"/>
  <c r="J126" i="179"/>
  <c r="K126" i="179"/>
  <c r="J127" i="179"/>
  <c r="K127" i="179" s="1"/>
  <c r="L127" i="179" s="1"/>
  <c r="J128" i="179"/>
  <c r="J129" i="179"/>
  <c r="J130" i="179"/>
  <c r="K130" i="179" s="1"/>
  <c r="J131" i="179"/>
  <c r="K131" i="179" s="1"/>
  <c r="L131" i="179" s="1"/>
  <c r="J132" i="179"/>
  <c r="J133" i="179"/>
  <c r="J134" i="179"/>
  <c r="K134" i="179" s="1"/>
  <c r="J135" i="179"/>
  <c r="K135" i="179"/>
  <c r="J136" i="179"/>
  <c r="J137" i="179"/>
  <c r="J138" i="179"/>
  <c r="K138" i="179"/>
  <c r="L135" i="179" s="1"/>
  <c r="J139" i="179"/>
  <c r="K139" i="179" s="1"/>
  <c r="L139" i="179" s="1"/>
  <c r="J140" i="179"/>
  <c r="J141" i="179"/>
  <c r="J142" i="179"/>
  <c r="K142" i="179"/>
  <c r="H150" i="179"/>
  <c r="I150" i="179"/>
  <c r="H152" i="179"/>
  <c r="I152" i="179"/>
  <c r="J7" i="178"/>
  <c r="J8" i="178"/>
  <c r="J9" i="178"/>
  <c r="J10" i="178"/>
  <c r="K10" i="178" s="1"/>
  <c r="J11" i="178"/>
  <c r="K11" i="178"/>
  <c r="L11" i="178" s="1"/>
  <c r="J12" i="178"/>
  <c r="J13" i="178"/>
  <c r="J14" i="178"/>
  <c r="K14" i="178" s="1"/>
  <c r="J15" i="178"/>
  <c r="K15" i="178"/>
  <c r="J16" i="178"/>
  <c r="J17" i="178"/>
  <c r="J18" i="178"/>
  <c r="K18" i="178" s="1"/>
  <c r="J19" i="178"/>
  <c r="J20" i="178"/>
  <c r="J21" i="178"/>
  <c r="J22" i="178"/>
  <c r="K22" i="178"/>
  <c r="J23" i="178"/>
  <c r="K23" i="178" s="1"/>
  <c r="L23" i="178" s="1"/>
  <c r="J24" i="178"/>
  <c r="J25" i="178"/>
  <c r="J26" i="178"/>
  <c r="K26" i="178" s="1"/>
  <c r="J27" i="178"/>
  <c r="K27" i="178" s="1"/>
  <c r="L27" i="178" s="1"/>
  <c r="J28" i="178"/>
  <c r="J29" i="178"/>
  <c r="J30" i="178"/>
  <c r="K30" i="178" s="1"/>
  <c r="J31" i="178"/>
  <c r="K31" i="178"/>
  <c r="J32" i="178"/>
  <c r="J33" i="178"/>
  <c r="J34" i="178"/>
  <c r="K34" i="178"/>
  <c r="L31" i="178" s="1"/>
  <c r="J35" i="178"/>
  <c r="K35" i="178" s="1"/>
  <c r="L35" i="178" s="1"/>
  <c r="J36" i="178"/>
  <c r="J37" i="178"/>
  <c r="J38" i="178"/>
  <c r="K38" i="178"/>
  <c r="J39" i="178"/>
  <c r="J40" i="178"/>
  <c r="J41" i="178"/>
  <c r="J42" i="178"/>
  <c r="K42" i="178" s="1"/>
  <c r="J43" i="178"/>
  <c r="K43" i="178"/>
  <c r="L43" i="178" s="1"/>
  <c r="J44" i="178"/>
  <c r="J45" i="178"/>
  <c r="J46" i="178"/>
  <c r="K46" i="178" s="1"/>
  <c r="J47" i="178"/>
  <c r="K47" i="178"/>
  <c r="J48" i="178"/>
  <c r="J49" i="178"/>
  <c r="J50" i="178"/>
  <c r="K50" i="178" s="1"/>
  <c r="J51" i="178"/>
  <c r="J52" i="178"/>
  <c r="K51" i="178" s="1"/>
  <c r="L51" i="178" s="1"/>
  <c r="J53" i="178"/>
  <c r="J54" i="178"/>
  <c r="K54" i="178"/>
  <c r="J55" i="178"/>
  <c r="K55" i="178" s="1"/>
  <c r="L55" i="178" s="1"/>
  <c r="J56" i="178"/>
  <c r="J57" i="178"/>
  <c r="J58" i="178"/>
  <c r="K58" i="178" s="1"/>
  <c r="J59" i="178"/>
  <c r="K59" i="178" s="1"/>
  <c r="L59" i="178" s="1"/>
  <c r="J60" i="178"/>
  <c r="J61" i="178"/>
  <c r="J62" i="178"/>
  <c r="K62" i="178" s="1"/>
  <c r="J63" i="178"/>
  <c r="K63" i="178"/>
  <c r="J64" i="178"/>
  <c r="J65" i="178"/>
  <c r="J66" i="178"/>
  <c r="K66" i="178"/>
  <c r="L63" i="178" s="1"/>
  <c r="J67" i="178"/>
  <c r="J68" i="178"/>
  <c r="K67" i="178" s="1"/>
  <c r="L67" i="178" s="1"/>
  <c r="J69" i="178"/>
  <c r="J70" i="178"/>
  <c r="K70" i="178"/>
  <c r="J71" i="178"/>
  <c r="J72" i="178"/>
  <c r="J73" i="178"/>
  <c r="J74" i="178"/>
  <c r="K74" i="178" s="1"/>
  <c r="J75" i="178"/>
  <c r="K75" i="178"/>
  <c r="L75" i="178" s="1"/>
  <c r="J76" i="178"/>
  <c r="J77" i="178"/>
  <c r="J78" i="178"/>
  <c r="K78" i="178" s="1"/>
  <c r="J79" i="178"/>
  <c r="K79" i="178"/>
  <c r="J80" i="178"/>
  <c r="J81" i="178"/>
  <c r="J82" i="178"/>
  <c r="K82" i="178" s="1"/>
  <c r="J83" i="178"/>
  <c r="J84" i="178"/>
  <c r="K83" i="178" s="1"/>
  <c r="L83" i="178" s="1"/>
  <c r="J85" i="178"/>
  <c r="J86" i="178"/>
  <c r="K86" i="178"/>
  <c r="J87" i="178"/>
  <c r="K87" i="178" s="1"/>
  <c r="L87" i="178" s="1"/>
  <c r="J88" i="178"/>
  <c r="J89" i="178"/>
  <c r="J90" i="178"/>
  <c r="K90" i="178" s="1"/>
  <c r="J91" i="178"/>
  <c r="K91" i="178" s="1"/>
  <c r="L91" i="178" s="1"/>
  <c r="J92" i="178"/>
  <c r="J93" i="178"/>
  <c r="J94" i="178"/>
  <c r="K94" i="178" s="1"/>
  <c r="J95" i="178"/>
  <c r="K95" i="178"/>
  <c r="J96" i="178"/>
  <c r="J97" i="178"/>
  <c r="J98" i="178"/>
  <c r="K98" i="178"/>
  <c r="L95" i="178" s="1"/>
  <c r="J99" i="178"/>
  <c r="K99" i="178" s="1"/>
  <c r="L99" i="178" s="1"/>
  <c r="J100" i="178"/>
  <c r="J101" i="178"/>
  <c r="J102" i="178"/>
  <c r="K102" i="178"/>
  <c r="J103" i="178"/>
  <c r="J104" i="178"/>
  <c r="J105" i="178"/>
  <c r="J106" i="178"/>
  <c r="K106" i="178" s="1"/>
  <c r="J107" i="178"/>
  <c r="K107" i="178"/>
  <c r="L107" i="178" s="1"/>
  <c r="J108" i="178"/>
  <c r="J109" i="178"/>
  <c r="J110" i="178"/>
  <c r="K110" i="178" s="1"/>
  <c r="J111" i="178"/>
  <c r="J112" i="178"/>
  <c r="J113" i="178"/>
  <c r="K111" i="178" s="1"/>
  <c r="L111" i="178" s="1"/>
  <c r="J114" i="178"/>
  <c r="K114" i="178" s="1"/>
  <c r="J115" i="178"/>
  <c r="K115" i="178"/>
  <c r="J116" i="178"/>
  <c r="J117" i="178"/>
  <c r="J118" i="178"/>
  <c r="K118" i="178"/>
  <c r="L115" i="178" s="1"/>
  <c r="J119" i="178"/>
  <c r="J120" i="178"/>
  <c r="K119" i="178" s="1"/>
  <c r="J121" i="178"/>
  <c r="J122" i="178"/>
  <c r="K122" i="178"/>
  <c r="L119" i="178" s="1"/>
  <c r="J123" i="178"/>
  <c r="J124" i="178"/>
  <c r="J125" i="178"/>
  <c r="J126" i="178"/>
  <c r="K126" i="178"/>
  <c r="J127" i="178"/>
  <c r="K127" i="178"/>
  <c r="L127" i="178" s="1"/>
  <c r="J128" i="178"/>
  <c r="J129" i="178"/>
  <c r="J130" i="178"/>
  <c r="K130" i="178" s="1"/>
  <c r="J131" i="178"/>
  <c r="K131" i="178"/>
  <c r="J132" i="178"/>
  <c r="J133" i="178"/>
  <c r="J134" i="178"/>
  <c r="K134" i="178" s="1"/>
  <c r="L131" i="178" s="1"/>
  <c r="J135" i="178"/>
  <c r="J136" i="178"/>
  <c r="K135" i="178" s="1"/>
  <c r="J137" i="178"/>
  <c r="J138" i="178"/>
  <c r="K138" i="178"/>
  <c r="L135" i="178" s="1"/>
  <c r="J139" i="178"/>
  <c r="J140" i="178"/>
  <c r="J141" i="178"/>
  <c r="J142" i="178"/>
  <c r="K142" i="178"/>
  <c r="H150" i="178"/>
  <c r="I150" i="178"/>
  <c r="H152" i="178"/>
  <c r="I152" i="178"/>
  <c r="J7" i="177"/>
  <c r="K7" i="177"/>
  <c r="L7" i="177" s="1"/>
  <c r="J8" i="177"/>
  <c r="J9" i="177"/>
  <c r="J10" i="177"/>
  <c r="K10" i="177" s="1"/>
  <c r="J11" i="177"/>
  <c r="K11" i="177"/>
  <c r="L11" i="177" s="1"/>
  <c r="J12" i="177"/>
  <c r="J13" i="177"/>
  <c r="J14" i="177"/>
  <c r="K14" i="177" s="1"/>
  <c r="J15" i="177"/>
  <c r="J16" i="177"/>
  <c r="K15" i="177" s="1"/>
  <c r="L15" i="177" s="1"/>
  <c r="J17" i="177"/>
  <c r="J18" i="177"/>
  <c r="K18" i="177"/>
  <c r="J19" i="177"/>
  <c r="K19" i="177" s="1"/>
  <c r="L19" i="177" s="1"/>
  <c r="J20" i="177"/>
  <c r="J21" i="177"/>
  <c r="J22" i="177"/>
  <c r="K22" i="177"/>
  <c r="J23" i="177"/>
  <c r="J24" i="177"/>
  <c r="J25" i="177"/>
  <c r="J26" i="177"/>
  <c r="K26" i="177" s="1"/>
  <c r="J27" i="177"/>
  <c r="K27" i="177"/>
  <c r="J28" i="177"/>
  <c r="J29" i="177"/>
  <c r="J30" i="177"/>
  <c r="K30" i="177"/>
  <c r="L27" i="177" s="1"/>
  <c r="J31" i="177"/>
  <c r="J32" i="177"/>
  <c r="K31" i="177" s="1"/>
  <c r="L31" i="177" s="1"/>
  <c r="J33" i="177"/>
  <c r="J34" i="177"/>
  <c r="K34" i="177"/>
  <c r="J35" i="177"/>
  <c r="J36" i="177"/>
  <c r="J37" i="177"/>
  <c r="J38" i="177"/>
  <c r="K38" i="177"/>
  <c r="J39" i="177"/>
  <c r="J40" i="177"/>
  <c r="J41" i="177"/>
  <c r="J42" i="177"/>
  <c r="K42" i="177" s="1"/>
  <c r="J43" i="177"/>
  <c r="K43" i="177"/>
  <c r="J44" i="177"/>
  <c r="J45" i="177"/>
  <c r="J46" i="177"/>
  <c r="K46" i="177"/>
  <c r="L43" i="177" s="1"/>
  <c r="J47" i="177"/>
  <c r="J48" i="177"/>
  <c r="K47" i="177" s="1"/>
  <c r="L47" i="177" s="1"/>
  <c r="J49" i="177"/>
  <c r="J50" i="177"/>
  <c r="K50" i="177"/>
  <c r="J51" i="177"/>
  <c r="J52" i="177"/>
  <c r="J53" i="177"/>
  <c r="J54" i="177"/>
  <c r="K54" i="177"/>
  <c r="J55" i="177"/>
  <c r="K55" i="177"/>
  <c r="L55" i="177" s="1"/>
  <c r="J56" i="177"/>
  <c r="J57" i="177"/>
  <c r="J58" i="177"/>
  <c r="K58" i="177" s="1"/>
  <c r="J59" i="177"/>
  <c r="K59" i="177"/>
  <c r="J60" i="177"/>
  <c r="J61" i="177"/>
  <c r="J62" i="177"/>
  <c r="K62" i="177"/>
  <c r="L59" i="177" s="1"/>
  <c r="J63" i="177"/>
  <c r="J64" i="177"/>
  <c r="K63" i="177" s="1"/>
  <c r="J65" i="177"/>
  <c r="J66" i="177"/>
  <c r="K66" i="177"/>
  <c r="L63" i="177" s="1"/>
  <c r="J67" i="177"/>
  <c r="J68" i="177"/>
  <c r="J69" i="177"/>
  <c r="J70" i="177"/>
  <c r="K70" i="177"/>
  <c r="J71" i="177"/>
  <c r="K71" i="177"/>
  <c r="L71" i="177" s="1"/>
  <c r="J72" i="177"/>
  <c r="J73" i="177"/>
  <c r="J74" i="177"/>
  <c r="K74" i="177" s="1"/>
  <c r="J75" i="177"/>
  <c r="K75" i="177"/>
  <c r="L75" i="177" s="1"/>
  <c r="J76" i="177"/>
  <c r="J77" i="177"/>
  <c r="J78" i="177"/>
  <c r="K78" i="177" s="1"/>
  <c r="J79" i="177"/>
  <c r="J80" i="177"/>
  <c r="K79" i="177" s="1"/>
  <c r="J81" i="177"/>
  <c r="J82" i="177"/>
  <c r="K82" i="177"/>
  <c r="L79" i="177" s="1"/>
  <c r="J83" i="177"/>
  <c r="K83" i="177" s="1"/>
  <c r="L83" i="177" s="1"/>
  <c r="J84" i="177"/>
  <c r="J85" i="177"/>
  <c r="J86" i="177"/>
  <c r="K86" i="177"/>
  <c r="J87" i="177"/>
  <c r="J88" i="177"/>
  <c r="J89" i="177"/>
  <c r="J90" i="177"/>
  <c r="K90" i="177" s="1"/>
  <c r="J91" i="177"/>
  <c r="K91" i="177"/>
  <c r="J92" i="177"/>
  <c r="J93" i="177"/>
  <c r="J94" i="177"/>
  <c r="K94" i="177"/>
  <c r="L91" i="177" s="1"/>
  <c r="J95" i="177"/>
  <c r="J96" i="177"/>
  <c r="K95" i="177" s="1"/>
  <c r="L95" i="177" s="1"/>
  <c r="J97" i="177"/>
  <c r="J98" i="177"/>
  <c r="K98" i="177"/>
  <c r="J99" i="177"/>
  <c r="J100" i="177"/>
  <c r="J101" i="177"/>
  <c r="J102" i="177"/>
  <c r="K102" i="177"/>
  <c r="J103" i="177"/>
  <c r="K103" i="177" s="1"/>
  <c r="L103" i="177" s="1"/>
  <c r="J104" i="177"/>
  <c r="J105" i="177"/>
  <c r="J106" i="177"/>
  <c r="K106" i="177" s="1"/>
  <c r="J107" i="177"/>
  <c r="K107" i="177"/>
  <c r="J108" i="177"/>
  <c r="J109" i="177"/>
  <c r="J110" i="177"/>
  <c r="K110" i="177"/>
  <c r="L107" i="177" s="1"/>
  <c r="J111" i="177"/>
  <c r="J112" i="177"/>
  <c r="K111" i="177" s="1"/>
  <c r="L111" i="177" s="1"/>
  <c r="J113" i="177"/>
  <c r="J114" i="177"/>
  <c r="K114" i="177"/>
  <c r="J115" i="177"/>
  <c r="J116" i="177"/>
  <c r="J117" i="177"/>
  <c r="J118" i="177"/>
  <c r="K118" i="177"/>
  <c r="J119" i="177"/>
  <c r="K119" i="177" s="1"/>
  <c r="L119" i="177" s="1"/>
  <c r="J120" i="177"/>
  <c r="J121" i="177"/>
  <c r="J122" i="177"/>
  <c r="K122" i="177" s="1"/>
  <c r="J123" i="177"/>
  <c r="K123" i="177"/>
  <c r="J124" i="177"/>
  <c r="J125" i="177"/>
  <c r="J126" i="177"/>
  <c r="K126" i="177"/>
  <c r="L123" i="177" s="1"/>
  <c r="J127" i="177"/>
  <c r="J128" i="177"/>
  <c r="K127" i="177" s="1"/>
  <c r="J129" i="177"/>
  <c r="J130" i="177"/>
  <c r="K130" i="177"/>
  <c r="L127" i="177" s="1"/>
  <c r="J131" i="177"/>
  <c r="J132" i="177"/>
  <c r="J133" i="177"/>
  <c r="J134" i="177"/>
  <c r="K134" i="177"/>
  <c r="J135" i="177"/>
  <c r="K135" i="177"/>
  <c r="L135" i="177" s="1"/>
  <c r="J136" i="177"/>
  <c r="J137" i="177"/>
  <c r="J138" i="177"/>
  <c r="K138" i="177" s="1"/>
  <c r="J139" i="177"/>
  <c r="K139" i="177"/>
  <c r="L139" i="177" s="1"/>
  <c r="J140" i="177"/>
  <c r="J141" i="177"/>
  <c r="J142" i="177"/>
  <c r="K142" i="177" s="1"/>
  <c r="H150" i="177"/>
  <c r="I150" i="177"/>
  <c r="H152" i="177"/>
  <c r="I152" i="177"/>
  <c r="H156" i="177"/>
  <c r="I156" i="177"/>
  <c r="H157" i="177"/>
  <c r="I157" i="177"/>
  <c r="J7" i="176"/>
  <c r="J8" i="176"/>
  <c r="K7" i="176" s="1"/>
  <c r="L7" i="176" s="1"/>
  <c r="J9" i="176"/>
  <c r="J10" i="176"/>
  <c r="K10" i="176"/>
  <c r="J11" i="176"/>
  <c r="K11" i="176" s="1"/>
  <c r="L11" i="176" s="1"/>
  <c r="J12" i="176"/>
  <c r="J13" i="176"/>
  <c r="J14" i="176"/>
  <c r="K14" i="176"/>
  <c r="J15" i="176"/>
  <c r="K15" i="176" s="1"/>
  <c r="L15" i="176" s="1"/>
  <c r="J16" i="176"/>
  <c r="J17" i="176"/>
  <c r="J18" i="176"/>
  <c r="K18" i="176" s="1"/>
  <c r="J19" i="176"/>
  <c r="K19" i="176"/>
  <c r="J20" i="176"/>
  <c r="J21" i="176"/>
  <c r="K22" i="176"/>
  <c r="J23" i="176"/>
  <c r="K23" i="176" s="1"/>
  <c r="L23" i="176" s="1"/>
  <c r="J24" i="176"/>
  <c r="J25" i="176"/>
  <c r="J26" i="176"/>
  <c r="K26" i="176"/>
  <c r="J27" i="176"/>
  <c r="J28" i="176"/>
  <c r="J29" i="176"/>
  <c r="J30" i="176"/>
  <c r="K30" i="176" s="1"/>
  <c r="J31" i="176"/>
  <c r="K31" i="176"/>
  <c r="J32" i="176"/>
  <c r="J33" i="176"/>
  <c r="J34" i="176"/>
  <c r="K34" i="176"/>
  <c r="L31" i="176" s="1"/>
  <c r="J35" i="176"/>
  <c r="J36" i="176"/>
  <c r="K35" i="176" s="1"/>
  <c r="L35" i="176" s="1"/>
  <c r="J37" i="176"/>
  <c r="J38" i="176"/>
  <c r="K38" i="176"/>
  <c r="J39" i="176"/>
  <c r="J40" i="176"/>
  <c r="J41" i="176"/>
  <c r="J42" i="176"/>
  <c r="K42" i="176"/>
  <c r="J43" i="176"/>
  <c r="K43" i="176" s="1"/>
  <c r="L43" i="176" s="1"/>
  <c r="J44" i="176"/>
  <c r="J45" i="176"/>
  <c r="J46" i="176"/>
  <c r="K46" i="176" s="1"/>
  <c r="J47" i="176"/>
  <c r="K47" i="176"/>
  <c r="J48" i="176"/>
  <c r="J49" i="176"/>
  <c r="J50" i="176"/>
  <c r="K50" i="176"/>
  <c r="L47" i="176" s="1"/>
  <c r="J51" i="176"/>
  <c r="J52" i="176"/>
  <c r="K51" i="176" s="1"/>
  <c r="J53" i="176"/>
  <c r="J54" i="176"/>
  <c r="K54" i="176"/>
  <c r="L51" i="176" s="1"/>
  <c r="J55" i="176"/>
  <c r="J56" i="176"/>
  <c r="J57" i="176"/>
  <c r="J58" i="176"/>
  <c r="K58" i="176"/>
  <c r="J59" i="176"/>
  <c r="K59" i="176" s="1"/>
  <c r="L59" i="176" s="1"/>
  <c r="J60" i="176"/>
  <c r="J61" i="176"/>
  <c r="J62" i="176"/>
  <c r="K62" i="176" s="1"/>
  <c r="J63" i="176"/>
  <c r="K63" i="176"/>
  <c r="L63" i="176" s="1"/>
  <c r="J64" i="176"/>
  <c r="J65" i="176"/>
  <c r="J66" i="176"/>
  <c r="K66" i="176" s="1"/>
  <c r="J67" i="176"/>
  <c r="J68" i="176"/>
  <c r="K67" i="176" s="1"/>
  <c r="J69" i="176"/>
  <c r="J70" i="176"/>
  <c r="K70" i="176"/>
  <c r="L67" i="176" s="1"/>
  <c r="J71" i="176"/>
  <c r="J72" i="176"/>
  <c r="J73" i="176"/>
  <c r="J74" i="176"/>
  <c r="K74" i="176"/>
  <c r="J75" i="176"/>
  <c r="K75" i="176"/>
  <c r="L75" i="176" s="1"/>
  <c r="J76" i="176"/>
  <c r="J77" i="176"/>
  <c r="J78" i="176"/>
  <c r="K78" i="176" s="1"/>
  <c r="J79" i="176"/>
  <c r="K79" i="176"/>
  <c r="L79" i="176" s="1"/>
  <c r="J80" i="176"/>
  <c r="J81" i="176"/>
  <c r="J82" i="176"/>
  <c r="K82" i="176" s="1"/>
  <c r="J83" i="176"/>
  <c r="J84" i="176"/>
  <c r="K83" i="176" s="1"/>
  <c r="J85" i="176"/>
  <c r="J86" i="176"/>
  <c r="K86" i="176"/>
  <c r="L83" i="176" s="1"/>
  <c r="J87" i="176"/>
  <c r="K87" i="176" s="1"/>
  <c r="L87" i="176" s="1"/>
  <c r="J88" i="176"/>
  <c r="J89" i="176"/>
  <c r="J90" i="176"/>
  <c r="K90" i="176"/>
  <c r="J91" i="176"/>
  <c r="J92" i="176"/>
  <c r="J93" i="176"/>
  <c r="J94" i="176"/>
  <c r="K94" i="176" s="1"/>
  <c r="J95" i="176"/>
  <c r="K95" i="176"/>
  <c r="J96" i="176"/>
  <c r="J97" i="176"/>
  <c r="J98" i="176"/>
  <c r="K98" i="176"/>
  <c r="L95" i="176" s="1"/>
  <c r="J99" i="176"/>
  <c r="J100" i="176"/>
  <c r="K99" i="176" s="1"/>
  <c r="L99" i="176" s="1"/>
  <c r="J101" i="176"/>
  <c r="J102" i="176"/>
  <c r="K102" i="176"/>
  <c r="J103" i="176"/>
  <c r="J104" i="176"/>
  <c r="J105" i="176"/>
  <c r="J106" i="176"/>
  <c r="K106" i="176"/>
  <c r="J107" i="176"/>
  <c r="K107" i="176" s="1"/>
  <c r="L107" i="176" s="1"/>
  <c r="J108" i="176"/>
  <c r="J109" i="176"/>
  <c r="J110" i="176"/>
  <c r="K110" i="176" s="1"/>
  <c r="J111" i="176"/>
  <c r="K111" i="176"/>
  <c r="J112" i="176"/>
  <c r="J113" i="176"/>
  <c r="J114" i="176"/>
  <c r="K114" i="176"/>
  <c r="L111" i="176" s="1"/>
  <c r="J115" i="176"/>
  <c r="J116" i="176"/>
  <c r="K115" i="176" s="1"/>
  <c r="J117" i="176"/>
  <c r="J118" i="176"/>
  <c r="K118" i="176"/>
  <c r="L115" i="176" s="1"/>
  <c r="J119" i="176"/>
  <c r="J120" i="176"/>
  <c r="J121" i="176"/>
  <c r="J122" i="176"/>
  <c r="K122" i="176"/>
  <c r="J123" i="176"/>
  <c r="K123" i="176" s="1"/>
  <c r="J124" i="176"/>
  <c r="J125" i="176"/>
  <c r="J126" i="176"/>
  <c r="K126" i="176" s="1"/>
  <c r="J127" i="176"/>
  <c r="K127" i="176"/>
  <c r="L127" i="176" s="1"/>
  <c r="J128" i="176"/>
  <c r="J129" i="176"/>
  <c r="J130" i="176"/>
  <c r="K130" i="176" s="1"/>
  <c r="J131" i="176"/>
  <c r="J132" i="176"/>
  <c r="K131" i="176" s="1"/>
  <c r="J133" i="176"/>
  <c r="J134" i="176"/>
  <c r="K134" i="176"/>
  <c r="L131" i="176" s="1"/>
  <c r="J135" i="176"/>
  <c r="J136" i="176"/>
  <c r="J137" i="176"/>
  <c r="J138" i="176"/>
  <c r="K138" i="176"/>
  <c r="J139" i="176"/>
  <c r="K139" i="176"/>
  <c r="L139" i="176" s="1"/>
  <c r="J140" i="176"/>
  <c r="J141" i="176"/>
  <c r="J142" i="176"/>
  <c r="K142" i="176" s="1"/>
  <c r="H150" i="176"/>
  <c r="I150" i="176"/>
  <c r="H152" i="176"/>
  <c r="I152" i="176"/>
  <c r="H156" i="176"/>
  <c r="I156" i="176"/>
  <c r="H157" i="176"/>
  <c r="I157" i="176"/>
  <c r="J7" i="175"/>
  <c r="K7" i="175"/>
  <c r="L7" i="175" s="1"/>
  <c r="J8" i="175"/>
  <c r="J9" i="175"/>
  <c r="J10" i="175"/>
  <c r="K10" i="175" s="1"/>
  <c r="J11" i="175"/>
  <c r="J12" i="175"/>
  <c r="K11" i="175" s="1"/>
  <c r="J13" i="175"/>
  <c r="J14" i="175"/>
  <c r="K14" i="175"/>
  <c r="L11" i="175" s="1"/>
  <c r="J15" i="175"/>
  <c r="K15" i="175" s="1"/>
  <c r="L15" i="175" s="1"/>
  <c r="J16" i="175"/>
  <c r="J17" i="175"/>
  <c r="J18" i="175"/>
  <c r="K18" i="175"/>
  <c r="J19" i="175"/>
  <c r="J20" i="175"/>
  <c r="J21" i="175"/>
  <c r="J22" i="175"/>
  <c r="K22" i="175" s="1"/>
  <c r="J23" i="175"/>
  <c r="K23" i="175"/>
  <c r="J24" i="175"/>
  <c r="J25" i="175"/>
  <c r="J26" i="175"/>
  <c r="K26" i="175"/>
  <c r="L23" i="175" s="1"/>
  <c r="J27" i="175"/>
  <c r="J28" i="175"/>
  <c r="K27" i="175" s="1"/>
  <c r="L27" i="175" s="1"/>
  <c r="J29" i="175"/>
  <c r="J30" i="175"/>
  <c r="K30" i="175"/>
  <c r="J31" i="175"/>
  <c r="J32" i="175"/>
  <c r="J33" i="175"/>
  <c r="J34" i="175"/>
  <c r="K34" i="175"/>
  <c r="J35" i="175"/>
  <c r="K35" i="175" s="1"/>
  <c r="L35" i="175" s="1"/>
  <c r="J36" i="175"/>
  <c r="J37" i="175"/>
  <c r="J38" i="175"/>
  <c r="K38" i="175" s="1"/>
  <c r="J39" i="175"/>
  <c r="K39" i="175"/>
  <c r="J40" i="175"/>
  <c r="J41" i="175"/>
  <c r="J42" i="175"/>
  <c r="K42" i="175"/>
  <c r="L39" i="175" s="1"/>
  <c r="J43" i="175"/>
  <c r="J44" i="175"/>
  <c r="K43" i="175" s="1"/>
  <c r="J45" i="175"/>
  <c r="J46" i="175"/>
  <c r="K46" i="175"/>
  <c r="L43" i="175" s="1"/>
  <c r="J47" i="175"/>
  <c r="J48" i="175"/>
  <c r="J49" i="175"/>
  <c r="J50" i="175"/>
  <c r="K50" i="175"/>
  <c r="J51" i="175"/>
  <c r="K51" i="175" s="1"/>
  <c r="J52" i="175"/>
  <c r="J53" i="175"/>
  <c r="J54" i="175"/>
  <c r="K54" i="175" s="1"/>
  <c r="J55" i="175"/>
  <c r="K55" i="175"/>
  <c r="L55" i="175" s="1"/>
  <c r="J56" i="175"/>
  <c r="J57" i="175"/>
  <c r="J58" i="175"/>
  <c r="K58" i="175" s="1"/>
  <c r="J59" i="175"/>
  <c r="J60" i="175"/>
  <c r="K59" i="175" s="1"/>
  <c r="J61" i="175"/>
  <c r="J62" i="175"/>
  <c r="K62" i="175"/>
  <c r="L59" i="175" s="1"/>
  <c r="J63" i="175"/>
  <c r="J64" i="175"/>
  <c r="J65" i="175"/>
  <c r="J66" i="175"/>
  <c r="K66" i="175"/>
  <c r="J67" i="175"/>
  <c r="K67" i="175"/>
  <c r="L67" i="175" s="1"/>
  <c r="J68" i="175"/>
  <c r="J69" i="175"/>
  <c r="J70" i="175"/>
  <c r="K70" i="175" s="1"/>
  <c r="J71" i="175"/>
  <c r="K71" i="175"/>
  <c r="L71" i="175" s="1"/>
  <c r="J72" i="175"/>
  <c r="J73" i="175"/>
  <c r="J74" i="175"/>
  <c r="K74" i="175" s="1"/>
  <c r="J75" i="175"/>
  <c r="J76" i="175"/>
  <c r="K75" i="175" s="1"/>
  <c r="J77" i="175"/>
  <c r="J78" i="175"/>
  <c r="K78" i="175"/>
  <c r="L75" i="175" s="1"/>
  <c r="J79" i="175"/>
  <c r="K79" i="175" s="1"/>
  <c r="L79" i="175" s="1"/>
  <c r="J80" i="175"/>
  <c r="J81" i="175"/>
  <c r="J82" i="175"/>
  <c r="K82" i="175"/>
  <c r="J83" i="175"/>
  <c r="J84" i="175"/>
  <c r="J85" i="175"/>
  <c r="J86" i="175"/>
  <c r="K86" i="175" s="1"/>
  <c r="J87" i="175"/>
  <c r="K87" i="175"/>
  <c r="J88" i="175"/>
  <c r="J89" i="175"/>
  <c r="J90" i="175"/>
  <c r="K90" i="175"/>
  <c r="L87" i="175" s="1"/>
  <c r="J91" i="175"/>
  <c r="J92" i="175"/>
  <c r="K91" i="175" s="1"/>
  <c r="L91" i="175" s="1"/>
  <c r="J93" i="175"/>
  <c r="J94" i="175"/>
  <c r="K94" i="175"/>
  <c r="J95" i="175"/>
  <c r="J96" i="175"/>
  <c r="J97" i="175"/>
  <c r="J98" i="175"/>
  <c r="K98" i="175"/>
  <c r="J99" i="175"/>
  <c r="K99" i="175" s="1"/>
  <c r="L99" i="175" s="1"/>
  <c r="J100" i="175"/>
  <c r="J101" i="175"/>
  <c r="J102" i="175"/>
  <c r="K102" i="175" s="1"/>
  <c r="J103" i="175"/>
  <c r="K103" i="175"/>
  <c r="J104" i="175"/>
  <c r="J105" i="175"/>
  <c r="J106" i="175"/>
  <c r="K106" i="175"/>
  <c r="L103" i="175" s="1"/>
  <c r="J107" i="175"/>
  <c r="J108" i="175"/>
  <c r="K107" i="175" s="1"/>
  <c r="J109" i="175"/>
  <c r="J110" i="175"/>
  <c r="K110" i="175"/>
  <c r="L107" i="175" s="1"/>
  <c r="J111" i="175"/>
  <c r="J112" i="175"/>
  <c r="J113" i="175"/>
  <c r="J114" i="175"/>
  <c r="K114" i="175"/>
  <c r="J115" i="175"/>
  <c r="K115" i="175" s="1"/>
  <c r="L115" i="175" s="1"/>
  <c r="J116" i="175"/>
  <c r="J117" i="175"/>
  <c r="J118" i="175"/>
  <c r="K118" i="175" s="1"/>
  <c r="J119" i="175"/>
  <c r="J120" i="175"/>
  <c r="J121" i="175"/>
  <c r="K119" i="175" s="1"/>
  <c r="J122" i="175"/>
  <c r="K122" i="175" s="1"/>
  <c r="J123" i="175"/>
  <c r="K123" i="175"/>
  <c r="L123" i="175" s="1"/>
  <c r="J124" i="175"/>
  <c r="J125" i="175"/>
  <c r="J126" i="175"/>
  <c r="K126" i="175" s="1"/>
  <c r="J127" i="175"/>
  <c r="J128" i="175"/>
  <c r="J129" i="175"/>
  <c r="J130" i="175"/>
  <c r="K130" i="175"/>
  <c r="J131" i="175"/>
  <c r="K131" i="175" s="1"/>
  <c r="L131" i="175" s="1"/>
  <c r="J132" i="175"/>
  <c r="J133" i="175"/>
  <c r="J134" i="175"/>
  <c r="K134" i="175" s="1"/>
  <c r="J135" i="175"/>
  <c r="K135" i="175" s="1"/>
  <c r="L135" i="175" s="1"/>
  <c r="J136" i="175"/>
  <c r="J137" i="175"/>
  <c r="J138" i="175"/>
  <c r="K138" i="175"/>
  <c r="J139" i="175"/>
  <c r="J140" i="175"/>
  <c r="K139" i="175" s="1"/>
  <c r="L139" i="175" s="1"/>
  <c r="J141" i="175"/>
  <c r="J142" i="175"/>
  <c r="K142" i="175" s="1"/>
  <c r="H150" i="175"/>
  <c r="I150" i="175"/>
  <c r="H152" i="175"/>
  <c r="I152" i="175"/>
  <c r="J7" i="174"/>
  <c r="K7" i="174" s="1"/>
  <c r="J8" i="174"/>
  <c r="J9" i="174"/>
  <c r="J10" i="174"/>
  <c r="K10" i="174"/>
  <c r="L7" i="174" s="1"/>
  <c r="J11" i="174"/>
  <c r="K11" i="174" s="1"/>
  <c r="L11" i="174" s="1"/>
  <c r="J12" i="174"/>
  <c r="J13" i="174"/>
  <c r="J14" i="174"/>
  <c r="K14" i="174" s="1"/>
  <c r="J15" i="174"/>
  <c r="K15" i="174"/>
  <c r="J16" i="174"/>
  <c r="J17" i="174"/>
  <c r="J18" i="174"/>
  <c r="K18" i="174"/>
  <c r="L15" i="174" s="1"/>
  <c r="J19" i="174"/>
  <c r="J20" i="174"/>
  <c r="K19" i="174" s="1"/>
  <c r="J21" i="174"/>
  <c r="J22" i="174"/>
  <c r="K22" i="174"/>
  <c r="L19" i="174" s="1"/>
  <c r="J23" i="174"/>
  <c r="J24" i="174"/>
  <c r="J25" i="174"/>
  <c r="J26" i="174"/>
  <c r="K26" i="174"/>
  <c r="J27" i="174"/>
  <c r="J28" i="174"/>
  <c r="K27" i="174" s="1"/>
  <c r="L27" i="174" s="1"/>
  <c r="J29" i="174"/>
  <c r="J30" i="174"/>
  <c r="K30" i="174" s="1"/>
  <c r="J31" i="174"/>
  <c r="K31" i="174"/>
  <c r="L31" i="174" s="1"/>
  <c r="J32" i="174"/>
  <c r="J33" i="174"/>
  <c r="J34" i="174"/>
  <c r="K34" i="174" s="1"/>
  <c r="J35" i="174"/>
  <c r="K35" i="174"/>
  <c r="J36" i="174"/>
  <c r="J37" i="174"/>
  <c r="J38" i="174"/>
  <c r="K38" i="174"/>
  <c r="L35" i="174" s="1"/>
  <c r="J39" i="174"/>
  <c r="K39" i="174" s="1"/>
  <c r="J40" i="174"/>
  <c r="J41" i="174"/>
  <c r="J42" i="174"/>
  <c r="K42" i="174"/>
  <c r="L39" i="174" s="1"/>
  <c r="J43" i="174"/>
  <c r="J44" i="174"/>
  <c r="J45" i="174"/>
  <c r="J46" i="174"/>
  <c r="K46" i="174" s="1"/>
  <c r="J47" i="174"/>
  <c r="J48" i="174"/>
  <c r="J49" i="174"/>
  <c r="K47" i="174" s="1"/>
  <c r="L47" i="174" s="1"/>
  <c r="J50" i="174"/>
  <c r="K50" i="174" s="1"/>
  <c r="J51" i="174"/>
  <c r="K51" i="174"/>
  <c r="J52" i="174"/>
  <c r="J53" i="174"/>
  <c r="J54" i="174"/>
  <c r="K54" i="174"/>
  <c r="L51" i="174" s="1"/>
  <c r="J55" i="174"/>
  <c r="J56" i="174"/>
  <c r="J57" i="174"/>
  <c r="J58" i="174"/>
  <c r="K58" i="174"/>
  <c r="J59" i="174"/>
  <c r="J60" i="174"/>
  <c r="J61" i="174"/>
  <c r="J62" i="174"/>
  <c r="K62" i="174" s="1"/>
  <c r="J63" i="174"/>
  <c r="K63" i="174"/>
  <c r="L63" i="174" s="1"/>
  <c r="J64" i="174"/>
  <c r="J65" i="174"/>
  <c r="J66" i="174"/>
  <c r="K66" i="174" s="1"/>
  <c r="J67" i="174"/>
  <c r="K67" i="174"/>
  <c r="J68" i="174"/>
  <c r="J69" i="174"/>
  <c r="J70" i="174"/>
  <c r="K70" i="174"/>
  <c r="L67" i="174" s="1"/>
  <c r="J71" i="174"/>
  <c r="K71" i="174" s="1"/>
  <c r="J72" i="174"/>
  <c r="J73" i="174"/>
  <c r="J74" i="174"/>
  <c r="K74" i="174"/>
  <c r="L71" i="174" s="1"/>
  <c r="J75" i="174"/>
  <c r="J76" i="174"/>
  <c r="J77" i="174"/>
  <c r="J78" i="174"/>
  <c r="K78" i="174" s="1"/>
  <c r="J79" i="174"/>
  <c r="J80" i="174"/>
  <c r="J81" i="174"/>
  <c r="K79" i="174" s="1"/>
  <c r="L79" i="174" s="1"/>
  <c r="J82" i="174"/>
  <c r="K82" i="174" s="1"/>
  <c r="J83" i="174"/>
  <c r="K83" i="174"/>
  <c r="J84" i="174"/>
  <c r="J85" i="174"/>
  <c r="J86" i="174"/>
  <c r="K86" i="174"/>
  <c r="L83" i="174" s="1"/>
  <c r="J87" i="174"/>
  <c r="J88" i="174"/>
  <c r="J89" i="174"/>
  <c r="J90" i="174"/>
  <c r="K90" i="174"/>
  <c r="J91" i="174"/>
  <c r="J92" i="174"/>
  <c r="J93" i="174"/>
  <c r="J94" i="174"/>
  <c r="K94" i="174" s="1"/>
  <c r="J95" i="174"/>
  <c r="K95" i="174"/>
  <c r="L95" i="174" s="1"/>
  <c r="J96" i="174"/>
  <c r="J97" i="174"/>
  <c r="J98" i="174"/>
  <c r="K98" i="174" s="1"/>
  <c r="J99" i="174"/>
  <c r="K99" i="174"/>
  <c r="J100" i="174"/>
  <c r="J101" i="174"/>
  <c r="J102" i="174"/>
  <c r="K102" i="174"/>
  <c r="L99" i="174" s="1"/>
  <c r="J103" i="174"/>
  <c r="K103" i="174" s="1"/>
  <c r="J104" i="174"/>
  <c r="J105" i="174"/>
  <c r="J106" i="174"/>
  <c r="K106" i="174"/>
  <c r="L103" i="174" s="1"/>
  <c r="J107" i="174"/>
  <c r="J108" i="174"/>
  <c r="J109" i="174"/>
  <c r="J110" i="174"/>
  <c r="K110" i="174" s="1"/>
  <c r="J111" i="174"/>
  <c r="J112" i="174"/>
  <c r="J113" i="174"/>
  <c r="K111" i="174" s="1"/>
  <c r="L111" i="174" s="1"/>
  <c r="J114" i="174"/>
  <c r="K114" i="174" s="1"/>
  <c r="J115" i="174"/>
  <c r="K115" i="174"/>
  <c r="J116" i="174"/>
  <c r="J117" i="174"/>
  <c r="J118" i="174"/>
  <c r="K118" i="174"/>
  <c r="L115" i="174" s="1"/>
  <c r="J119" i="174"/>
  <c r="J120" i="174"/>
  <c r="J121" i="174"/>
  <c r="J122" i="174"/>
  <c r="K122" i="174"/>
  <c r="J123" i="174"/>
  <c r="J124" i="174"/>
  <c r="J125" i="174"/>
  <c r="J126" i="174"/>
  <c r="K126" i="174" s="1"/>
  <c r="J127" i="174"/>
  <c r="K127" i="174"/>
  <c r="L127" i="174" s="1"/>
  <c r="J128" i="174"/>
  <c r="J129" i="174"/>
  <c r="J130" i="174"/>
  <c r="K130" i="174" s="1"/>
  <c r="J131" i="174"/>
  <c r="K131" i="174"/>
  <c r="J132" i="174"/>
  <c r="J133" i="174"/>
  <c r="J134" i="174"/>
  <c r="K134" i="174" s="1"/>
  <c r="L131" i="174" s="1"/>
  <c r="J135" i="174"/>
  <c r="K135" i="174" s="1"/>
  <c r="J136" i="174"/>
  <c r="J137" i="174"/>
  <c r="J138" i="174"/>
  <c r="K138" i="174"/>
  <c r="L135" i="174" s="1"/>
  <c r="J139" i="174"/>
  <c r="J140" i="174"/>
  <c r="J141" i="174"/>
  <c r="J142" i="174"/>
  <c r="K142" i="174" s="1"/>
  <c r="H150" i="174"/>
  <c r="I150" i="174"/>
  <c r="H152" i="174"/>
  <c r="I152" i="174"/>
  <c r="H156" i="174"/>
  <c r="I156" i="174"/>
  <c r="H157" i="174"/>
  <c r="I157" i="174"/>
  <c r="J7" i="173"/>
  <c r="J8" i="173"/>
  <c r="J9" i="173"/>
  <c r="J10" i="173"/>
  <c r="K10" i="173" s="1"/>
  <c r="J11" i="173"/>
  <c r="K11" i="173"/>
  <c r="J12" i="173"/>
  <c r="J13" i="173"/>
  <c r="J14" i="173"/>
  <c r="K14" i="173"/>
  <c r="L11" i="173" s="1"/>
  <c r="J15" i="173"/>
  <c r="J16" i="173"/>
  <c r="J17" i="173"/>
  <c r="J18" i="173"/>
  <c r="K18" i="173"/>
  <c r="J19" i="173"/>
  <c r="J20" i="173"/>
  <c r="J21" i="173"/>
  <c r="J22" i="173"/>
  <c r="K22" i="173" s="1"/>
  <c r="J23" i="173"/>
  <c r="K23" i="173"/>
  <c r="L23" i="173" s="1"/>
  <c r="J24" i="173"/>
  <c r="J25" i="173"/>
  <c r="J26" i="173"/>
  <c r="K26" i="173" s="1"/>
  <c r="J27" i="173"/>
  <c r="K27" i="173"/>
  <c r="J28" i="173"/>
  <c r="J29" i="173"/>
  <c r="J30" i="173"/>
  <c r="K30" i="173" s="1"/>
  <c r="J31" i="173"/>
  <c r="K31" i="173" s="1"/>
  <c r="J32" i="173"/>
  <c r="J33" i="173"/>
  <c r="J34" i="173"/>
  <c r="K34" i="173"/>
  <c r="L31" i="173" s="1"/>
  <c r="J35" i="173"/>
  <c r="J36" i="173"/>
  <c r="J37" i="173"/>
  <c r="J38" i="173"/>
  <c r="K38" i="173" s="1"/>
  <c r="J39" i="173"/>
  <c r="J40" i="173"/>
  <c r="J41" i="173"/>
  <c r="J42" i="173"/>
  <c r="K42" i="173" s="1"/>
  <c r="J43" i="173"/>
  <c r="K43" i="173"/>
  <c r="J44" i="173"/>
  <c r="J45" i="173"/>
  <c r="J46" i="173"/>
  <c r="K46" i="173"/>
  <c r="L43" i="173" s="1"/>
  <c r="J47" i="173"/>
  <c r="J48" i="173"/>
  <c r="J49" i="173"/>
  <c r="J50" i="173"/>
  <c r="K50" i="173"/>
  <c r="J51" i="173"/>
  <c r="J52" i="173"/>
  <c r="J53" i="173"/>
  <c r="J54" i="173"/>
  <c r="K54" i="173" s="1"/>
  <c r="J55" i="173"/>
  <c r="K55" i="173"/>
  <c r="L55" i="173" s="1"/>
  <c r="J56" i="173"/>
  <c r="J57" i="173"/>
  <c r="J58" i="173"/>
  <c r="K58" i="173" s="1"/>
  <c r="J59" i="173"/>
  <c r="K59" i="173"/>
  <c r="J60" i="173"/>
  <c r="J61" i="173"/>
  <c r="J62" i="173"/>
  <c r="K62" i="173" s="1"/>
  <c r="J63" i="173"/>
  <c r="K63" i="173" s="1"/>
  <c r="J64" i="173"/>
  <c r="J65" i="173"/>
  <c r="J66" i="173"/>
  <c r="K66" i="173"/>
  <c r="L63" i="173" s="1"/>
  <c r="J67" i="173"/>
  <c r="J68" i="173"/>
  <c r="J69" i="173"/>
  <c r="J70" i="173"/>
  <c r="K70" i="173" s="1"/>
  <c r="J71" i="173"/>
  <c r="J72" i="173"/>
  <c r="J73" i="173"/>
  <c r="J74" i="173"/>
  <c r="K74" i="173" s="1"/>
  <c r="J75" i="173"/>
  <c r="K75" i="173"/>
  <c r="J76" i="173"/>
  <c r="J77" i="173"/>
  <c r="J78" i="173"/>
  <c r="K78" i="173"/>
  <c r="L75" i="173" s="1"/>
  <c r="J79" i="173"/>
  <c r="J80" i="173"/>
  <c r="J81" i="173"/>
  <c r="J82" i="173"/>
  <c r="K82" i="173"/>
  <c r="J83" i="173"/>
  <c r="J84" i="173"/>
  <c r="J85" i="173"/>
  <c r="J86" i="173"/>
  <c r="K86" i="173" s="1"/>
  <c r="J87" i="173"/>
  <c r="K87" i="173"/>
  <c r="L87" i="173" s="1"/>
  <c r="J88" i="173"/>
  <c r="J89" i="173"/>
  <c r="J90" i="173"/>
  <c r="K90" i="173" s="1"/>
  <c r="J91" i="173"/>
  <c r="K91" i="173"/>
  <c r="J92" i="173"/>
  <c r="J93" i="173"/>
  <c r="J94" i="173"/>
  <c r="K94" i="173" s="1"/>
  <c r="J95" i="173"/>
  <c r="K95" i="173" s="1"/>
  <c r="J96" i="173"/>
  <c r="J97" i="173"/>
  <c r="J98" i="173"/>
  <c r="K98" i="173"/>
  <c r="L95" i="173" s="1"/>
  <c r="J99" i="173"/>
  <c r="J100" i="173"/>
  <c r="J101" i="173"/>
  <c r="J102" i="173"/>
  <c r="K102" i="173" s="1"/>
  <c r="J103" i="173"/>
  <c r="J104" i="173"/>
  <c r="J105" i="173"/>
  <c r="J106" i="173"/>
  <c r="K106" i="173" s="1"/>
  <c r="J107" i="173"/>
  <c r="K107" i="173"/>
  <c r="J108" i="173"/>
  <c r="J109" i="173"/>
  <c r="J110" i="173"/>
  <c r="K110" i="173"/>
  <c r="L107" i="173" s="1"/>
  <c r="J111" i="173"/>
  <c r="J112" i="173"/>
  <c r="J113" i="173"/>
  <c r="J114" i="173"/>
  <c r="K114" i="173"/>
  <c r="J115" i="173"/>
  <c r="J116" i="173"/>
  <c r="J117" i="173"/>
  <c r="J118" i="173"/>
  <c r="K118" i="173" s="1"/>
  <c r="J119" i="173"/>
  <c r="K119" i="173"/>
  <c r="L119" i="173" s="1"/>
  <c r="J120" i="173"/>
  <c r="J121" i="173"/>
  <c r="J122" i="173"/>
  <c r="K122" i="173" s="1"/>
  <c r="J123" i="173"/>
  <c r="K123" i="173"/>
  <c r="J124" i="173"/>
  <c r="J125" i="173"/>
  <c r="J126" i="173"/>
  <c r="K126" i="173" s="1"/>
  <c r="J127" i="173"/>
  <c r="K127" i="173" s="1"/>
  <c r="J128" i="173"/>
  <c r="J129" i="173"/>
  <c r="J130" i="173"/>
  <c r="K130" i="173"/>
  <c r="L127" i="173" s="1"/>
  <c r="J131" i="173"/>
  <c r="J132" i="173"/>
  <c r="J133" i="173"/>
  <c r="J134" i="173"/>
  <c r="K134" i="173" s="1"/>
  <c r="J135" i="173"/>
  <c r="J136" i="173"/>
  <c r="J137" i="173"/>
  <c r="J138" i="173"/>
  <c r="K138" i="173" s="1"/>
  <c r="J139" i="173"/>
  <c r="K139" i="173"/>
  <c r="J140" i="173"/>
  <c r="J141" i="173"/>
  <c r="J142" i="173"/>
  <c r="K142" i="173"/>
  <c r="L139" i="173" s="1"/>
  <c r="H150" i="173"/>
  <c r="I150" i="173"/>
  <c r="H152" i="173"/>
  <c r="I152" i="173"/>
  <c r="H156" i="173"/>
  <c r="I156" i="173"/>
  <c r="H157" i="173"/>
  <c r="I157" i="173"/>
  <c r="I91" i="172"/>
  <c r="H91" i="172"/>
  <c r="I90" i="172"/>
  <c r="H90" i="172"/>
  <c r="J87" i="172"/>
  <c r="K87" i="172" s="1"/>
  <c r="J86" i="172"/>
  <c r="J85" i="172"/>
  <c r="J84" i="172"/>
  <c r="J83" i="172"/>
  <c r="K83" i="172" s="1"/>
  <c r="J82" i="172"/>
  <c r="J81" i="172"/>
  <c r="J80" i="172"/>
  <c r="K79" i="172"/>
  <c r="J79" i="172"/>
  <c r="J78" i="172"/>
  <c r="J77" i="172"/>
  <c r="L76" i="172"/>
  <c r="K76" i="172"/>
  <c r="J76" i="172"/>
  <c r="J75" i="172"/>
  <c r="K75" i="172" s="1"/>
  <c r="J74" i="172"/>
  <c r="J73" i="172"/>
  <c r="J72" i="172"/>
  <c r="J71" i="172"/>
  <c r="K71" i="172" s="1"/>
  <c r="J70" i="172"/>
  <c r="J69" i="172"/>
  <c r="J68" i="172"/>
  <c r="K67" i="172"/>
  <c r="J67" i="172"/>
  <c r="J66" i="172"/>
  <c r="J65" i="172"/>
  <c r="J64" i="172"/>
  <c r="K63" i="172"/>
  <c r="J63" i="172"/>
  <c r="J62" i="172"/>
  <c r="J61" i="172"/>
  <c r="J60" i="172"/>
  <c r="J59" i="172"/>
  <c r="K59" i="172" s="1"/>
  <c r="J58" i="172"/>
  <c r="K56" i="172" s="1"/>
  <c r="L56" i="172" s="1"/>
  <c r="J57" i="172"/>
  <c r="J56" i="172"/>
  <c r="J55" i="172"/>
  <c r="K55" i="172" s="1"/>
  <c r="J54" i="172"/>
  <c r="J53" i="172"/>
  <c r="J52" i="172"/>
  <c r="K52" i="172" s="1"/>
  <c r="K51" i="172"/>
  <c r="J51" i="172"/>
  <c r="J50" i="172"/>
  <c r="J49" i="172"/>
  <c r="K48" i="172" s="1"/>
  <c r="L48" i="172"/>
  <c r="J48" i="172"/>
  <c r="J47" i="172"/>
  <c r="K47" i="172" s="1"/>
  <c r="J46" i="172"/>
  <c r="J45" i="172"/>
  <c r="J44" i="172"/>
  <c r="J43" i="172"/>
  <c r="K43" i="172" s="1"/>
  <c r="J42" i="172"/>
  <c r="J41" i="172"/>
  <c r="J40" i="172"/>
  <c r="K39" i="172"/>
  <c r="J39" i="172"/>
  <c r="J38" i="172"/>
  <c r="J37" i="172"/>
  <c r="J36" i="172"/>
  <c r="J35" i="172"/>
  <c r="K35" i="172" s="1"/>
  <c r="J34" i="172"/>
  <c r="J33" i="172"/>
  <c r="J32" i="172"/>
  <c r="J31" i="172"/>
  <c r="K31" i="172" s="1"/>
  <c r="J30" i="172"/>
  <c r="J29" i="172"/>
  <c r="K28" i="172"/>
  <c r="L28" i="172" s="1"/>
  <c r="J28" i="172"/>
  <c r="J27" i="172"/>
  <c r="K27" i="172" s="1"/>
  <c r="J26" i="172"/>
  <c r="J25" i="172"/>
  <c r="J24" i="172"/>
  <c r="J23" i="172"/>
  <c r="K23" i="172" s="1"/>
  <c r="J22" i="172"/>
  <c r="J21" i="172"/>
  <c r="J20" i="172"/>
  <c r="K19" i="172"/>
  <c r="J19" i="172"/>
  <c r="J18" i="172"/>
  <c r="J17" i="172"/>
  <c r="J16" i="172"/>
  <c r="J15" i="172"/>
  <c r="K15" i="172" s="1"/>
  <c r="J14" i="172"/>
  <c r="J13" i="172"/>
  <c r="J12" i="172"/>
  <c r="K12" i="172" s="1"/>
  <c r="J11" i="172"/>
  <c r="K11" i="172" s="1"/>
  <c r="J10" i="172"/>
  <c r="J9" i="172"/>
  <c r="J8" i="172"/>
  <c r="K8" i="172" s="1"/>
  <c r="K7" i="172"/>
  <c r="J7" i="172"/>
  <c r="J6" i="172"/>
  <c r="J5" i="172"/>
  <c r="J4" i="172"/>
  <c r="K4" i="172" s="1"/>
  <c r="L4" i="172" s="1"/>
  <c r="I91" i="171"/>
  <c r="H91" i="171"/>
  <c r="I90" i="171"/>
  <c r="H90" i="171"/>
  <c r="J87" i="171"/>
  <c r="K87" i="171" s="1"/>
  <c r="J86" i="171"/>
  <c r="J85" i="171"/>
  <c r="K84" i="171" s="1"/>
  <c r="L84" i="171" s="1"/>
  <c r="J84" i="171"/>
  <c r="J83" i="171"/>
  <c r="K83" i="171" s="1"/>
  <c r="J82" i="171"/>
  <c r="J81" i="171"/>
  <c r="J80" i="171"/>
  <c r="K80" i="171" s="1"/>
  <c r="L80" i="171" s="1"/>
  <c r="J79" i="171"/>
  <c r="K79" i="171" s="1"/>
  <c r="J78" i="171"/>
  <c r="K76" i="171" s="1"/>
  <c r="J77" i="171"/>
  <c r="J76" i="171"/>
  <c r="K75" i="171"/>
  <c r="J75" i="171"/>
  <c r="J74" i="171"/>
  <c r="J73" i="171"/>
  <c r="J72" i="171"/>
  <c r="K72" i="171" s="1"/>
  <c r="L72" i="171" s="1"/>
  <c r="K71" i="171"/>
  <c r="J71" i="171"/>
  <c r="J70" i="171"/>
  <c r="J69" i="171"/>
  <c r="K68" i="171" s="1"/>
  <c r="L68" i="171" s="1"/>
  <c r="J68" i="171"/>
  <c r="J67" i="171"/>
  <c r="K67" i="171" s="1"/>
  <c r="J66" i="171"/>
  <c r="J65" i="171"/>
  <c r="K64" i="171" s="1"/>
  <c r="L64" i="171" s="1"/>
  <c r="J64" i="171"/>
  <c r="J63" i="171"/>
  <c r="K63" i="171" s="1"/>
  <c r="J62" i="171"/>
  <c r="J61" i="171"/>
  <c r="J60" i="171"/>
  <c r="K60" i="171" s="1"/>
  <c r="L60" i="171" s="1"/>
  <c r="K59" i="171"/>
  <c r="J59" i="171"/>
  <c r="J58" i="171"/>
  <c r="J57" i="171"/>
  <c r="J56" i="171"/>
  <c r="K55" i="171"/>
  <c r="J55" i="171"/>
  <c r="J54" i="171"/>
  <c r="J53" i="171"/>
  <c r="K52" i="171" s="1"/>
  <c r="J52" i="171"/>
  <c r="J51" i="171"/>
  <c r="K51" i="171" s="1"/>
  <c r="J50" i="171"/>
  <c r="J49" i="171"/>
  <c r="J48" i="171"/>
  <c r="J47" i="171"/>
  <c r="K47" i="171" s="1"/>
  <c r="J46" i="171"/>
  <c r="J45" i="171"/>
  <c r="K44" i="171"/>
  <c r="L44" i="171" s="1"/>
  <c r="J44" i="171"/>
  <c r="J43" i="171"/>
  <c r="K43" i="171" s="1"/>
  <c r="J42" i="171"/>
  <c r="J41" i="171"/>
  <c r="J40" i="171"/>
  <c r="J39" i="171"/>
  <c r="K39" i="171" s="1"/>
  <c r="J38" i="171"/>
  <c r="J37" i="171"/>
  <c r="J36" i="171"/>
  <c r="J35" i="171"/>
  <c r="K35" i="171" s="1"/>
  <c r="J34" i="171"/>
  <c r="J33" i="171"/>
  <c r="K32" i="171"/>
  <c r="L32" i="171" s="1"/>
  <c r="J32" i="171"/>
  <c r="J31" i="171"/>
  <c r="K31" i="171" s="1"/>
  <c r="J30" i="171"/>
  <c r="J29" i="171"/>
  <c r="J28" i="171"/>
  <c r="J27" i="171"/>
  <c r="K27" i="171" s="1"/>
  <c r="J26" i="171"/>
  <c r="J25" i="171"/>
  <c r="J24" i="171"/>
  <c r="J23" i="171"/>
  <c r="K23" i="171" s="1"/>
  <c r="J22" i="171"/>
  <c r="J21" i="171"/>
  <c r="J20" i="171"/>
  <c r="K19" i="171"/>
  <c r="J19" i="171"/>
  <c r="J18" i="171"/>
  <c r="J17" i="171"/>
  <c r="J16" i="171"/>
  <c r="K16" i="171" s="1"/>
  <c r="L16" i="171" s="1"/>
  <c r="J15" i="171"/>
  <c r="K15" i="171" s="1"/>
  <c r="J14" i="171"/>
  <c r="K12" i="171" s="1"/>
  <c r="J13" i="171"/>
  <c r="J12" i="171"/>
  <c r="K11" i="171"/>
  <c r="J11" i="171"/>
  <c r="J10" i="171"/>
  <c r="J9" i="171"/>
  <c r="J8" i="171"/>
  <c r="K8" i="171" s="1"/>
  <c r="L8" i="171" s="1"/>
  <c r="K7" i="171"/>
  <c r="J7" i="171"/>
  <c r="J6" i="171"/>
  <c r="J5" i="171"/>
  <c r="K4" i="171" s="1"/>
  <c r="L4" i="171" s="1"/>
  <c r="J4" i="171"/>
  <c r="I91" i="170"/>
  <c r="H91" i="170"/>
  <c r="I90" i="170"/>
  <c r="H90" i="170"/>
  <c r="J87" i="170"/>
  <c r="K87" i="170" s="1"/>
  <c r="J86" i="170"/>
  <c r="J85" i="170"/>
  <c r="K84" i="170" s="1"/>
  <c r="L84" i="170" s="1"/>
  <c r="J84" i="170"/>
  <c r="J83" i="170"/>
  <c r="K83" i="170" s="1"/>
  <c r="J82" i="170"/>
  <c r="J81" i="170"/>
  <c r="J80" i="170"/>
  <c r="K80" i="170" s="1"/>
  <c r="L80" i="170" s="1"/>
  <c r="K79" i="170"/>
  <c r="J79" i="170"/>
  <c r="J78" i="170"/>
  <c r="J77" i="170"/>
  <c r="J76" i="170"/>
  <c r="K75" i="170"/>
  <c r="J75" i="170"/>
  <c r="J74" i="170"/>
  <c r="J73" i="170"/>
  <c r="K72" i="170" s="1"/>
  <c r="L72" i="170" s="1"/>
  <c r="J72" i="170"/>
  <c r="J71" i="170"/>
  <c r="K71" i="170" s="1"/>
  <c r="J70" i="170"/>
  <c r="J69" i="170"/>
  <c r="J68" i="170"/>
  <c r="J67" i="170"/>
  <c r="K67" i="170" s="1"/>
  <c r="J66" i="170"/>
  <c r="J65" i="170"/>
  <c r="K64" i="170"/>
  <c r="L64" i="170" s="1"/>
  <c r="J64" i="170"/>
  <c r="J63" i="170"/>
  <c r="K63" i="170" s="1"/>
  <c r="J62" i="170"/>
  <c r="J61" i="170"/>
  <c r="J60" i="170"/>
  <c r="K59" i="170"/>
  <c r="J59" i="170"/>
  <c r="J58" i="170"/>
  <c r="J57" i="170"/>
  <c r="J56" i="170"/>
  <c r="K55" i="170"/>
  <c r="J55" i="170"/>
  <c r="J54" i="170"/>
  <c r="J53" i="170"/>
  <c r="J52" i="170"/>
  <c r="K52" i="170" s="1"/>
  <c r="L52" i="170" s="1"/>
  <c r="J51" i="170"/>
  <c r="K51" i="170" s="1"/>
  <c r="J50" i="170"/>
  <c r="J49" i="170"/>
  <c r="J48" i="170"/>
  <c r="K47" i="170"/>
  <c r="J47" i="170"/>
  <c r="J46" i="170"/>
  <c r="J45" i="170"/>
  <c r="J44" i="170"/>
  <c r="K43" i="170"/>
  <c r="J43" i="170"/>
  <c r="J42" i="170"/>
  <c r="J41" i="170"/>
  <c r="K40" i="170" s="1"/>
  <c r="L40" i="170" s="1"/>
  <c r="J40" i="170"/>
  <c r="J39" i="170"/>
  <c r="K39" i="170" s="1"/>
  <c r="J38" i="170"/>
  <c r="J37" i="170"/>
  <c r="K36" i="170" s="1"/>
  <c r="J36" i="170"/>
  <c r="J35" i="170"/>
  <c r="K35" i="170" s="1"/>
  <c r="J34" i="170"/>
  <c r="K32" i="170" s="1"/>
  <c r="L32" i="170" s="1"/>
  <c r="J33" i="170"/>
  <c r="J32" i="170"/>
  <c r="J31" i="170"/>
  <c r="K31" i="170" s="1"/>
  <c r="J30" i="170"/>
  <c r="J29" i="170"/>
  <c r="J28" i="170"/>
  <c r="J27" i="170"/>
  <c r="K27" i="170" s="1"/>
  <c r="J26" i="170"/>
  <c r="J25" i="170"/>
  <c r="J24" i="170"/>
  <c r="J23" i="170"/>
  <c r="K23" i="170" s="1"/>
  <c r="J22" i="170"/>
  <c r="J21" i="170"/>
  <c r="J20" i="170"/>
  <c r="K20" i="170" s="1"/>
  <c r="L20" i="170" s="1"/>
  <c r="J19" i="170"/>
  <c r="K19" i="170" s="1"/>
  <c r="J18" i="170"/>
  <c r="J17" i="170"/>
  <c r="K16" i="170"/>
  <c r="L16" i="170" s="1"/>
  <c r="J16" i="170"/>
  <c r="J15" i="170"/>
  <c r="K15" i="170" s="1"/>
  <c r="J14" i="170"/>
  <c r="J13" i="170"/>
  <c r="J12" i="170"/>
  <c r="J11" i="170"/>
  <c r="K11" i="170" s="1"/>
  <c r="J10" i="170"/>
  <c r="J9" i="170"/>
  <c r="J8" i="170"/>
  <c r="K8" i="170" s="1"/>
  <c r="L8" i="170" s="1"/>
  <c r="J7" i="170"/>
  <c r="K7" i="170" s="1"/>
  <c r="J6" i="170"/>
  <c r="J5" i="170"/>
  <c r="J4" i="170"/>
  <c r="K4" i="170" s="1"/>
  <c r="I91" i="169"/>
  <c r="H91" i="169"/>
  <c r="I90" i="169"/>
  <c r="H90" i="169"/>
  <c r="J87" i="169"/>
  <c r="K87" i="169" s="1"/>
  <c r="J86" i="169"/>
  <c r="J85" i="169"/>
  <c r="J84" i="169"/>
  <c r="K84" i="169" s="1"/>
  <c r="L84" i="169" s="1"/>
  <c r="J83" i="169"/>
  <c r="K83" i="169" s="1"/>
  <c r="J82" i="169"/>
  <c r="J81" i="169"/>
  <c r="J80" i="169"/>
  <c r="J79" i="169"/>
  <c r="K79" i="169" s="1"/>
  <c r="J78" i="169"/>
  <c r="J77" i="169"/>
  <c r="J76" i="169"/>
  <c r="J75" i="169"/>
  <c r="K75" i="169" s="1"/>
  <c r="J74" i="169"/>
  <c r="J73" i="169"/>
  <c r="J72" i="169"/>
  <c r="K72" i="169" s="1"/>
  <c r="J71" i="169"/>
  <c r="K71" i="169" s="1"/>
  <c r="J70" i="169"/>
  <c r="K68" i="169" s="1"/>
  <c r="J69" i="169"/>
  <c r="J68" i="169"/>
  <c r="K67" i="169"/>
  <c r="J67" i="169"/>
  <c r="J66" i="169"/>
  <c r="J65" i="169"/>
  <c r="J64" i="169"/>
  <c r="K64" i="169" s="1"/>
  <c r="L64" i="169" s="1"/>
  <c r="K63" i="169"/>
  <c r="J63" i="169"/>
  <c r="J62" i="169"/>
  <c r="J61" i="169"/>
  <c r="J60" i="169"/>
  <c r="J59" i="169"/>
  <c r="K59" i="169" s="1"/>
  <c r="J58" i="169"/>
  <c r="J57" i="169"/>
  <c r="K56" i="169" s="1"/>
  <c r="J56" i="169"/>
  <c r="J55" i="169"/>
  <c r="K55" i="169" s="1"/>
  <c r="J54" i="169"/>
  <c r="J53" i="169"/>
  <c r="J52" i="169"/>
  <c r="K52" i="169" s="1"/>
  <c r="L52" i="169" s="1"/>
  <c r="K51" i="169"/>
  <c r="J51" i="169"/>
  <c r="J50" i="169"/>
  <c r="J49" i="169"/>
  <c r="J48" i="169"/>
  <c r="K47" i="169"/>
  <c r="J47" i="169"/>
  <c r="J46" i="169"/>
  <c r="J45" i="169"/>
  <c r="J44" i="169"/>
  <c r="J43" i="169"/>
  <c r="K43" i="169" s="1"/>
  <c r="J42" i="169"/>
  <c r="J41" i="169"/>
  <c r="J40" i="169"/>
  <c r="J39" i="169"/>
  <c r="K39" i="169" s="1"/>
  <c r="J38" i="169"/>
  <c r="J37" i="169"/>
  <c r="J36" i="169"/>
  <c r="K36" i="169" s="1"/>
  <c r="L36" i="169" s="1"/>
  <c r="J35" i="169"/>
  <c r="K35" i="169" s="1"/>
  <c r="J34" i="169"/>
  <c r="J33" i="169"/>
  <c r="J32" i="169"/>
  <c r="K32" i="169" s="1"/>
  <c r="L32" i="169" s="1"/>
  <c r="K31" i="169"/>
  <c r="J31" i="169"/>
  <c r="J30" i="169"/>
  <c r="J29" i="169"/>
  <c r="J28" i="169"/>
  <c r="J27" i="169"/>
  <c r="K27" i="169" s="1"/>
  <c r="J26" i="169"/>
  <c r="J25" i="169"/>
  <c r="K24" i="169" s="1"/>
  <c r="L24" i="169" s="1"/>
  <c r="J24" i="169"/>
  <c r="J23" i="169"/>
  <c r="K23" i="169" s="1"/>
  <c r="J22" i="169"/>
  <c r="K20" i="169" s="1"/>
  <c r="L20" i="169" s="1"/>
  <c r="J21" i="169"/>
  <c r="J20" i="169"/>
  <c r="J19" i="169"/>
  <c r="K19" i="169" s="1"/>
  <c r="J18" i="169"/>
  <c r="J17" i="169"/>
  <c r="J16" i="169"/>
  <c r="J15" i="169"/>
  <c r="K15" i="169" s="1"/>
  <c r="J14" i="169"/>
  <c r="J13" i="169"/>
  <c r="J12" i="169"/>
  <c r="K12" i="169" s="1"/>
  <c r="K11" i="169"/>
  <c r="J11" i="169"/>
  <c r="J10" i="169"/>
  <c r="J9" i="169"/>
  <c r="K8" i="169" s="1"/>
  <c r="L8" i="169"/>
  <c r="J8" i="169"/>
  <c r="J7" i="169"/>
  <c r="K7" i="169" s="1"/>
  <c r="J6" i="169"/>
  <c r="J5" i="169"/>
  <c r="J4" i="169"/>
  <c r="I91" i="168"/>
  <c r="H91" i="168"/>
  <c r="I90" i="168"/>
  <c r="H90" i="168"/>
  <c r="J87" i="168"/>
  <c r="K87" i="168" s="1"/>
  <c r="J86" i="168"/>
  <c r="J85" i="168"/>
  <c r="J84" i="168"/>
  <c r="K83" i="168"/>
  <c r="J83" i="168"/>
  <c r="J82" i="168"/>
  <c r="J81" i="168"/>
  <c r="J80" i="168"/>
  <c r="J79" i="168"/>
  <c r="K79" i="168" s="1"/>
  <c r="J78" i="168"/>
  <c r="J77" i="168"/>
  <c r="J76" i="168"/>
  <c r="J75" i="168"/>
  <c r="K75" i="168" s="1"/>
  <c r="J74" i="168"/>
  <c r="J73" i="168"/>
  <c r="J72" i="168"/>
  <c r="J71" i="168"/>
  <c r="K71" i="168" s="1"/>
  <c r="J70" i="168"/>
  <c r="J69" i="168"/>
  <c r="J68" i="168"/>
  <c r="K67" i="168"/>
  <c r="J67" i="168"/>
  <c r="J66" i="168"/>
  <c r="J65" i="168"/>
  <c r="J64" i="168"/>
  <c r="J63" i="168"/>
  <c r="K63" i="168" s="1"/>
  <c r="J62" i="168"/>
  <c r="J61" i="168"/>
  <c r="K60" i="168"/>
  <c r="L60" i="168" s="1"/>
  <c r="J60" i="168"/>
  <c r="J59" i="168"/>
  <c r="K59" i="168" s="1"/>
  <c r="J58" i="168"/>
  <c r="J57" i="168"/>
  <c r="K56" i="168" s="1"/>
  <c r="L56" i="168" s="1"/>
  <c r="J56" i="168"/>
  <c r="J55" i="168"/>
  <c r="K55" i="168" s="1"/>
  <c r="J54" i="168"/>
  <c r="J53" i="168"/>
  <c r="J52" i="168"/>
  <c r="J51" i="168"/>
  <c r="K51" i="168" s="1"/>
  <c r="J50" i="168"/>
  <c r="J49" i="168"/>
  <c r="J48" i="168"/>
  <c r="J47" i="168"/>
  <c r="K47" i="168" s="1"/>
  <c r="J46" i="168"/>
  <c r="J45" i="168"/>
  <c r="J44" i="168"/>
  <c r="J43" i="168"/>
  <c r="K43" i="168" s="1"/>
  <c r="J42" i="168"/>
  <c r="J41" i="168"/>
  <c r="J40" i="168"/>
  <c r="J39" i="168"/>
  <c r="K39" i="168" s="1"/>
  <c r="J38" i="168"/>
  <c r="J37" i="168"/>
  <c r="J36" i="168"/>
  <c r="K35" i="168"/>
  <c r="J35" i="168"/>
  <c r="J34" i="168"/>
  <c r="J33" i="168"/>
  <c r="J32" i="168"/>
  <c r="J31" i="168"/>
  <c r="K31" i="168" s="1"/>
  <c r="J30" i="168"/>
  <c r="J29" i="168"/>
  <c r="K28" i="168"/>
  <c r="L28" i="168" s="1"/>
  <c r="J28" i="168"/>
  <c r="J27" i="168"/>
  <c r="K27" i="168" s="1"/>
  <c r="J26" i="168"/>
  <c r="J25" i="168"/>
  <c r="K24" i="168" s="1"/>
  <c r="L24" i="168" s="1"/>
  <c r="J24" i="168"/>
  <c r="J23" i="168"/>
  <c r="K23" i="168" s="1"/>
  <c r="J22" i="168"/>
  <c r="J21" i="168"/>
  <c r="J20" i="168"/>
  <c r="J19" i="168"/>
  <c r="K19" i="168" s="1"/>
  <c r="J18" i="168"/>
  <c r="J17" i="168"/>
  <c r="J16" i="168"/>
  <c r="J15" i="168"/>
  <c r="K15" i="168" s="1"/>
  <c r="J14" i="168"/>
  <c r="J13" i="168"/>
  <c r="K12" i="168"/>
  <c r="L12" i="168" s="1"/>
  <c r="J12" i="168"/>
  <c r="J11" i="168"/>
  <c r="K11" i="168" s="1"/>
  <c r="J10" i="168"/>
  <c r="J9" i="168"/>
  <c r="J8" i="168"/>
  <c r="J7" i="168"/>
  <c r="K7" i="168" s="1"/>
  <c r="J6" i="168"/>
  <c r="J5" i="168"/>
  <c r="J4" i="168"/>
  <c r="I91" i="167"/>
  <c r="H91" i="167"/>
  <c r="I90" i="167"/>
  <c r="H90" i="167"/>
  <c r="J87" i="167"/>
  <c r="K87" i="167" s="1"/>
  <c r="J86" i="167"/>
  <c r="J85" i="167"/>
  <c r="J84" i="167"/>
  <c r="J83" i="167"/>
  <c r="K83" i="167" s="1"/>
  <c r="J82" i="167"/>
  <c r="J81" i="167"/>
  <c r="K80" i="167"/>
  <c r="J80" i="167"/>
  <c r="J79" i="167"/>
  <c r="K79" i="167" s="1"/>
  <c r="J78" i="167"/>
  <c r="J77" i="167"/>
  <c r="J76" i="167"/>
  <c r="J75" i="167"/>
  <c r="K75" i="167" s="1"/>
  <c r="J74" i="167"/>
  <c r="J73" i="167"/>
  <c r="J72" i="167"/>
  <c r="J71" i="167"/>
  <c r="K71" i="167" s="1"/>
  <c r="J70" i="167"/>
  <c r="J69" i="167"/>
  <c r="J68" i="167"/>
  <c r="J67" i="167"/>
  <c r="K67" i="167" s="1"/>
  <c r="J66" i="167"/>
  <c r="J65" i="167"/>
  <c r="J64" i="167"/>
  <c r="K64" i="167" s="1"/>
  <c r="L64" i="167" s="1"/>
  <c r="J63" i="167"/>
  <c r="K63" i="167" s="1"/>
  <c r="J62" i="167"/>
  <c r="J61" i="167"/>
  <c r="J60" i="167"/>
  <c r="J59" i="167"/>
  <c r="K59" i="167" s="1"/>
  <c r="J58" i="167"/>
  <c r="J57" i="167"/>
  <c r="J56" i="167"/>
  <c r="K55" i="167"/>
  <c r="J55" i="167"/>
  <c r="J54" i="167"/>
  <c r="J53" i="167"/>
  <c r="J52" i="167"/>
  <c r="J51" i="167"/>
  <c r="K51" i="167" s="1"/>
  <c r="J50" i="167"/>
  <c r="J49" i="167"/>
  <c r="J48" i="167"/>
  <c r="J47" i="167"/>
  <c r="K47" i="167" s="1"/>
  <c r="J46" i="167"/>
  <c r="J45" i="167"/>
  <c r="J44" i="167"/>
  <c r="J43" i="167"/>
  <c r="K43" i="167" s="1"/>
  <c r="J42" i="167"/>
  <c r="J41" i="167"/>
  <c r="J40" i="167"/>
  <c r="K40" i="167" s="1"/>
  <c r="J39" i="167"/>
  <c r="K39" i="167" s="1"/>
  <c r="J38" i="167"/>
  <c r="J37" i="167"/>
  <c r="K36" i="167"/>
  <c r="L36" i="167" s="1"/>
  <c r="J36" i="167"/>
  <c r="J35" i="167"/>
  <c r="K35" i="167" s="1"/>
  <c r="J34" i="167"/>
  <c r="J33" i="167"/>
  <c r="J32" i="167"/>
  <c r="J31" i="167"/>
  <c r="K31" i="167" s="1"/>
  <c r="J30" i="167"/>
  <c r="J29" i="167"/>
  <c r="J28" i="167"/>
  <c r="K27" i="167"/>
  <c r="J27" i="167"/>
  <c r="J26" i="167"/>
  <c r="J25" i="167"/>
  <c r="J24" i="167"/>
  <c r="K24" i="167" s="1"/>
  <c r="L24" i="167" s="1"/>
  <c r="J23" i="167"/>
  <c r="K23" i="167" s="1"/>
  <c r="J22" i="167"/>
  <c r="J21" i="167"/>
  <c r="J20" i="167"/>
  <c r="K20" i="167" s="1"/>
  <c r="L20" i="167" s="1"/>
  <c r="K19" i="167"/>
  <c r="J19" i="167"/>
  <c r="J18" i="167"/>
  <c r="J17" i="167"/>
  <c r="J16" i="167"/>
  <c r="K15" i="167"/>
  <c r="J15" i="167"/>
  <c r="J14" i="167"/>
  <c r="J13" i="167"/>
  <c r="J12" i="167"/>
  <c r="J11" i="167"/>
  <c r="K11" i="167" s="1"/>
  <c r="J10" i="167"/>
  <c r="J9" i="167"/>
  <c r="J8" i="167"/>
  <c r="K8" i="167" s="1"/>
  <c r="L8" i="167" s="1"/>
  <c r="J7" i="167"/>
  <c r="K7" i="167" s="1"/>
  <c r="J6" i="167"/>
  <c r="J5" i="167"/>
  <c r="J4" i="167"/>
  <c r="K4" i="167" s="1"/>
  <c r="L4" i="167" s="1"/>
  <c r="I91" i="166"/>
  <c r="H91" i="166"/>
  <c r="I90" i="166"/>
  <c r="H90" i="166"/>
  <c r="J87" i="166"/>
  <c r="K87" i="166" s="1"/>
  <c r="J86" i="166"/>
  <c r="J85" i="166"/>
  <c r="J84" i="166"/>
  <c r="J83" i="166"/>
  <c r="K83" i="166" s="1"/>
  <c r="J82" i="166"/>
  <c r="J81" i="166"/>
  <c r="J80" i="166"/>
  <c r="J79" i="166"/>
  <c r="K79" i="166" s="1"/>
  <c r="J78" i="166"/>
  <c r="J77" i="166"/>
  <c r="J76" i="166"/>
  <c r="K76" i="166" s="1"/>
  <c r="J75" i="166"/>
  <c r="K75" i="166" s="1"/>
  <c r="J74" i="166"/>
  <c r="J73" i="166"/>
  <c r="J72" i="166"/>
  <c r="K71" i="166"/>
  <c r="J71" i="166"/>
  <c r="J70" i="166"/>
  <c r="J69" i="166"/>
  <c r="J68" i="166"/>
  <c r="K68" i="166" s="1"/>
  <c r="L68" i="166" s="1"/>
  <c r="J67" i="166"/>
  <c r="K67" i="166" s="1"/>
  <c r="J66" i="166"/>
  <c r="J65" i="166"/>
  <c r="K64" i="166" s="1"/>
  <c r="L64" i="166" s="1"/>
  <c r="J64" i="166"/>
  <c r="J63" i="166"/>
  <c r="K63" i="166" s="1"/>
  <c r="J62" i="166"/>
  <c r="J61" i="166"/>
  <c r="J60" i="166"/>
  <c r="K60" i="166" s="1"/>
  <c r="L60" i="166" s="1"/>
  <c r="J59" i="166"/>
  <c r="K59" i="166" s="1"/>
  <c r="J58" i="166"/>
  <c r="J57" i="166"/>
  <c r="K56" i="166"/>
  <c r="L56" i="166" s="1"/>
  <c r="J56" i="166"/>
  <c r="J55" i="166"/>
  <c r="K55" i="166" s="1"/>
  <c r="J54" i="166"/>
  <c r="J53" i="166"/>
  <c r="J52" i="166"/>
  <c r="J51" i="166"/>
  <c r="K51" i="166" s="1"/>
  <c r="J50" i="166"/>
  <c r="J49" i="166"/>
  <c r="J48" i="166"/>
  <c r="K47" i="166"/>
  <c r="J47" i="166"/>
  <c r="J46" i="166"/>
  <c r="J45" i="166"/>
  <c r="J44" i="166"/>
  <c r="K44" i="166" s="1"/>
  <c r="L44" i="166" s="1"/>
  <c r="J43" i="166"/>
  <c r="K43" i="166" s="1"/>
  <c r="J42" i="166"/>
  <c r="J41" i="166"/>
  <c r="J40" i="166"/>
  <c r="K40" i="166" s="1"/>
  <c r="K39" i="166"/>
  <c r="J39" i="166"/>
  <c r="J38" i="166"/>
  <c r="J37" i="166"/>
  <c r="J36" i="166"/>
  <c r="J35" i="166"/>
  <c r="K35" i="166" s="1"/>
  <c r="J34" i="166"/>
  <c r="J33" i="166"/>
  <c r="K32" i="166" s="1"/>
  <c r="L32" i="166" s="1"/>
  <c r="J32" i="166"/>
  <c r="J31" i="166"/>
  <c r="K31" i="166" s="1"/>
  <c r="J30" i="166"/>
  <c r="J29" i="166"/>
  <c r="K28" i="166"/>
  <c r="L28" i="166" s="1"/>
  <c r="J28" i="166"/>
  <c r="J27" i="166"/>
  <c r="K27" i="166" s="1"/>
  <c r="J26" i="166"/>
  <c r="J25" i="166"/>
  <c r="J24" i="166"/>
  <c r="J23" i="166"/>
  <c r="K23" i="166" s="1"/>
  <c r="J22" i="166"/>
  <c r="J21" i="166"/>
  <c r="J20" i="166"/>
  <c r="J19" i="166"/>
  <c r="K19" i="166" s="1"/>
  <c r="J18" i="166"/>
  <c r="J17" i="166"/>
  <c r="J16" i="166"/>
  <c r="J15" i="166"/>
  <c r="K15" i="166" s="1"/>
  <c r="J14" i="166"/>
  <c r="J13" i="166"/>
  <c r="K12" i="166"/>
  <c r="L12" i="166" s="1"/>
  <c r="J12" i="166"/>
  <c r="J11" i="166"/>
  <c r="K11" i="166" s="1"/>
  <c r="J10" i="166"/>
  <c r="J9" i="166"/>
  <c r="J8" i="166"/>
  <c r="J7" i="166"/>
  <c r="K7" i="166" s="1"/>
  <c r="J6" i="166"/>
  <c r="J5" i="166"/>
  <c r="J4" i="166"/>
  <c r="I91" i="165"/>
  <c r="H91" i="165"/>
  <c r="G91" i="165"/>
  <c r="I90" i="165"/>
  <c r="H90" i="165"/>
  <c r="G90" i="165"/>
  <c r="J87" i="165"/>
  <c r="K87" i="165" s="1"/>
  <c r="J86" i="165"/>
  <c r="J85" i="165"/>
  <c r="J84" i="165"/>
  <c r="J83" i="165"/>
  <c r="K83" i="165" s="1"/>
  <c r="J82" i="165"/>
  <c r="J81" i="165"/>
  <c r="J80" i="165"/>
  <c r="J79" i="165"/>
  <c r="K79" i="165" s="1"/>
  <c r="J78" i="165"/>
  <c r="J77" i="165"/>
  <c r="J76" i="165"/>
  <c r="J75" i="165"/>
  <c r="K75" i="165" s="1"/>
  <c r="J74" i="165"/>
  <c r="J73" i="165"/>
  <c r="J72" i="165"/>
  <c r="K72" i="165" s="1"/>
  <c r="L72" i="165" s="1"/>
  <c r="J71" i="165"/>
  <c r="K71" i="165" s="1"/>
  <c r="J70" i="165"/>
  <c r="J69" i="165"/>
  <c r="K68" i="165"/>
  <c r="L68" i="165" s="1"/>
  <c r="J68" i="165"/>
  <c r="J67" i="165"/>
  <c r="K67" i="165" s="1"/>
  <c r="J66" i="165"/>
  <c r="J65" i="165"/>
  <c r="J64" i="165"/>
  <c r="K63" i="165"/>
  <c r="J63" i="165"/>
  <c r="J62" i="165"/>
  <c r="J61" i="165"/>
  <c r="J60" i="165"/>
  <c r="J59" i="165"/>
  <c r="K59" i="165" s="1"/>
  <c r="J58" i="165"/>
  <c r="J57" i="165"/>
  <c r="J56" i="165"/>
  <c r="J55" i="165"/>
  <c r="K55" i="165" s="1"/>
  <c r="J54" i="165"/>
  <c r="J53" i="165"/>
  <c r="J52" i="165"/>
  <c r="K52" i="165" s="1"/>
  <c r="L52" i="165" s="1"/>
  <c r="J51" i="165"/>
  <c r="K51" i="165" s="1"/>
  <c r="J50" i="165"/>
  <c r="J49" i="165"/>
  <c r="J48" i="165"/>
  <c r="J47" i="165"/>
  <c r="K47" i="165" s="1"/>
  <c r="J46" i="165"/>
  <c r="J45" i="165"/>
  <c r="J44" i="165"/>
  <c r="K43" i="165"/>
  <c r="J43" i="165"/>
  <c r="J42" i="165"/>
  <c r="J41" i="165"/>
  <c r="L40" i="165"/>
  <c r="K40" i="165"/>
  <c r="J40" i="165"/>
  <c r="J39" i="165"/>
  <c r="K39" i="165" s="1"/>
  <c r="J38" i="165"/>
  <c r="J37" i="165"/>
  <c r="J36" i="165"/>
  <c r="J35" i="165"/>
  <c r="K35" i="165" s="1"/>
  <c r="J34" i="165"/>
  <c r="J33" i="165"/>
  <c r="J32" i="165"/>
  <c r="J31" i="165"/>
  <c r="K31" i="165" s="1"/>
  <c r="J30" i="165"/>
  <c r="J29" i="165"/>
  <c r="J28" i="165"/>
  <c r="J27" i="165"/>
  <c r="K27" i="165" s="1"/>
  <c r="J26" i="165"/>
  <c r="J25" i="165"/>
  <c r="J24" i="165"/>
  <c r="K24" i="165" s="1"/>
  <c r="J23" i="165"/>
  <c r="K23" i="165" s="1"/>
  <c r="J22" i="165"/>
  <c r="J21" i="165"/>
  <c r="J20" i="165"/>
  <c r="J19" i="165"/>
  <c r="K19" i="165" s="1"/>
  <c r="J18" i="165"/>
  <c r="J17" i="165"/>
  <c r="J16" i="165"/>
  <c r="J15" i="165"/>
  <c r="K15" i="165" s="1"/>
  <c r="J14" i="165"/>
  <c r="J13" i="165"/>
  <c r="J12" i="165"/>
  <c r="J11" i="165"/>
  <c r="K11" i="165" s="1"/>
  <c r="J10" i="165"/>
  <c r="J9" i="165"/>
  <c r="J8" i="165"/>
  <c r="K8" i="165" s="1"/>
  <c r="J7" i="165"/>
  <c r="K7" i="165" s="1"/>
  <c r="J6" i="165"/>
  <c r="J5" i="165"/>
  <c r="K4" i="165"/>
  <c r="L4" i="165" s="1"/>
  <c r="J4" i="165"/>
  <c r="I91" i="164"/>
  <c r="H91" i="164"/>
  <c r="I90" i="164"/>
  <c r="H90" i="164"/>
  <c r="J87" i="164"/>
  <c r="K87" i="164" s="1"/>
  <c r="J86" i="164"/>
  <c r="J85" i="164"/>
  <c r="J84" i="164"/>
  <c r="J83" i="164"/>
  <c r="K83" i="164" s="1"/>
  <c r="J82" i="164"/>
  <c r="J81" i="164"/>
  <c r="J80" i="164"/>
  <c r="K79" i="164"/>
  <c r="J79" i="164"/>
  <c r="J78" i="164"/>
  <c r="J77" i="164"/>
  <c r="J76" i="164"/>
  <c r="K76" i="164" s="1"/>
  <c r="L76" i="164" s="1"/>
  <c r="J75" i="164"/>
  <c r="K75" i="164" s="1"/>
  <c r="J74" i="164"/>
  <c r="J73" i="164"/>
  <c r="J72" i="164"/>
  <c r="K71" i="164"/>
  <c r="J71" i="164"/>
  <c r="J70" i="164"/>
  <c r="J69" i="164"/>
  <c r="J68" i="164"/>
  <c r="K67" i="164"/>
  <c r="J67" i="164"/>
  <c r="J66" i="164"/>
  <c r="J65" i="164"/>
  <c r="J64" i="164"/>
  <c r="J63" i="164"/>
  <c r="K63" i="164" s="1"/>
  <c r="J62" i="164"/>
  <c r="J61" i="164"/>
  <c r="J60" i="164"/>
  <c r="J59" i="164"/>
  <c r="K59" i="164" s="1"/>
  <c r="J58" i="164"/>
  <c r="J57" i="164"/>
  <c r="J56" i="164"/>
  <c r="K55" i="164"/>
  <c r="J55" i="164"/>
  <c r="J54" i="164"/>
  <c r="J53" i="164"/>
  <c r="J52" i="164"/>
  <c r="J51" i="164"/>
  <c r="K51" i="164" s="1"/>
  <c r="J50" i="164"/>
  <c r="J49" i="164"/>
  <c r="J48" i="164"/>
  <c r="J47" i="164"/>
  <c r="K47" i="164" s="1"/>
  <c r="J46" i="164"/>
  <c r="J45" i="164"/>
  <c r="J44" i="164"/>
  <c r="J43" i="164"/>
  <c r="K43" i="164" s="1"/>
  <c r="J42" i="164"/>
  <c r="J41" i="164"/>
  <c r="J40" i="164"/>
  <c r="J39" i="164"/>
  <c r="K39" i="164" s="1"/>
  <c r="J38" i="164"/>
  <c r="J37" i="164"/>
  <c r="J36" i="164"/>
  <c r="J35" i="164"/>
  <c r="K35" i="164" s="1"/>
  <c r="J34" i="164"/>
  <c r="J33" i="164"/>
  <c r="J32" i="164"/>
  <c r="J31" i="164"/>
  <c r="K31" i="164" s="1"/>
  <c r="J30" i="164"/>
  <c r="J29" i="164"/>
  <c r="J28" i="164"/>
  <c r="K28" i="164" s="1"/>
  <c r="J27" i="164"/>
  <c r="K27" i="164" s="1"/>
  <c r="J26" i="164"/>
  <c r="J25" i="164"/>
  <c r="J24" i="164"/>
  <c r="K24" i="164" s="1"/>
  <c r="J23" i="164"/>
  <c r="K23" i="164" s="1"/>
  <c r="J22" i="164"/>
  <c r="J21" i="164"/>
  <c r="J20" i="164"/>
  <c r="J19" i="164"/>
  <c r="K19" i="164" s="1"/>
  <c r="J18" i="164"/>
  <c r="J17" i="164"/>
  <c r="J16" i="164"/>
  <c r="J15" i="164"/>
  <c r="K15" i="164" s="1"/>
  <c r="J14" i="164"/>
  <c r="J13" i="164"/>
  <c r="K12" i="164"/>
  <c r="L12" i="164" s="1"/>
  <c r="J12" i="164"/>
  <c r="J11" i="164"/>
  <c r="K11" i="164" s="1"/>
  <c r="J10" i="164"/>
  <c r="J9" i="164"/>
  <c r="J8" i="164"/>
  <c r="J7" i="164"/>
  <c r="K7" i="164" s="1"/>
  <c r="J6" i="164"/>
  <c r="J5" i="164"/>
  <c r="J4" i="164"/>
  <c r="I91" i="163"/>
  <c r="H91" i="163"/>
  <c r="I90" i="163"/>
  <c r="H90" i="163"/>
  <c r="J87" i="163"/>
  <c r="K87" i="163" s="1"/>
  <c r="J86" i="163"/>
  <c r="J85" i="163"/>
  <c r="J84" i="163"/>
  <c r="J83" i="163"/>
  <c r="K83" i="163" s="1"/>
  <c r="J82" i="163"/>
  <c r="J81" i="163"/>
  <c r="J80" i="163"/>
  <c r="J79" i="163"/>
  <c r="K79" i="163" s="1"/>
  <c r="J78" i="163"/>
  <c r="J77" i="163"/>
  <c r="J76" i="163"/>
  <c r="J75" i="163"/>
  <c r="K75" i="163" s="1"/>
  <c r="J74" i="163"/>
  <c r="J73" i="163"/>
  <c r="J72" i="163"/>
  <c r="K71" i="163"/>
  <c r="J71" i="163"/>
  <c r="J70" i="163"/>
  <c r="J69" i="163"/>
  <c r="J68" i="163"/>
  <c r="J67" i="163"/>
  <c r="K67" i="163" s="1"/>
  <c r="J66" i="163"/>
  <c r="J65" i="163"/>
  <c r="J64" i="163"/>
  <c r="J63" i="163"/>
  <c r="K63" i="163" s="1"/>
  <c r="J62" i="163"/>
  <c r="J61" i="163"/>
  <c r="J60" i="163"/>
  <c r="K60" i="163" s="1"/>
  <c r="J59" i="163"/>
  <c r="K59" i="163" s="1"/>
  <c r="J58" i="163"/>
  <c r="J57" i="163"/>
  <c r="J56" i="163"/>
  <c r="K56" i="163" s="1"/>
  <c r="K55" i="163"/>
  <c r="J55" i="163"/>
  <c r="J54" i="163"/>
  <c r="J53" i="163"/>
  <c r="J52" i="163"/>
  <c r="J51" i="163"/>
  <c r="K51" i="163" s="1"/>
  <c r="J50" i="163"/>
  <c r="J49" i="163"/>
  <c r="K48" i="163"/>
  <c r="L48" i="163" s="1"/>
  <c r="J48" i="163"/>
  <c r="J47" i="163"/>
  <c r="K47" i="163" s="1"/>
  <c r="J46" i="163"/>
  <c r="J45" i="163"/>
  <c r="J44" i="163"/>
  <c r="K44" i="163" s="1"/>
  <c r="L44" i="163" s="1"/>
  <c r="J43" i="163"/>
  <c r="K43" i="163" s="1"/>
  <c r="J42" i="163"/>
  <c r="J41" i="163"/>
  <c r="J40" i="163"/>
  <c r="K39" i="163"/>
  <c r="J39" i="163"/>
  <c r="J38" i="163"/>
  <c r="J37" i="163"/>
  <c r="J36" i="163"/>
  <c r="K36" i="163" s="1"/>
  <c r="L36" i="163" s="1"/>
  <c r="K35" i="163"/>
  <c r="J35" i="163"/>
  <c r="J34" i="163"/>
  <c r="J33" i="163"/>
  <c r="J32" i="163"/>
  <c r="K32" i="163" s="1"/>
  <c r="L32" i="163" s="1"/>
  <c r="J31" i="163"/>
  <c r="K31" i="163" s="1"/>
  <c r="J30" i="163"/>
  <c r="J29" i="163"/>
  <c r="J28" i="163"/>
  <c r="J27" i="163"/>
  <c r="K27" i="163" s="1"/>
  <c r="J26" i="163"/>
  <c r="J25" i="163"/>
  <c r="J24" i="163"/>
  <c r="K23" i="163"/>
  <c r="J23" i="163"/>
  <c r="J22" i="163"/>
  <c r="J21" i="163"/>
  <c r="J20" i="163"/>
  <c r="J19" i="163"/>
  <c r="K19" i="163" s="1"/>
  <c r="J18" i="163"/>
  <c r="J17" i="163"/>
  <c r="K16" i="163"/>
  <c r="L16" i="163" s="1"/>
  <c r="J16" i="163"/>
  <c r="J15" i="163"/>
  <c r="K15" i="163" s="1"/>
  <c r="J14" i="163"/>
  <c r="J13" i="163"/>
  <c r="K12" i="163" s="1"/>
  <c r="L12" i="163" s="1"/>
  <c r="J12" i="163"/>
  <c r="J11" i="163"/>
  <c r="K11" i="163" s="1"/>
  <c r="J10" i="163"/>
  <c r="J9" i="163"/>
  <c r="J8" i="163"/>
  <c r="J7" i="163"/>
  <c r="K7" i="163" s="1"/>
  <c r="J6" i="163"/>
  <c r="J5" i="163"/>
  <c r="J4" i="163"/>
  <c r="I91" i="162"/>
  <c r="H91" i="162"/>
  <c r="I90" i="162"/>
  <c r="H90" i="162"/>
  <c r="J87" i="162"/>
  <c r="K87" i="162" s="1"/>
  <c r="J86" i="162"/>
  <c r="J85" i="162"/>
  <c r="K84" i="162"/>
  <c r="J84" i="162"/>
  <c r="J83" i="162"/>
  <c r="K83" i="162" s="1"/>
  <c r="J82" i="162"/>
  <c r="J81" i="162"/>
  <c r="J80" i="162"/>
  <c r="J79" i="162"/>
  <c r="K79" i="162" s="1"/>
  <c r="J78" i="162"/>
  <c r="J77" i="162"/>
  <c r="J76" i="162"/>
  <c r="J75" i="162"/>
  <c r="K75" i="162" s="1"/>
  <c r="J74" i="162"/>
  <c r="J73" i="162"/>
  <c r="J72" i="162"/>
  <c r="J71" i="162"/>
  <c r="K71" i="162" s="1"/>
  <c r="J70" i="162"/>
  <c r="J69" i="162"/>
  <c r="J68" i="162"/>
  <c r="K68" i="162" s="1"/>
  <c r="J67" i="162"/>
  <c r="K67" i="162" s="1"/>
  <c r="J66" i="162"/>
  <c r="J65" i="162"/>
  <c r="J64" i="162"/>
  <c r="J63" i="162"/>
  <c r="K63" i="162" s="1"/>
  <c r="J62" i="162"/>
  <c r="J61" i="162"/>
  <c r="J60" i="162"/>
  <c r="J59" i="162"/>
  <c r="K59" i="162" s="1"/>
  <c r="J58" i="162"/>
  <c r="J57" i="162"/>
  <c r="J56" i="162"/>
  <c r="J55" i="162"/>
  <c r="K55" i="162" s="1"/>
  <c r="J54" i="162"/>
  <c r="J53" i="162"/>
  <c r="J52" i="162"/>
  <c r="K51" i="162"/>
  <c r="J51" i="162"/>
  <c r="J50" i="162"/>
  <c r="J49" i="162"/>
  <c r="J48" i="162"/>
  <c r="K47" i="162"/>
  <c r="J47" i="162"/>
  <c r="J46" i="162"/>
  <c r="J45" i="162"/>
  <c r="K44" i="162" s="1"/>
  <c r="L44" i="162" s="1"/>
  <c r="J44" i="162"/>
  <c r="J43" i="162"/>
  <c r="K43" i="162" s="1"/>
  <c r="J42" i="162"/>
  <c r="J41" i="162"/>
  <c r="J40" i="162"/>
  <c r="J39" i="162"/>
  <c r="K39" i="162" s="1"/>
  <c r="J38" i="162"/>
  <c r="J37" i="162"/>
  <c r="J36" i="162"/>
  <c r="K36" i="162" s="1"/>
  <c r="L36" i="162" s="1"/>
  <c r="K35" i="162"/>
  <c r="J35" i="162"/>
  <c r="J34" i="162"/>
  <c r="J33" i="162"/>
  <c r="J32" i="162"/>
  <c r="J31" i="162"/>
  <c r="K31" i="162" s="1"/>
  <c r="J30" i="162"/>
  <c r="J29" i="162"/>
  <c r="J28" i="162"/>
  <c r="J27" i="162"/>
  <c r="K27" i="162" s="1"/>
  <c r="J26" i="162"/>
  <c r="J25" i="162"/>
  <c r="J24" i="162"/>
  <c r="J23" i="162"/>
  <c r="K23" i="162" s="1"/>
  <c r="J22" i="162"/>
  <c r="K20" i="162" s="1"/>
  <c r="L20" i="162" s="1"/>
  <c r="J21" i="162"/>
  <c r="J20" i="162"/>
  <c r="J19" i="162"/>
  <c r="K19" i="162" s="1"/>
  <c r="J18" i="162"/>
  <c r="J17" i="162"/>
  <c r="J16" i="162"/>
  <c r="K16" i="162" s="1"/>
  <c r="K15" i="162"/>
  <c r="J15" i="162"/>
  <c r="J14" i="162"/>
  <c r="J13" i="162"/>
  <c r="K12" i="162" s="1"/>
  <c r="L12" i="162"/>
  <c r="J12" i="162"/>
  <c r="J11" i="162"/>
  <c r="K11" i="162" s="1"/>
  <c r="J10" i="162"/>
  <c r="J9" i="162"/>
  <c r="J8" i="162"/>
  <c r="J7" i="162"/>
  <c r="K7" i="162" s="1"/>
  <c r="J6" i="162"/>
  <c r="J5" i="162"/>
  <c r="J4" i="162"/>
  <c r="H91" i="161"/>
  <c r="G91" i="161"/>
  <c r="H90" i="161"/>
  <c r="G90" i="161"/>
  <c r="J87" i="161"/>
  <c r="I87" i="161"/>
  <c r="I86" i="161"/>
  <c r="I85" i="161"/>
  <c r="I84" i="161"/>
  <c r="I83" i="161"/>
  <c r="J83" i="161" s="1"/>
  <c r="I82" i="161"/>
  <c r="I81" i="161"/>
  <c r="I80" i="161"/>
  <c r="I79" i="161"/>
  <c r="J79" i="161" s="1"/>
  <c r="I78" i="161"/>
  <c r="I77" i="161"/>
  <c r="J76" i="161"/>
  <c r="K76" i="161" s="1"/>
  <c r="I76" i="161"/>
  <c r="I75" i="161"/>
  <c r="J75" i="161" s="1"/>
  <c r="I74" i="161"/>
  <c r="I73" i="161"/>
  <c r="I72" i="161"/>
  <c r="I71" i="161"/>
  <c r="J71" i="161" s="1"/>
  <c r="I70" i="161"/>
  <c r="I69" i="161"/>
  <c r="I68" i="161"/>
  <c r="I67" i="161"/>
  <c r="J67" i="161" s="1"/>
  <c r="I66" i="161"/>
  <c r="I65" i="161"/>
  <c r="I64" i="161"/>
  <c r="J63" i="161"/>
  <c r="I63" i="161"/>
  <c r="I62" i="161"/>
  <c r="I61" i="161"/>
  <c r="I60" i="161"/>
  <c r="J60" i="161" s="1"/>
  <c r="K60" i="161" s="1"/>
  <c r="I59" i="161"/>
  <c r="J59" i="161" s="1"/>
  <c r="I58" i="161"/>
  <c r="I57" i="161"/>
  <c r="I56" i="161"/>
  <c r="J55" i="161"/>
  <c r="I55" i="161"/>
  <c r="I54" i="161"/>
  <c r="I53" i="161"/>
  <c r="I52" i="161"/>
  <c r="J52" i="161" s="1"/>
  <c r="K52" i="161" s="1"/>
  <c r="J51" i="161"/>
  <c r="I51" i="161"/>
  <c r="I50" i="161"/>
  <c r="I49" i="161"/>
  <c r="J48" i="161" s="1"/>
  <c r="K48" i="161" s="1"/>
  <c r="I48" i="161"/>
  <c r="I47" i="161"/>
  <c r="J47" i="161" s="1"/>
  <c r="I46" i="161"/>
  <c r="I45" i="161"/>
  <c r="J44" i="161" s="1"/>
  <c r="K44" i="161" s="1"/>
  <c r="I44" i="161"/>
  <c r="I43" i="161"/>
  <c r="J43" i="161" s="1"/>
  <c r="I42" i="161"/>
  <c r="J40" i="161" s="1"/>
  <c r="K40" i="161" s="1"/>
  <c r="I41" i="161"/>
  <c r="I40" i="161"/>
  <c r="I39" i="161"/>
  <c r="J39" i="161" s="1"/>
  <c r="I38" i="161"/>
  <c r="I37" i="161"/>
  <c r="I36" i="161"/>
  <c r="J35" i="161"/>
  <c r="I35" i="161"/>
  <c r="I34" i="161"/>
  <c r="I33" i="161"/>
  <c r="I32" i="161"/>
  <c r="I31" i="161"/>
  <c r="J31" i="161" s="1"/>
  <c r="I30" i="161"/>
  <c r="I29" i="161"/>
  <c r="J28" i="161" s="1"/>
  <c r="K28" i="161" s="1"/>
  <c r="I28" i="161"/>
  <c r="I27" i="161"/>
  <c r="J27" i="161" s="1"/>
  <c r="I26" i="161"/>
  <c r="I25" i="161"/>
  <c r="I24" i="161"/>
  <c r="I23" i="161"/>
  <c r="J23" i="161" s="1"/>
  <c r="I22" i="161"/>
  <c r="I21" i="161"/>
  <c r="I20" i="161"/>
  <c r="J19" i="161"/>
  <c r="I19" i="161"/>
  <c r="I18" i="161"/>
  <c r="I17" i="161"/>
  <c r="J16" i="161" s="1"/>
  <c r="K16" i="161"/>
  <c r="I16" i="161"/>
  <c r="I15" i="161"/>
  <c r="J15" i="161" s="1"/>
  <c r="I14" i="161"/>
  <c r="J12" i="161" s="1"/>
  <c r="K12" i="161" s="1"/>
  <c r="I13" i="161"/>
  <c r="I12" i="161"/>
  <c r="I11" i="161"/>
  <c r="J11" i="161" s="1"/>
  <c r="I10" i="161"/>
  <c r="I9" i="161"/>
  <c r="I8" i="161"/>
  <c r="I7" i="161"/>
  <c r="J7" i="161" s="1"/>
  <c r="I6" i="161"/>
  <c r="I5" i="161"/>
  <c r="I4" i="161"/>
  <c r="I91" i="160"/>
  <c r="H91" i="160"/>
  <c r="I90" i="160"/>
  <c r="H90" i="160"/>
  <c r="J87" i="160"/>
  <c r="K87" i="160" s="1"/>
  <c r="J86" i="160"/>
  <c r="J85" i="160"/>
  <c r="J84" i="160"/>
  <c r="J83" i="160"/>
  <c r="K83" i="160" s="1"/>
  <c r="J82" i="160"/>
  <c r="J81" i="160"/>
  <c r="K80" i="160"/>
  <c r="L80" i="160" s="1"/>
  <c r="J80" i="160"/>
  <c r="J79" i="160"/>
  <c r="K79" i="160" s="1"/>
  <c r="J78" i="160"/>
  <c r="J77" i="160"/>
  <c r="J76" i="160"/>
  <c r="J75" i="160"/>
  <c r="K75" i="160" s="1"/>
  <c r="J74" i="160"/>
  <c r="J73" i="160"/>
  <c r="J72" i="160"/>
  <c r="J71" i="160"/>
  <c r="K71" i="160" s="1"/>
  <c r="J70" i="160"/>
  <c r="J69" i="160"/>
  <c r="J68" i="160"/>
  <c r="J67" i="160"/>
  <c r="K67" i="160" s="1"/>
  <c r="J66" i="160"/>
  <c r="J65" i="160"/>
  <c r="J64" i="160"/>
  <c r="K64" i="160" s="1"/>
  <c r="J63" i="160"/>
  <c r="K63" i="160" s="1"/>
  <c r="J62" i="160"/>
  <c r="J61" i="160"/>
  <c r="J60" i="160"/>
  <c r="J59" i="160"/>
  <c r="K59" i="160" s="1"/>
  <c r="J58" i="160"/>
  <c r="J57" i="160"/>
  <c r="J56" i="160"/>
  <c r="J55" i="160"/>
  <c r="K55" i="160" s="1"/>
  <c r="J54" i="160"/>
  <c r="J53" i="160"/>
  <c r="J52" i="160"/>
  <c r="J51" i="160"/>
  <c r="K51" i="160" s="1"/>
  <c r="J50" i="160"/>
  <c r="J49" i="160"/>
  <c r="J48" i="160"/>
  <c r="K48" i="160" s="1"/>
  <c r="J47" i="160"/>
  <c r="K47" i="160" s="1"/>
  <c r="J46" i="160"/>
  <c r="J45" i="160"/>
  <c r="J44" i="160"/>
  <c r="K44" i="160" s="1"/>
  <c r="K43" i="160"/>
  <c r="J43" i="160"/>
  <c r="J42" i="160"/>
  <c r="J41" i="160"/>
  <c r="J40" i="160"/>
  <c r="J39" i="160"/>
  <c r="K39" i="160" s="1"/>
  <c r="J38" i="160"/>
  <c r="J37" i="160"/>
  <c r="J36" i="160"/>
  <c r="K35" i="160"/>
  <c r="J35" i="160"/>
  <c r="J34" i="160"/>
  <c r="J33" i="160"/>
  <c r="K32" i="160" s="1"/>
  <c r="L32" i="160" s="1"/>
  <c r="J32" i="160"/>
  <c r="J31" i="160"/>
  <c r="K31" i="160" s="1"/>
  <c r="J30" i="160"/>
  <c r="J29" i="160"/>
  <c r="J28" i="160"/>
  <c r="K27" i="160"/>
  <c r="J27" i="160"/>
  <c r="J26" i="160"/>
  <c r="J25" i="160"/>
  <c r="J24" i="160"/>
  <c r="K23" i="160"/>
  <c r="J23" i="160"/>
  <c r="J22" i="160"/>
  <c r="J21" i="160"/>
  <c r="K20" i="160" s="1"/>
  <c r="L20" i="160" s="1"/>
  <c r="J20" i="160"/>
  <c r="K19" i="160"/>
  <c r="J19" i="160"/>
  <c r="J18" i="160"/>
  <c r="J17" i="160"/>
  <c r="J16" i="160"/>
  <c r="J15" i="160"/>
  <c r="K15" i="160" s="1"/>
  <c r="J14" i="160"/>
  <c r="J13" i="160"/>
  <c r="J12" i="160"/>
  <c r="K12" i="160" s="1"/>
  <c r="K11" i="160"/>
  <c r="J11" i="160"/>
  <c r="J10" i="160"/>
  <c r="J9" i="160"/>
  <c r="J8" i="160"/>
  <c r="K8" i="160" s="1"/>
  <c r="L8" i="160" s="1"/>
  <c r="K7" i="160"/>
  <c r="J7" i="160"/>
  <c r="J6" i="160"/>
  <c r="J5" i="160"/>
  <c r="K4" i="160" s="1"/>
  <c r="L4" i="160" s="1"/>
  <c r="J4" i="160"/>
  <c r="I91" i="159"/>
  <c r="H91" i="159"/>
  <c r="I90" i="159"/>
  <c r="H90" i="159"/>
  <c r="J87" i="159"/>
  <c r="K87" i="159" s="1"/>
  <c r="J86" i="159"/>
  <c r="J85" i="159"/>
  <c r="J84" i="159"/>
  <c r="K84" i="159" s="1"/>
  <c r="L84" i="159" s="1"/>
  <c r="J83" i="159"/>
  <c r="K83" i="159" s="1"/>
  <c r="J82" i="159"/>
  <c r="K80" i="159" s="1"/>
  <c r="J81" i="159"/>
  <c r="J80" i="159"/>
  <c r="K79" i="159"/>
  <c r="J79" i="159"/>
  <c r="J78" i="159"/>
  <c r="J77" i="159"/>
  <c r="J76" i="159"/>
  <c r="K76" i="159" s="1"/>
  <c r="L76" i="159" s="1"/>
  <c r="K75" i="159"/>
  <c r="J75" i="159"/>
  <c r="J74" i="159"/>
  <c r="J73" i="159"/>
  <c r="K72" i="159" s="1"/>
  <c r="L72" i="159" s="1"/>
  <c r="J72" i="159"/>
  <c r="J71" i="159"/>
  <c r="K71" i="159" s="1"/>
  <c r="J70" i="159"/>
  <c r="J69" i="159"/>
  <c r="J68" i="159"/>
  <c r="K68" i="159" s="1"/>
  <c r="L68" i="159" s="1"/>
  <c r="J67" i="159"/>
  <c r="K67" i="159" s="1"/>
  <c r="J66" i="159"/>
  <c r="J65" i="159"/>
  <c r="J64" i="159"/>
  <c r="K64" i="159" s="1"/>
  <c r="K63" i="159"/>
  <c r="J63" i="159"/>
  <c r="J62" i="159"/>
  <c r="J61" i="159"/>
  <c r="J60" i="159"/>
  <c r="J59" i="159"/>
  <c r="K59" i="159" s="1"/>
  <c r="J58" i="159"/>
  <c r="J57" i="159"/>
  <c r="K56" i="159" s="1"/>
  <c r="J56" i="159"/>
  <c r="J55" i="159"/>
  <c r="K55" i="159" s="1"/>
  <c r="J54" i="159"/>
  <c r="J53" i="159"/>
  <c r="K52" i="159"/>
  <c r="L52" i="159" s="1"/>
  <c r="J52" i="159"/>
  <c r="J51" i="159"/>
  <c r="K51" i="159" s="1"/>
  <c r="J50" i="159"/>
  <c r="J49" i="159"/>
  <c r="J48" i="159"/>
  <c r="J47" i="159"/>
  <c r="K47" i="159" s="1"/>
  <c r="J46" i="159"/>
  <c r="J45" i="159"/>
  <c r="J44" i="159"/>
  <c r="J43" i="159"/>
  <c r="K43" i="159" s="1"/>
  <c r="J42" i="159"/>
  <c r="J41" i="159"/>
  <c r="J40" i="159"/>
  <c r="J39" i="159"/>
  <c r="K39" i="159" s="1"/>
  <c r="J38" i="159"/>
  <c r="J37" i="159"/>
  <c r="K36" i="159"/>
  <c r="L36" i="159" s="1"/>
  <c r="J36" i="159"/>
  <c r="J35" i="159"/>
  <c r="K35" i="159" s="1"/>
  <c r="J34" i="159"/>
  <c r="J33" i="159"/>
  <c r="J32" i="159"/>
  <c r="J31" i="159"/>
  <c r="K31" i="159" s="1"/>
  <c r="J30" i="159"/>
  <c r="J29" i="159"/>
  <c r="J28" i="159"/>
  <c r="K27" i="159"/>
  <c r="J27" i="159"/>
  <c r="J26" i="159"/>
  <c r="J25" i="159"/>
  <c r="J24" i="159"/>
  <c r="J23" i="159"/>
  <c r="K23" i="159" s="1"/>
  <c r="J22" i="159"/>
  <c r="J21" i="159"/>
  <c r="K20" i="159"/>
  <c r="J20" i="159"/>
  <c r="J19" i="159"/>
  <c r="K19" i="159" s="1"/>
  <c r="J18" i="159"/>
  <c r="J17" i="159"/>
  <c r="J16" i="159"/>
  <c r="J15" i="159"/>
  <c r="K15" i="159" s="1"/>
  <c r="J14" i="159"/>
  <c r="J13" i="159"/>
  <c r="J12" i="159"/>
  <c r="J11" i="159"/>
  <c r="K11" i="159" s="1"/>
  <c r="J10" i="159"/>
  <c r="J9" i="159"/>
  <c r="J8" i="159"/>
  <c r="J7" i="159"/>
  <c r="K7" i="159" s="1"/>
  <c r="J6" i="159"/>
  <c r="J5" i="159"/>
  <c r="J4" i="159"/>
  <c r="J91" i="158"/>
  <c r="I91" i="158"/>
  <c r="J90" i="158"/>
  <c r="I90" i="158"/>
  <c r="K87" i="158"/>
  <c r="L87" i="158" s="1"/>
  <c r="K86" i="158"/>
  <c r="K85" i="158"/>
  <c r="K84" i="158"/>
  <c r="L84" i="158" s="1"/>
  <c r="M84" i="158" s="1"/>
  <c r="K83" i="158"/>
  <c r="L83" i="158" s="1"/>
  <c r="K82" i="158"/>
  <c r="K81" i="158"/>
  <c r="K80" i="158"/>
  <c r="K79" i="158"/>
  <c r="L79" i="158" s="1"/>
  <c r="K78" i="158"/>
  <c r="K77" i="158"/>
  <c r="K76" i="158"/>
  <c r="L75" i="158"/>
  <c r="K75" i="158"/>
  <c r="K74" i="158"/>
  <c r="K73" i="158"/>
  <c r="K72" i="158"/>
  <c r="K71" i="158"/>
  <c r="L71" i="158" s="1"/>
  <c r="K70" i="158"/>
  <c r="K69" i="158"/>
  <c r="K68" i="158"/>
  <c r="K67" i="158"/>
  <c r="L67" i="158" s="1"/>
  <c r="K66" i="158"/>
  <c r="K65" i="158"/>
  <c r="K64" i="158"/>
  <c r="L63" i="158"/>
  <c r="K63" i="158"/>
  <c r="K62" i="158"/>
  <c r="K61" i="158"/>
  <c r="K60" i="158"/>
  <c r="K59" i="158"/>
  <c r="L59" i="158" s="1"/>
  <c r="K58" i="158"/>
  <c r="K57" i="158"/>
  <c r="K56" i="158"/>
  <c r="L56" i="158" s="1"/>
  <c r="K55" i="158"/>
  <c r="L55" i="158" s="1"/>
  <c r="K54" i="158"/>
  <c r="K53" i="158"/>
  <c r="K52" i="158"/>
  <c r="L52" i="158" s="1"/>
  <c r="L51" i="158"/>
  <c r="K51" i="158"/>
  <c r="K50" i="158"/>
  <c r="K49" i="158"/>
  <c r="K48" i="158"/>
  <c r="L48" i="158" s="1"/>
  <c r="M48" i="158" s="1"/>
  <c r="K47" i="158"/>
  <c r="L47" i="158" s="1"/>
  <c r="K46" i="158"/>
  <c r="K45" i="158"/>
  <c r="L44" i="158" s="1"/>
  <c r="M44" i="158" s="1"/>
  <c r="K44" i="158"/>
  <c r="K43" i="158"/>
  <c r="L43" i="158" s="1"/>
  <c r="K42" i="158"/>
  <c r="K41" i="158"/>
  <c r="K40" i="158"/>
  <c r="L40" i="158" s="1"/>
  <c r="M40" i="158" s="1"/>
  <c r="K39" i="158"/>
  <c r="L39" i="158" s="1"/>
  <c r="K38" i="158"/>
  <c r="L36" i="158" s="1"/>
  <c r="K37" i="158"/>
  <c r="K36" i="158"/>
  <c r="L35" i="158"/>
  <c r="K35" i="158"/>
  <c r="K34" i="158"/>
  <c r="K33" i="158"/>
  <c r="K32" i="158"/>
  <c r="L32" i="158" s="1"/>
  <c r="M32" i="158" s="1"/>
  <c r="L31" i="158"/>
  <c r="K31" i="158"/>
  <c r="K30" i="158"/>
  <c r="K29" i="158"/>
  <c r="L28" i="158" s="1"/>
  <c r="M28" i="158" s="1"/>
  <c r="K28" i="158"/>
  <c r="K27" i="158"/>
  <c r="L27" i="158" s="1"/>
  <c r="K26" i="158"/>
  <c r="K25" i="158"/>
  <c r="K24" i="158"/>
  <c r="L24" i="158" s="1"/>
  <c r="M24" i="158" s="1"/>
  <c r="K23" i="158"/>
  <c r="L23" i="158" s="1"/>
  <c r="K22" i="158"/>
  <c r="K21" i="158"/>
  <c r="K20" i="158"/>
  <c r="L20" i="158" s="1"/>
  <c r="L19" i="158"/>
  <c r="K19" i="158"/>
  <c r="K18" i="158"/>
  <c r="K17" i="158"/>
  <c r="K16" i="158"/>
  <c r="K15" i="158"/>
  <c r="L15" i="158" s="1"/>
  <c r="K14" i="158"/>
  <c r="K13" i="158"/>
  <c r="L12" i="158" s="1"/>
  <c r="K12" i="158"/>
  <c r="K11" i="158"/>
  <c r="L11" i="158" s="1"/>
  <c r="K10" i="158"/>
  <c r="K9" i="158"/>
  <c r="L8" i="158"/>
  <c r="M8" i="158" s="1"/>
  <c r="K8" i="158"/>
  <c r="K7" i="158"/>
  <c r="L7" i="158" s="1"/>
  <c r="K6" i="158"/>
  <c r="K5" i="158"/>
  <c r="K4" i="158"/>
  <c r="I91" i="157"/>
  <c r="H91" i="157"/>
  <c r="G91" i="157"/>
  <c r="I90" i="157"/>
  <c r="H90" i="157"/>
  <c r="G90" i="157"/>
  <c r="J87" i="157"/>
  <c r="K87" i="157" s="1"/>
  <c r="J86" i="157"/>
  <c r="J85" i="157"/>
  <c r="J84" i="157"/>
  <c r="K84" i="157" s="1"/>
  <c r="J83" i="157"/>
  <c r="K83" i="157" s="1"/>
  <c r="J82" i="157"/>
  <c r="J81" i="157"/>
  <c r="J80" i="157"/>
  <c r="K79" i="157"/>
  <c r="K76" i="157"/>
  <c r="J75" i="157"/>
  <c r="K75" i="157" s="1"/>
  <c r="J74" i="157"/>
  <c r="J73" i="157"/>
  <c r="J72" i="157"/>
  <c r="J71" i="157"/>
  <c r="K71" i="157" s="1"/>
  <c r="J70" i="157"/>
  <c r="J69" i="157"/>
  <c r="J68" i="157"/>
  <c r="J67" i="157"/>
  <c r="K67" i="157" s="1"/>
  <c r="J66" i="157"/>
  <c r="J65" i="157"/>
  <c r="J64" i="157"/>
  <c r="K63" i="157"/>
  <c r="J63" i="157"/>
  <c r="J62" i="157"/>
  <c r="J61" i="157"/>
  <c r="J60" i="157"/>
  <c r="K59" i="157"/>
  <c r="J59" i="157"/>
  <c r="J58" i="157"/>
  <c r="J57" i="157"/>
  <c r="J56" i="157"/>
  <c r="J55" i="157"/>
  <c r="K55" i="157" s="1"/>
  <c r="J54" i="157"/>
  <c r="J53" i="157"/>
  <c r="J52" i="157"/>
  <c r="K52" i="157" s="1"/>
  <c r="J51" i="157"/>
  <c r="K51" i="157" s="1"/>
  <c r="J50" i="157"/>
  <c r="J49" i="157"/>
  <c r="J48" i="157"/>
  <c r="K48" i="157" s="1"/>
  <c r="K47" i="157"/>
  <c r="J47" i="157"/>
  <c r="J46" i="157"/>
  <c r="J45" i="157"/>
  <c r="J44" i="157"/>
  <c r="J43" i="157"/>
  <c r="K43" i="157" s="1"/>
  <c r="J42" i="157"/>
  <c r="J41" i="157"/>
  <c r="J40" i="157"/>
  <c r="K39" i="157"/>
  <c r="J39" i="157"/>
  <c r="J38" i="157"/>
  <c r="J37" i="157"/>
  <c r="K36" i="157" s="1"/>
  <c r="L36" i="157" s="1"/>
  <c r="J36" i="157"/>
  <c r="J35" i="157"/>
  <c r="K35" i="157" s="1"/>
  <c r="J34" i="157"/>
  <c r="J33" i="157"/>
  <c r="J32" i="157"/>
  <c r="K31" i="157"/>
  <c r="J30" i="157"/>
  <c r="J29" i="157"/>
  <c r="J28" i="157"/>
  <c r="J27" i="157"/>
  <c r="K27" i="157" s="1"/>
  <c r="J26" i="157"/>
  <c r="J25" i="157"/>
  <c r="J24" i="157"/>
  <c r="K24" i="157" s="1"/>
  <c r="J23" i="157"/>
  <c r="K23" i="157" s="1"/>
  <c r="J22" i="157"/>
  <c r="J21" i="157"/>
  <c r="K20" i="157"/>
  <c r="L20" i="157" s="1"/>
  <c r="J20" i="157"/>
  <c r="J19" i="157"/>
  <c r="K19" i="157" s="1"/>
  <c r="J18" i="157"/>
  <c r="J17" i="157"/>
  <c r="J16" i="157"/>
  <c r="J15" i="157"/>
  <c r="K15" i="157" s="1"/>
  <c r="J14" i="157"/>
  <c r="J13" i="157"/>
  <c r="J12" i="157"/>
  <c r="K11" i="157"/>
  <c r="J11" i="157"/>
  <c r="J10" i="157"/>
  <c r="J9" i="157"/>
  <c r="J8" i="157"/>
  <c r="K8" i="157" s="1"/>
  <c r="L8" i="157" s="1"/>
  <c r="J7" i="157"/>
  <c r="K7" i="157" s="1"/>
  <c r="J6" i="157"/>
  <c r="J5" i="157"/>
  <c r="J4" i="157"/>
  <c r="K4" i="157" s="1"/>
  <c r="L4" i="157" s="1"/>
  <c r="I91" i="156"/>
  <c r="H91" i="156"/>
  <c r="I90" i="156"/>
  <c r="H90" i="156"/>
  <c r="K87" i="156"/>
  <c r="J87" i="156"/>
  <c r="J86" i="156"/>
  <c r="J85" i="156"/>
  <c r="J84" i="156"/>
  <c r="K83" i="156"/>
  <c r="J83" i="156"/>
  <c r="J82" i="156"/>
  <c r="J81" i="156"/>
  <c r="J80" i="156"/>
  <c r="J79" i="156"/>
  <c r="K79" i="156" s="1"/>
  <c r="J78" i="156"/>
  <c r="J77" i="156"/>
  <c r="J76" i="156"/>
  <c r="K76" i="156" s="1"/>
  <c r="L76" i="156" s="1"/>
  <c r="J75" i="156"/>
  <c r="K75" i="156" s="1"/>
  <c r="J74" i="156"/>
  <c r="J73" i="156"/>
  <c r="J72" i="156"/>
  <c r="K72" i="156" s="1"/>
  <c r="L72" i="156" s="1"/>
  <c r="K71" i="156"/>
  <c r="J71" i="156"/>
  <c r="J70" i="156"/>
  <c r="J69" i="156"/>
  <c r="J68" i="156"/>
  <c r="J67" i="156"/>
  <c r="K67" i="156" s="1"/>
  <c r="J66" i="156"/>
  <c r="J65" i="156"/>
  <c r="J64" i="156"/>
  <c r="J63" i="156"/>
  <c r="K63" i="156" s="1"/>
  <c r="J62" i="156"/>
  <c r="J61" i="156"/>
  <c r="J60" i="156"/>
  <c r="K60" i="156" s="1"/>
  <c r="J59" i="156"/>
  <c r="K59" i="156" s="1"/>
  <c r="J58" i="156"/>
  <c r="J57" i="156"/>
  <c r="J56" i="156"/>
  <c r="K55" i="156"/>
  <c r="J55" i="156"/>
  <c r="J54" i="156"/>
  <c r="J53" i="156"/>
  <c r="J52" i="156"/>
  <c r="K51" i="156"/>
  <c r="J51" i="156"/>
  <c r="J50" i="156"/>
  <c r="J49" i="156"/>
  <c r="J48" i="156"/>
  <c r="J47" i="156"/>
  <c r="K47" i="156" s="1"/>
  <c r="J46" i="156"/>
  <c r="J45" i="156"/>
  <c r="J44" i="156"/>
  <c r="J43" i="156"/>
  <c r="K43" i="156" s="1"/>
  <c r="J42" i="156"/>
  <c r="J41" i="156"/>
  <c r="J40" i="156"/>
  <c r="K40" i="156" s="1"/>
  <c r="L40" i="156" s="1"/>
  <c r="K39" i="156"/>
  <c r="J39" i="156"/>
  <c r="J38" i="156"/>
  <c r="J37" i="156"/>
  <c r="J36" i="156"/>
  <c r="J35" i="156"/>
  <c r="K35" i="156" s="1"/>
  <c r="J34" i="156"/>
  <c r="J33" i="156"/>
  <c r="J32" i="156"/>
  <c r="K31" i="156"/>
  <c r="J31" i="156"/>
  <c r="J30" i="156"/>
  <c r="J29" i="156"/>
  <c r="K28" i="156" s="1"/>
  <c r="L28" i="156" s="1"/>
  <c r="J28" i="156"/>
  <c r="J27" i="156"/>
  <c r="K27" i="156" s="1"/>
  <c r="J26" i="156"/>
  <c r="J25" i="156"/>
  <c r="J24" i="156"/>
  <c r="J23" i="156"/>
  <c r="K23" i="156" s="1"/>
  <c r="J22" i="156"/>
  <c r="J21" i="156"/>
  <c r="J20" i="156"/>
  <c r="K19" i="156"/>
  <c r="J19" i="156"/>
  <c r="J18" i="156"/>
  <c r="J17" i="156"/>
  <c r="J16" i="156"/>
  <c r="J15" i="156"/>
  <c r="K15" i="156" s="1"/>
  <c r="J14" i="156"/>
  <c r="J13" i="156"/>
  <c r="J12" i="156"/>
  <c r="K12" i="156" s="1"/>
  <c r="L12" i="156" s="1"/>
  <c r="J11" i="156"/>
  <c r="K11" i="156" s="1"/>
  <c r="J10" i="156"/>
  <c r="J9" i="156"/>
  <c r="J8" i="156"/>
  <c r="K8" i="156" s="1"/>
  <c r="L8" i="156" s="1"/>
  <c r="K7" i="156"/>
  <c r="J7" i="156"/>
  <c r="J6" i="156"/>
  <c r="J5" i="156"/>
  <c r="J4" i="156"/>
  <c r="I91" i="155"/>
  <c r="H91" i="155"/>
  <c r="I90" i="155"/>
  <c r="H90" i="155"/>
  <c r="J87" i="155"/>
  <c r="K87" i="155" s="1"/>
  <c r="J86" i="155"/>
  <c r="J85" i="155"/>
  <c r="K84" i="155" s="1"/>
  <c r="L84" i="155" s="1"/>
  <c r="J84" i="155"/>
  <c r="J83" i="155"/>
  <c r="K83" i="155" s="1"/>
  <c r="J82" i="155"/>
  <c r="J81" i="155"/>
  <c r="J80" i="155"/>
  <c r="J79" i="155"/>
  <c r="K79" i="155" s="1"/>
  <c r="J78" i="155"/>
  <c r="K76" i="155" s="1"/>
  <c r="L76" i="155" s="1"/>
  <c r="J77" i="155"/>
  <c r="J76" i="155"/>
  <c r="J75" i="155"/>
  <c r="K75" i="155" s="1"/>
  <c r="J74" i="155"/>
  <c r="J73" i="155"/>
  <c r="J72" i="155"/>
  <c r="K72" i="155" s="1"/>
  <c r="K71" i="155"/>
  <c r="J71" i="155"/>
  <c r="J70" i="155"/>
  <c r="J69" i="155"/>
  <c r="K68" i="155" s="1"/>
  <c r="L68" i="155"/>
  <c r="J68" i="155"/>
  <c r="J67" i="155"/>
  <c r="K67" i="155" s="1"/>
  <c r="J66" i="155"/>
  <c r="J65" i="155"/>
  <c r="J64" i="155"/>
  <c r="J63" i="155"/>
  <c r="K63" i="155" s="1"/>
  <c r="J62" i="155"/>
  <c r="J61" i="155"/>
  <c r="J60" i="155"/>
  <c r="K60" i="155" s="1"/>
  <c r="L60" i="155" s="1"/>
  <c r="K59" i="155"/>
  <c r="J59" i="155"/>
  <c r="J58" i="155"/>
  <c r="J57" i="155"/>
  <c r="J56" i="155"/>
  <c r="K55" i="155"/>
  <c r="J55" i="155"/>
  <c r="J54" i="155"/>
  <c r="J53" i="155"/>
  <c r="K52" i="155" s="1"/>
  <c r="L52" i="155" s="1"/>
  <c r="J52" i="155"/>
  <c r="J51" i="155"/>
  <c r="K51" i="155" s="1"/>
  <c r="J50" i="155"/>
  <c r="J49" i="155"/>
  <c r="K48" i="155" s="1"/>
  <c r="L48" i="155" s="1"/>
  <c r="J48" i="155"/>
  <c r="J47" i="155"/>
  <c r="K47" i="155" s="1"/>
  <c r="J46" i="155"/>
  <c r="J45" i="155"/>
  <c r="J44" i="155"/>
  <c r="J43" i="155"/>
  <c r="K43" i="155" s="1"/>
  <c r="J42" i="155"/>
  <c r="J41" i="155"/>
  <c r="J40" i="155"/>
  <c r="J39" i="155"/>
  <c r="K39" i="155" s="1"/>
  <c r="J38" i="155"/>
  <c r="J37" i="155"/>
  <c r="J36" i="155"/>
  <c r="K36" i="155" s="1"/>
  <c r="J35" i="155"/>
  <c r="K35" i="155" s="1"/>
  <c r="J34" i="155"/>
  <c r="J33" i="155"/>
  <c r="J32" i="155"/>
  <c r="K32" i="155" s="1"/>
  <c r="K31" i="155"/>
  <c r="J31" i="155"/>
  <c r="J30" i="155"/>
  <c r="J29" i="155"/>
  <c r="J28" i="155"/>
  <c r="K28" i="155" s="1"/>
  <c r="L28" i="155" s="1"/>
  <c r="K27" i="155"/>
  <c r="J27" i="155"/>
  <c r="J26" i="155"/>
  <c r="J25" i="155"/>
  <c r="K24" i="155" s="1"/>
  <c r="L24" i="155" s="1"/>
  <c r="J24" i="155"/>
  <c r="J23" i="155"/>
  <c r="K23" i="155" s="1"/>
  <c r="J22" i="155"/>
  <c r="J21" i="155"/>
  <c r="K20" i="155" s="1"/>
  <c r="L20" i="155" s="1"/>
  <c r="J20" i="155"/>
  <c r="J19" i="155"/>
  <c r="K19" i="155" s="1"/>
  <c r="J18" i="155"/>
  <c r="J17" i="155"/>
  <c r="J16" i="155"/>
  <c r="J15" i="155"/>
  <c r="K15" i="155" s="1"/>
  <c r="J14" i="155"/>
  <c r="J13" i="155"/>
  <c r="J12" i="155"/>
  <c r="K12" i="155" s="1"/>
  <c r="K11" i="155"/>
  <c r="J11" i="155"/>
  <c r="J10" i="155"/>
  <c r="J9" i="155"/>
  <c r="J8" i="155"/>
  <c r="J7" i="155"/>
  <c r="K7" i="155" s="1"/>
  <c r="J6" i="155"/>
  <c r="J5" i="155"/>
  <c r="K4" i="155"/>
  <c r="L4" i="155" s="1"/>
  <c r="J4" i="155"/>
  <c r="I91" i="154"/>
  <c r="H91" i="154"/>
  <c r="I90" i="154"/>
  <c r="H90" i="154"/>
  <c r="J87" i="154"/>
  <c r="K87" i="154" s="1"/>
  <c r="J86" i="154"/>
  <c r="J85" i="154"/>
  <c r="J84" i="154"/>
  <c r="J83" i="154"/>
  <c r="K83" i="154" s="1"/>
  <c r="J82" i="154"/>
  <c r="J81" i="154"/>
  <c r="J80" i="154"/>
  <c r="K79" i="154"/>
  <c r="J79" i="154"/>
  <c r="J78" i="154"/>
  <c r="J77" i="154"/>
  <c r="J76" i="154"/>
  <c r="J75" i="154"/>
  <c r="K75" i="154" s="1"/>
  <c r="J74" i="154"/>
  <c r="J73" i="154"/>
  <c r="K72" i="154"/>
  <c r="J72" i="154"/>
  <c r="J71" i="154"/>
  <c r="K71" i="154" s="1"/>
  <c r="J70" i="154"/>
  <c r="J69" i="154"/>
  <c r="J68" i="154"/>
  <c r="J67" i="154"/>
  <c r="K67" i="154" s="1"/>
  <c r="J66" i="154"/>
  <c r="J65" i="154"/>
  <c r="J64" i="154"/>
  <c r="J63" i="154"/>
  <c r="K63" i="154" s="1"/>
  <c r="J62" i="154"/>
  <c r="J61" i="154"/>
  <c r="J60" i="154"/>
  <c r="J59" i="154"/>
  <c r="K59" i="154" s="1"/>
  <c r="J58" i="154"/>
  <c r="J57" i="154"/>
  <c r="J56" i="154"/>
  <c r="J55" i="154"/>
  <c r="K55" i="154" s="1"/>
  <c r="J54" i="154"/>
  <c r="J53" i="154"/>
  <c r="J52" i="154"/>
  <c r="K52" i="154" s="1"/>
  <c r="K51" i="154"/>
  <c r="J51" i="154"/>
  <c r="J50" i="154"/>
  <c r="J49" i="154"/>
  <c r="J48" i="154"/>
  <c r="K48" i="154" s="1"/>
  <c r="L48" i="154" s="1"/>
  <c r="K47" i="154"/>
  <c r="J47" i="154"/>
  <c r="J46" i="154"/>
  <c r="J45" i="154"/>
  <c r="K44" i="154" s="1"/>
  <c r="L44" i="154" s="1"/>
  <c r="J44" i="154"/>
  <c r="J43" i="154"/>
  <c r="K43" i="154" s="1"/>
  <c r="J42" i="154"/>
  <c r="J41" i="154"/>
  <c r="J40" i="154"/>
  <c r="K40" i="154" s="1"/>
  <c r="L40" i="154" s="1"/>
  <c r="J39" i="154"/>
  <c r="K39" i="154" s="1"/>
  <c r="J38" i="154"/>
  <c r="J37" i="154"/>
  <c r="J36" i="154"/>
  <c r="K35" i="154"/>
  <c r="J35" i="154"/>
  <c r="J34" i="154"/>
  <c r="J33" i="154"/>
  <c r="J32" i="154"/>
  <c r="K32" i="154" s="1"/>
  <c r="L32" i="154" s="1"/>
  <c r="K31" i="154"/>
  <c r="J31" i="154"/>
  <c r="J30" i="154"/>
  <c r="J29" i="154"/>
  <c r="K28" i="154" s="1"/>
  <c r="L28" i="154" s="1"/>
  <c r="J28" i="154"/>
  <c r="J27" i="154"/>
  <c r="K27" i="154" s="1"/>
  <c r="J26" i="154"/>
  <c r="J25" i="154"/>
  <c r="K24" i="154" s="1"/>
  <c r="L24" i="154" s="1"/>
  <c r="J24" i="154"/>
  <c r="J23" i="154"/>
  <c r="K23" i="154" s="1"/>
  <c r="J22" i="154"/>
  <c r="J21" i="154"/>
  <c r="J20" i="154"/>
  <c r="J19" i="154"/>
  <c r="K19" i="154" s="1"/>
  <c r="J18" i="154"/>
  <c r="J17" i="154"/>
  <c r="J16" i="154"/>
  <c r="K15" i="154"/>
  <c r="J15" i="154"/>
  <c r="J14" i="154"/>
  <c r="J13" i="154"/>
  <c r="J12" i="154"/>
  <c r="J11" i="154"/>
  <c r="K11" i="154" s="1"/>
  <c r="J10" i="154"/>
  <c r="J9" i="154"/>
  <c r="K8" i="154"/>
  <c r="J8" i="154"/>
  <c r="J7" i="154"/>
  <c r="K7" i="154" s="1"/>
  <c r="J6" i="154"/>
  <c r="J5" i="154"/>
  <c r="P4" i="154"/>
  <c r="O4" i="154"/>
  <c r="J4" i="154"/>
  <c r="K111" i="153"/>
  <c r="L111" i="153" s="1"/>
  <c r="K110" i="153"/>
  <c r="K109" i="153"/>
  <c r="K108" i="153"/>
  <c r="L108" i="153" s="1"/>
  <c r="K107" i="153"/>
  <c r="L107" i="153" s="1"/>
  <c r="K106" i="153"/>
  <c r="K105" i="153"/>
  <c r="K104" i="153"/>
  <c r="L103" i="153"/>
  <c r="K103" i="153"/>
  <c r="K102" i="153"/>
  <c r="K101" i="153"/>
  <c r="K100" i="153"/>
  <c r="L100" i="153" s="1"/>
  <c r="M100" i="153" s="1"/>
  <c r="K99" i="153"/>
  <c r="L99" i="153" s="1"/>
  <c r="K98" i="153"/>
  <c r="K97" i="153"/>
  <c r="L96" i="153" s="1"/>
  <c r="M96" i="153" s="1"/>
  <c r="K96" i="153"/>
  <c r="K95" i="153"/>
  <c r="L95" i="153" s="1"/>
  <c r="K94" i="153"/>
  <c r="K93" i="153"/>
  <c r="K92" i="153"/>
  <c r="L92" i="153" s="1"/>
  <c r="M92" i="153" s="1"/>
  <c r="K91" i="153"/>
  <c r="L91" i="153" s="1"/>
  <c r="K90" i="153"/>
  <c r="K89" i="153"/>
  <c r="L88" i="153"/>
  <c r="M88" i="153" s="1"/>
  <c r="K88" i="153"/>
  <c r="K87" i="153"/>
  <c r="L87" i="153" s="1"/>
  <c r="K86" i="153"/>
  <c r="K85" i="153"/>
  <c r="K84" i="153"/>
  <c r="K83" i="153"/>
  <c r="L83" i="153" s="1"/>
  <c r="K82" i="153"/>
  <c r="K81" i="153"/>
  <c r="K80" i="153"/>
  <c r="K79" i="153"/>
  <c r="L79" i="153" s="1"/>
  <c r="K78" i="153"/>
  <c r="K77" i="153"/>
  <c r="L76" i="153"/>
  <c r="K76" i="153"/>
  <c r="K75" i="153"/>
  <c r="L75" i="153" s="1"/>
  <c r="K74" i="153"/>
  <c r="K73" i="153"/>
  <c r="K72" i="153"/>
  <c r="K71" i="153"/>
  <c r="L71" i="153" s="1"/>
  <c r="K70" i="153"/>
  <c r="K69" i="153"/>
  <c r="K68" i="153"/>
  <c r="K67" i="153"/>
  <c r="L67" i="153" s="1"/>
  <c r="K66" i="153"/>
  <c r="K65" i="153"/>
  <c r="K64" i="153"/>
  <c r="L63" i="153"/>
  <c r="K63" i="153"/>
  <c r="K62" i="153"/>
  <c r="K61" i="153"/>
  <c r="K60" i="153"/>
  <c r="L60" i="153" s="1"/>
  <c r="M60" i="153" s="1"/>
  <c r="K59" i="153"/>
  <c r="L59" i="153" s="1"/>
  <c r="K58" i="153"/>
  <c r="K57" i="153"/>
  <c r="K56" i="153"/>
  <c r="L55" i="153"/>
  <c r="K55" i="153"/>
  <c r="K54" i="153"/>
  <c r="K53" i="153"/>
  <c r="K52" i="153"/>
  <c r="L52" i="153" s="1"/>
  <c r="M52" i="153" s="1"/>
  <c r="L51" i="153"/>
  <c r="K51" i="153"/>
  <c r="K50" i="153"/>
  <c r="K49" i="153"/>
  <c r="L48" i="153" s="1"/>
  <c r="M48" i="153" s="1"/>
  <c r="K48" i="153"/>
  <c r="K47" i="153"/>
  <c r="L47" i="153" s="1"/>
  <c r="K46" i="153"/>
  <c r="K45" i="153"/>
  <c r="K44" i="153"/>
  <c r="K43" i="153"/>
  <c r="L43" i="153" s="1"/>
  <c r="K42" i="153"/>
  <c r="K41" i="153"/>
  <c r="K40" i="153"/>
  <c r="L39" i="153"/>
  <c r="K39" i="153"/>
  <c r="K38" i="153"/>
  <c r="K37" i="153"/>
  <c r="K36" i="153"/>
  <c r="L36" i="153" s="1"/>
  <c r="M36" i="153" s="1"/>
  <c r="K35" i="153"/>
  <c r="L35" i="153" s="1"/>
  <c r="K34" i="153"/>
  <c r="K33" i="153"/>
  <c r="K32" i="153"/>
  <c r="K31" i="153"/>
  <c r="L31" i="153" s="1"/>
  <c r="K30" i="153"/>
  <c r="K29" i="153"/>
  <c r="K28" i="153"/>
  <c r="L28" i="153" s="1"/>
  <c r="K27" i="153"/>
  <c r="L27" i="153" s="1"/>
  <c r="K26" i="153"/>
  <c r="K25" i="153"/>
  <c r="K24" i="153"/>
  <c r="L24" i="153" s="1"/>
  <c r="L23" i="153"/>
  <c r="K23" i="153"/>
  <c r="K22" i="153"/>
  <c r="K21" i="153"/>
  <c r="K20" i="153"/>
  <c r="K19" i="153"/>
  <c r="L19" i="153" s="1"/>
  <c r="K18" i="153"/>
  <c r="K17" i="153"/>
  <c r="L16" i="153" s="1"/>
  <c r="M16" i="153" s="1"/>
  <c r="K16" i="153"/>
  <c r="K15" i="153"/>
  <c r="L15" i="153" s="1"/>
  <c r="K14" i="153"/>
  <c r="K13" i="153"/>
  <c r="K12" i="153"/>
  <c r="L12" i="153" s="1"/>
  <c r="K11" i="153"/>
  <c r="L11" i="153" s="1"/>
  <c r="K10" i="153"/>
  <c r="K9" i="153"/>
  <c r="K8" i="153"/>
  <c r="L8" i="153" s="1"/>
  <c r="L7" i="153"/>
  <c r="K7" i="153"/>
  <c r="K6" i="153"/>
  <c r="K5" i="153"/>
  <c r="K4" i="153"/>
  <c r="K111" i="152"/>
  <c r="L111" i="152" s="1"/>
  <c r="K110" i="152"/>
  <c r="K109" i="152"/>
  <c r="L108" i="152" s="1"/>
  <c r="M108" i="152" s="1"/>
  <c r="K108" i="152"/>
  <c r="K107" i="152"/>
  <c r="L107" i="152" s="1"/>
  <c r="K106" i="152"/>
  <c r="K105" i="152"/>
  <c r="L104" i="152"/>
  <c r="K104" i="152"/>
  <c r="K103" i="152"/>
  <c r="L103" i="152" s="1"/>
  <c r="K102" i="152"/>
  <c r="K101" i="152"/>
  <c r="K100" i="152"/>
  <c r="K99" i="152"/>
  <c r="L99" i="152" s="1"/>
  <c r="K98" i="152"/>
  <c r="K97" i="152"/>
  <c r="K96" i="152"/>
  <c r="L95" i="152"/>
  <c r="K95" i="152"/>
  <c r="K94" i="152"/>
  <c r="K93" i="152"/>
  <c r="K92" i="152"/>
  <c r="K91" i="152"/>
  <c r="L91" i="152" s="1"/>
  <c r="K90" i="152"/>
  <c r="K89" i="152"/>
  <c r="L88" i="152"/>
  <c r="K88" i="152"/>
  <c r="K87" i="152"/>
  <c r="L87" i="152" s="1"/>
  <c r="K86" i="152"/>
  <c r="K85" i="152"/>
  <c r="K84" i="152"/>
  <c r="K83" i="152"/>
  <c r="L83" i="152" s="1"/>
  <c r="K82" i="152"/>
  <c r="K81" i="152"/>
  <c r="K80" i="152"/>
  <c r="K79" i="152"/>
  <c r="L79" i="152" s="1"/>
  <c r="K78" i="152"/>
  <c r="K77" i="152"/>
  <c r="K76" i="152"/>
  <c r="K75" i="152"/>
  <c r="L75" i="152" s="1"/>
  <c r="K74" i="152"/>
  <c r="K73" i="152"/>
  <c r="K72" i="152"/>
  <c r="K71" i="152"/>
  <c r="L71" i="152" s="1"/>
  <c r="K70" i="152"/>
  <c r="K69" i="152"/>
  <c r="K68" i="152"/>
  <c r="L68" i="152" s="1"/>
  <c r="M68" i="152" s="1"/>
  <c r="K67" i="152"/>
  <c r="L67" i="152" s="1"/>
  <c r="K66" i="152"/>
  <c r="K65" i="152"/>
  <c r="K64" i="152"/>
  <c r="K63" i="152"/>
  <c r="L63" i="152" s="1"/>
  <c r="K62" i="152"/>
  <c r="K61" i="152"/>
  <c r="K60" i="152"/>
  <c r="K59" i="152"/>
  <c r="L59" i="152" s="1"/>
  <c r="K58" i="152"/>
  <c r="K57" i="152"/>
  <c r="K56" i="152"/>
  <c r="L56" i="152" s="1"/>
  <c r="K55" i="152"/>
  <c r="L55" i="152" s="1"/>
  <c r="K54" i="152"/>
  <c r="K53" i="152"/>
  <c r="L52" i="152"/>
  <c r="M52" i="152" s="1"/>
  <c r="K52" i="152"/>
  <c r="K51" i="152"/>
  <c r="L51" i="152" s="1"/>
  <c r="K50" i="152"/>
  <c r="K49" i="152"/>
  <c r="K48" i="152"/>
  <c r="K47" i="152"/>
  <c r="L47" i="152" s="1"/>
  <c r="K46" i="152"/>
  <c r="K45" i="152"/>
  <c r="K44" i="152"/>
  <c r="K43" i="152"/>
  <c r="L43" i="152" s="1"/>
  <c r="K42" i="152"/>
  <c r="K41" i="152"/>
  <c r="K40" i="152"/>
  <c r="L40" i="152" s="1"/>
  <c r="K39" i="152"/>
  <c r="L39" i="152" s="1"/>
  <c r="K38" i="152"/>
  <c r="K37" i="152"/>
  <c r="K36" i="152"/>
  <c r="L36" i="152" s="1"/>
  <c r="L35" i="152"/>
  <c r="K35" i="152"/>
  <c r="K34" i="152"/>
  <c r="K33" i="152"/>
  <c r="K32" i="152"/>
  <c r="L32" i="152" s="1"/>
  <c r="M32" i="152" s="1"/>
  <c r="K31" i="152"/>
  <c r="L31" i="152" s="1"/>
  <c r="K30" i="152"/>
  <c r="K29" i="152"/>
  <c r="L28" i="152" s="1"/>
  <c r="M28" i="152" s="1"/>
  <c r="K28" i="152"/>
  <c r="K27" i="152"/>
  <c r="L27" i="152" s="1"/>
  <c r="K26" i="152"/>
  <c r="K25" i="152"/>
  <c r="K24" i="152"/>
  <c r="L24" i="152" s="1"/>
  <c r="K23" i="152"/>
  <c r="L23" i="152" s="1"/>
  <c r="K22" i="152"/>
  <c r="K21" i="152"/>
  <c r="K20" i="152"/>
  <c r="L19" i="152"/>
  <c r="K19" i="152"/>
  <c r="K18" i="152"/>
  <c r="K17" i="152"/>
  <c r="K16" i="152"/>
  <c r="L16" i="152" s="1"/>
  <c r="M16" i="152" s="1"/>
  <c r="L15" i="152"/>
  <c r="K15" i="152"/>
  <c r="K14" i="152"/>
  <c r="K13" i="152"/>
  <c r="L12" i="152" s="1"/>
  <c r="M12" i="152" s="1"/>
  <c r="K12" i="152"/>
  <c r="K11" i="152"/>
  <c r="L11" i="152" s="1"/>
  <c r="K10" i="152"/>
  <c r="K9" i="152"/>
  <c r="K8" i="152"/>
  <c r="L8" i="152" s="1"/>
  <c r="K7" i="152"/>
  <c r="L7" i="152" s="1"/>
  <c r="K6" i="152"/>
  <c r="K5" i="152"/>
  <c r="K4" i="152"/>
  <c r="L4" i="152" s="1"/>
  <c r="L111" i="151"/>
  <c r="K111" i="151"/>
  <c r="K110" i="151"/>
  <c r="K109" i="151"/>
  <c r="K108" i="151"/>
  <c r="K107" i="151"/>
  <c r="L107" i="151" s="1"/>
  <c r="K106" i="151"/>
  <c r="K105" i="151"/>
  <c r="L104" i="151" s="1"/>
  <c r="M104" i="151" s="1"/>
  <c r="K104" i="151"/>
  <c r="K103" i="151"/>
  <c r="L103" i="151" s="1"/>
  <c r="K102" i="151"/>
  <c r="K101" i="151"/>
  <c r="K100" i="151"/>
  <c r="L100" i="151" s="1"/>
  <c r="M100" i="151" s="1"/>
  <c r="K99" i="151"/>
  <c r="L99" i="151" s="1"/>
  <c r="K98" i="151"/>
  <c r="K97" i="151"/>
  <c r="K96" i="151"/>
  <c r="L96" i="151" s="1"/>
  <c r="M96" i="151" s="1"/>
  <c r="L95" i="151"/>
  <c r="K95" i="151"/>
  <c r="K94" i="151"/>
  <c r="K93" i="151"/>
  <c r="K92" i="151"/>
  <c r="K91" i="151"/>
  <c r="L91" i="151" s="1"/>
  <c r="K90" i="151"/>
  <c r="K89" i="151"/>
  <c r="L88" i="151" s="1"/>
  <c r="M88" i="151" s="1"/>
  <c r="K88" i="151"/>
  <c r="K87" i="151"/>
  <c r="L87" i="151" s="1"/>
  <c r="K86" i="151"/>
  <c r="K85" i="151"/>
  <c r="L84" i="151"/>
  <c r="K84" i="151"/>
  <c r="K83" i="151"/>
  <c r="L83" i="151" s="1"/>
  <c r="K82" i="151"/>
  <c r="K81" i="151"/>
  <c r="K80" i="151"/>
  <c r="K79" i="151"/>
  <c r="L79" i="151" s="1"/>
  <c r="K78" i="151"/>
  <c r="K77" i="151"/>
  <c r="K76" i="151"/>
  <c r="L75" i="151"/>
  <c r="K75" i="151"/>
  <c r="K74" i="151"/>
  <c r="K73" i="151"/>
  <c r="K72" i="151"/>
  <c r="L71" i="151"/>
  <c r="K71" i="151"/>
  <c r="K70" i="151"/>
  <c r="K69" i="151"/>
  <c r="L68" i="151" s="1"/>
  <c r="K68" i="151"/>
  <c r="K67" i="151"/>
  <c r="L67" i="151" s="1"/>
  <c r="K66" i="151"/>
  <c r="K65" i="151"/>
  <c r="K64" i="151"/>
  <c r="K63" i="151"/>
  <c r="L63" i="151" s="1"/>
  <c r="K62" i="151"/>
  <c r="K61" i="151"/>
  <c r="K60" i="151"/>
  <c r="L59" i="151"/>
  <c r="K59" i="151"/>
  <c r="K58" i="151"/>
  <c r="K57" i="151"/>
  <c r="K56" i="151"/>
  <c r="K55" i="151"/>
  <c r="L55" i="151" s="1"/>
  <c r="K54" i="151"/>
  <c r="K53" i="151"/>
  <c r="L52" i="151" s="1"/>
  <c r="M52" i="151" s="1"/>
  <c r="K52" i="151"/>
  <c r="K51" i="151"/>
  <c r="L51" i="151" s="1"/>
  <c r="K50" i="151"/>
  <c r="K49" i="151"/>
  <c r="K48" i="151"/>
  <c r="K47" i="151"/>
  <c r="L47" i="151" s="1"/>
  <c r="K46" i="151"/>
  <c r="K45" i="151"/>
  <c r="K44" i="151"/>
  <c r="L43" i="151"/>
  <c r="K43" i="151"/>
  <c r="K42" i="151"/>
  <c r="K41" i="151"/>
  <c r="L40" i="151" s="1"/>
  <c r="M40" i="151"/>
  <c r="K40" i="151"/>
  <c r="K39" i="151"/>
  <c r="L39" i="151" s="1"/>
  <c r="K38" i="151"/>
  <c r="K37" i="151"/>
  <c r="K36" i="151"/>
  <c r="K35" i="151"/>
  <c r="L35" i="151" s="1"/>
  <c r="K34" i="151"/>
  <c r="K33" i="151"/>
  <c r="K32" i="151"/>
  <c r="K31" i="151"/>
  <c r="L31" i="151" s="1"/>
  <c r="K30" i="151"/>
  <c r="K29" i="151"/>
  <c r="K28" i="151"/>
  <c r="L27" i="151"/>
  <c r="K27" i="151"/>
  <c r="K26" i="151"/>
  <c r="K25" i="151"/>
  <c r="L24" i="151" s="1"/>
  <c r="M24" i="151"/>
  <c r="K24" i="151"/>
  <c r="K23" i="151"/>
  <c r="L23" i="151" s="1"/>
  <c r="K22" i="151"/>
  <c r="K21" i="151"/>
  <c r="L20" i="151"/>
  <c r="M20" i="151" s="1"/>
  <c r="K20" i="151"/>
  <c r="K19" i="151"/>
  <c r="L19" i="151" s="1"/>
  <c r="K18" i="151"/>
  <c r="K17" i="151"/>
  <c r="K16" i="151"/>
  <c r="K15" i="151"/>
  <c r="L15" i="151" s="1"/>
  <c r="K14" i="151"/>
  <c r="K13" i="151"/>
  <c r="K12" i="151"/>
  <c r="K11" i="151"/>
  <c r="L11" i="151" s="1"/>
  <c r="K10" i="151"/>
  <c r="K9" i="151"/>
  <c r="K8" i="151"/>
  <c r="K7" i="151"/>
  <c r="L7" i="151" s="1"/>
  <c r="K6" i="151"/>
  <c r="K5" i="151"/>
  <c r="K4" i="151"/>
  <c r="L4" i="151" s="1"/>
  <c r="K111" i="150"/>
  <c r="L111" i="150" s="1"/>
  <c r="K110" i="150"/>
  <c r="K109" i="150"/>
  <c r="K108" i="150"/>
  <c r="K107" i="150"/>
  <c r="L107" i="150" s="1"/>
  <c r="K106" i="150"/>
  <c r="K105" i="150"/>
  <c r="K104" i="150"/>
  <c r="K103" i="150"/>
  <c r="L103" i="150" s="1"/>
  <c r="K102" i="150"/>
  <c r="K101" i="150"/>
  <c r="K100" i="150"/>
  <c r="K99" i="150"/>
  <c r="L99" i="150" s="1"/>
  <c r="K98" i="150"/>
  <c r="K97" i="150"/>
  <c r="K96" i="150"/>
  <c r="L96" i="150" s="1"/>
  <c r="K95" i="150"/>
  <c r="L95" i="150" s="1"/>
  <c r="K94" i="150"/>
  <c r="K93" i="150"/>
  <c r="L92" i="150"/>
  <c r="M92" i="150" s="1"/>
  <c r="K92" i="150"/>
  <c r="K91" i="150"/>
  <c r="L91" i="150" s="1"/>
  <c r="K90" i="150"/>
  <c r="K89" i="150"/>
  <c r="K88" i="150"/>
  <c r="K87" i="150"/>
  <c r="L87" i="150" s="1"/>
  <c r="K86" i="150"/>
  <c r="K85" i="150"/>
  <c r="K84" i="150"/>
  <c r="L84" i="150" s="1"/>
  <c r="K83" i="150"/>
  <c r="L83" i="150" s="1"/>
  <c r="K82" i="150"/>
  <c r="K81" i="150"/>
  <c r="K80" i="150"/>
  <c r="L80" i="150" s="1"/>
  <c r="K79" i="150"/>
  <c r="L79" i="150" s="1"/>
  <c r="K78" i="150"/>
  <c r="K77" i="150"/>
  <c r="L76" i="150"/>
  <c r="M76" i="150" s="1"/>
  <c r="K76" i="150"/>
  <c r="K75" i="150"/>
  <c r="L75" i="150" s="1"/>
  <c r="K74" i="150"/>
  <c r="K73" i="150"/>
  <c r="K72" i="150"/>
  <c r="L71" i="150"/>
  <c r="K71" i="150"/>
  <c r="K70" i="150"/>
  <c r="K69" i="150"/>
  <c r="K68" i="150"/>
  <c r="K67" i="150"/>
  <c r="L67" i="150" s="1"/>
  <c r="K66" i="150"/>
  <c r="K65" i="150"/>
  <c r="L64" i="150" s="1"/>
  <c r="K64" i="150"/>
  <c r="K63" i="150"/>
  <c r="L63" i="150" s="1"/>
  <c r="K62" i="150"/>
  <c r="K61" i="150"/>
  <c r="K60" i="150"/>
  <c r="K59" i="150"/>
  <c r="L59" i="150" s="1"/>
  <c r="K58" i="150"/>
  <c r="K57" i="150"/>
  <c r="K56" i="150"/>
  <c r="L56" i="150" s="1"/>
  <c r="K55" i="150"/>
  <c r="L55" i="150" s="1"/>
  <c r="K54" i="150"/>
  <c r="K53" i="150"/>
  <c r="K52" i="150"/>
  <c r="L51" i="150"/>
  <c r="K51" i="150"/>
  <c r="K50" i="150"/>
  <c r="K49" i="150"/>
  <c r="K48" i="150"/>
  <c r="L48" i="150" s="1"/>
  <c r="M48" i="150" s="1"/>
  <c r="K47" i="150"/>
  <c r="L47" i="150" s="1"/>
  <c r="K46" i="150"/>
  <c r="K45" i="150"/>
  <c r="K44" i="150"/>
  <c r="L44" i="150" s="1"/>
  <c r="K43" i="150"/>
  <c r="L43" i="150" s="1"/>
  <c r="K42" i="150"/>
  <c r="K41" i="150"/>
  <c r="K40" i="150"/>
  <c r="K39" i="150"/>
  <c r="L39" i="150" s="1"/>
  <c r="K38" i="150"/>
  <c r="K37" i="150"/>
  <c r="K36" i="150"/>
  <c r="L36" i="150" s="1"/>
  <c r="K35" i="150"/>
  <c r="L35" i="150" s="1"/>
  <c r="K34" i="150"/>
  <c r="K33" i="150"/>
  <c r="K32" i="150"/>
  <c r="K31" i="150"/>
  <c r="L31" i="150" s="1"/>
  <c r="K30" i="150"/>
  <c r="K29" i="150"/>
  <c r="K28" i="150"/>
  <c r="L27" i="150"/>
  <c r="K27" i="150"/>
  <c r="K26" i="150"/>
  <c r="K25" i="150"/>
  <c r="L24" i="150" s="1"/>
  <c r="K23" i="150"/>
  <c r="L23" i="150" s="1"/>
  <c r="K22" i="150"/>
  <c r="K21" i="150"/>
  <c r="K20" i="150"/>
  <c r="K19" i="150"/>
  <c r="L19" i="150" s="1"/>
  <c r="K18" i="150"/>
  <c r="K17" i="150"/>
  <c r="K16" i="150"/>
  <c r="L16" i="150" s="1"/>
  <c r="M16" i="150" s="1"/>
  <c r="L15" i="150"/>
  <c r="K15" i="150"/>
  <c r="K14" i="150"/>
  <c r="K13" i="150"/>
  <c r="K12" i="150"/>
  <c r="K11" i="150"/>
  <c r="L11" i="150" s="1"/>
  <c r="K10" i="150"/>
  <c r="K9" i="150"/>
  <c r="L8" i="150" s="1"/>
  <c r="M8" i="150" s="1"/>
  <c r="K8" i="150"/>
  <c r="K7" i="150"/>
  <c r="L7" i="150" s="1"/>
  <c r="K6" i="150"/>
  <c r="K5" i="150"/>
  <c r="K4" i="150"/>
  <c r="K111" i="149"/>
  <c r="L111" i="149" s="1"/>
  <c r="K110" i="149"/>
  <c r="K109" i="149"/>
  <c r="K108" i="149"/>
  <c r="L108" i="149" s="1"/>
  <c r="M108" i="149" s="1"/>
  <c r="L107" i="149"/>
  <c r="K107" i="149"/>
  <c r="K106" i="149"/>
  <c r="K105" i="149"/>
  <c r="K104" i="149"/>
  <c r="K103" i="149"/>
  <c r="L103" i="149" s="1"/>
  <c r="K102" i="149"/>
  <c r="K101" i="149"/>
  <c r="K100" i="149"/>
  <c r="K99" i="149"/>
  <c r="L99" i="149" s="1"/>
  <c r="K98" i="149"/>
  <c r="K97" i="149"/>
  <c r="K96" i="149"/>
  <c r="K95" i="149"/>
  <c r="L95" i="149" s="1"/>
  <c r="K94" i="149"/>
  <c r="K93" i="149"/>
  <c r="K92" i="149"/>
  <c r="L92" i="149" s="1"/>
  <c r="K91" i="149"/>
  <c r="L91" i="149" s="1"/>
  <c r="K90" i="149"/>
  <c r="K89" i="149"/>
  <c r="K88" i="149"/>
  <c r="L87" i="149"/>
  <c r="K87" i="149"/>
  <c r="K86" i="149"/>
  <c r="K85" i="149"/>
  <c r="K84" i="149"/>
  <c r="K83" i="149"/>
  <c r="L83" i="149" s="1"/>
  <c r="K82" i="149"/>
  <c r="K81" i="149"/>
  <c r="L80" i="149"/>
  <c r="K80" i="149"/>
  <c r="K79" i="149"/>
  <c r="L79" i="149" s="1"/>
  <c r="K78" i="149"/>
  <c r="K77" i="149"/>
  <c r="K76" i="149"/>
  <c r="K75" i="149"/>
  <c r="L75" i="149" s="1"/>
  <c r="K74" i="149"/>
  <c r="K73" i="149"/>
  <c r="K72" i="149"/>
  <c r="K71" i="149"/>
  <c r="L71" i="149" s="1"/>
  <c r="K70" i="149"/>
  <c r="K69" i="149"/>
  <c r="K68" i="149"/>
  <c r="K67" i="149"/>
  <c r="L67" i="149" s="1"/>
  <c r="K66" i="149"/>
  <c r="K65" i="149"/>
  <c r="K64" i="149"/>
  <c r="K63" i="149"/>
  <c r="L63" i="149" s="1"/>
  <c r="K62" i="149"/>
  <c r="K61" i="149"/>
  <c r="K60" i="149"/>
  <c r="L60" i="149" s="1"/>
  <c r="M60" i="149" s="1"/>
  <c r="L59" i="149"/>
  <c r="K59" i="149"/>
  <c r="K58" i="149"/>
  <c r="K57" i="149"/>
  <c r="K56" i="149"/>
  <c r="K55" i="149"/>
  <c r="L55" i="149" s="1"/>
  <c r="K54" i="149"/>
  <c r="K53" i="149"/>
  <c r="K52" i="149"/>
  <c r="K51" i="149"/>
  <c r="L51" i="149" s="1"/>
  <c r="K50" i="149"/>
  <c r="K49" i="149"/>
  <c r="K48" i="149"/>
  <c r="K47" i="149"/>
  <c r="L47" i="149" s="1"/>
  <c r="K46" i="149"/>
  <c r="K45" i="149"/>
  <c r="K44" i="149"/>
  <c r="L43" i="149"/>
  <c r="K43" i="149"/>
  <c r="K42" i="149"/>
  <c r="K41" i="149"/>
  <c r="K40" i="149"/>
  <c r="K39" i="149"/>
  <c r="L39" i="149" s="1"/>
  <c r="K38" i="149"/>
  <c r="K37" i="149"/>
  <c r="K36" i="149"/>
  <c r="L35" i="149"/>
  <c r="K35" i="149"/>
  <c r="K34" i="149"/>
  <c r="K33" i="149"/>
  <c r="M32" i="149"/>
  <c r="L32" i="149"/>
  <c r="K32" i="149"/>
  <c r="K31" i="149"/>
  <c r="L31" i="149" s="1"/>
  <c r="K30" i="149"/>
  <c r="K29" i="149"/>
  <c r="K28" i="149"/>
  <c r="K27" i="149"/>
  <c r="L27" i="149" s="1"/>
  <c r="K26" i="149"/>
  <c r="K25" i="149"/>
  <c r="K24" i="149"/>
  <c r="L23" i="149"/>
  <c r="K23" i="149"/>
  <c r="K22" i="149"/>
  <c r="K21" i="149"/>
  <c r="K20" i="149"/>
  <c r="K19" i="149"/>
  <c r="L19" i="149" s="1"/>
  <c r="K18" i="149"/>
  <c r="K17" i="149"/>
  <c r="L16" i="149"/>
  <c r="K16" i="149"/>
  <c r="K15" i="149"/>
  <c r="L15" i="149" s="1"/>
  <c r="K14" i="149"/>
  <c r="K13" i="149"/>
  <c r="L12" i="149" s="1"/>
  <c r="M12" i="149" s="1"/>
  <c r="K12" i="149"/>
  <c r="K11" i="149"/>
  <c r="L11" i="149" s="1"/>
  <c r="K10" i="149"/>
  <c r="K9" i="149"/>
  <c r="K8" i="149"/>
  <c r="K7" i="149"/>
  <c r="L7" i="149" s="1"/>
  <c r="K6" i="149"/>
  <c r="K5" i="149"/>
  <c r="K4" i="149"/>
  <c r="L4" i="149" s="1"/>
  <c r="K111" i="148"/>
  <c r="L111" i="148" s="1"/>
  <c r="K110" i="148"/>
  <c r="K109" i="148"/>
  <c r="K108" i="148"/>
  <c r="L108" i="148" s="1"/>
  <c r="K107" i="148"/>
  <c r="L107" i="148" s="1"/>
  <c r="K106" i="148"/>
  <c r="K105" i="148"/>
  <c r="L104" i="148"/>
  <c r="M104" i="148" s="1"/>
  <c r="K104" i="148"/>
  <c r="K103" i="148"/>
  <c r="L103" i="148" s="1"/>
  <c r="K102" i="148"/>
  <c r="K101" i="148"/>
  <c r="K100" i="148"/>
  <c r="K99" i="148"/>
  <c r="L99" i="148" s="1"/>
  <c r="K98" i="148"/>
  <c r="K97" i="148"/>
  <c r="K96" i="148"/>
  <c r="K95" i="148"/>
  <c r="L95" i="148" s="1"/>
  <c r="K94" i="148"/>
  <c r="K93" i="148"/>
  <c r="K92" i="148"/>
  <c r="K91" i="148"/>
  <c r="L91" i="148" s="1"/>
  <c r="K90" i="148"/>
  <c r="K89" i="148"/>
  <c r="K88" i="148"/>
  <c r="L88" i="148" s="1"/>
  <c r="M88" i="148" s="1"/>
  <c r="K87" i="148"/>
  <c r="L87" i="148" s="1"/>
  <c r="K86" i="148"/>
  <c r="K85" i="148"/>
  <c r="K84" i="148"/>
  <c r="L83" i="148"/>
  <c r="K83" i="148"/>
  <c r="K82" i="148"/>
  <c r="K81" i="148"/>
  <c r="K80" i="148"/>
  <c r="K79" i="148"/>
  <c r="L79" i="148" s="1"/>
  <c r="K78" i="148"/>
  <c r="K77" i="148"/>
  <c r="L76" i="148" s="1"/>
  <c r="K76" i="148"/>
  <c r="K75" i="148"/>
  <c r="L75" i="148" s="1"/>
  <c r="K74" i="148"/>
  <c r="K73" i="148"/>
  <c r="K72" i="148"/>
  <c r="K71" i="148"/>
  <c r="L71" i="148" s="1"/>
  <c r="K70" i="148"/>
  <c r="K69" i="148"/>
  <c r="K68" i="148"/>
  <c r="K67" i="148"/>
  <c r="L67" i="148" s="1"/>
  <c r="K66" i="148"/>
  <c r="K65" i="148"/>
  <c r="K64" i="148"/>
  <c r="K63" i="148"/>
  <c r="L63" i="148" s="1"/>
  <c r="K62" i="148"/>
  <c r="K61" i="148"/>
  <c r="K60" i="148"/>
  <c r="L60" i="148" s="1"/>
  <c r="K59" i="148"/>
  <c r="L59" i="148" s="1"/>
  <c r="K58" i="148"/>
  <c r="K57" i="148"/>
  <c r="K56" i="148"/>
  <c r="L56" i="148" s="1"/>
  <c r="K55" i="148"/>
  <c r="L55" i="148" s="1"/>
  <c r="K54" i="148"/>
  <c r="K53" i="148"/>
  <c r="K52" i="148"/>
  <c r="L51" i="148"/>
  <c r="K51" i="148"/>
  <c r="K50" i="148"/>
  <c r="K49" i="148"/>
  <c r="K48" i="148"/>
  <c r="L48" i="148" s="1"/>
  <c r="M48" i="148" s="1"/>
  <c r="K47" i="148"/>
  <c r="L47" i="148" s="1"/>
  <c r="K46" i="148"/>
  <c r="K45" i="148"/>
  <c r="L44" i="148"/>
  <c r="K44" i="148"/>
  <c r="K43" i="148"/>
  <c r="L43" i="148" s="1"/>
  <c r="K42" i="148"/>
  <c r="K41" i="148"/>
  <c r="K40" i="148"/>
  <c r="K39" i="148"/>
  <c r="L39" i="148" s="1"/>
  <c r="K38" i="148"/>
  <c r="K37" i="148"/>
  <c r="K36" i="148"/>
  <c r="K35" i="148"/>
  <c r="L35" i="148" s="1"/>
  <c r="K34" i="148"/>
  <c r="K33" i="148"/>
  <c r="K32" i="148"/>
  <c r="L32" i="148" s="1"/>
  <c r="L31" i="148"/>
  <c r="K31" i="148"/>
  <c r="K30" i="148"/>
  <c r="K29" i="148"/>
  <c r="L28" i="148" s="1"/>
  <c r="M28" i="148"/>
  <c r="K28" i="148"/>
  <c r="K27" i="148"/>
  <c r="L27" i="148" s="1"/>
  <c r="K26" i="148"/>
  <c r="K25" i="148"/>
  <c r="K24" i="148"/>
  <c r="K23" i="148"/>
  <c r="L23" i="148" s="1"/>
  <c r="K22" i="148"/>
  <c r="K21" i="148"/>
  <c r="K20" i="148"/>
  <c r="L19" i="148"/>
  <c r="K19" i="148"/>
  <c r="K18" i="148"/>
  <c r="K17" i="148"/>
  <c r="K16" i="148"/>
  <c r="K15" i="148"/>
  <c r="L15" i="148" s="1"/>
  <c r="K14" i="148"/>
  <c r="K13" i="148"/>
  <c r="L12" i="148"/>
  <c r="K12" i="148"/>
  <c r="K11" i="148"/>
  <c r="L11" i="148" s="1"/>
  <c r="K10" i="148"/>
  <c r="K9" i="148"/>
  <c r="L8" i="148" s="1"/>
  <c r="M8" i="148" s="1"/>
  <c r="K8" i="148"/>
  <c r="K7" i="148"/>
  <c r="L7" i="148" s="1"/>
  <c r="K6" i="148"/>
  <c r="K5" i="148"/>
  <c r="K111" i="147"/>
  <c r="L111" i="147" s="1"/>
  <c r="K110" i="147"/>
  <c r="K109" i="147"/>
  <c r="L108" i="147" s="1"/>
  <c r="M108" i="147" s="1"/>
  <c r="K108" i="147"/>
  <c r="K107" i="147"/>
  <c r="L107" i="147" s="1"/>
  <c r="K106" i="147"/>
  <c r="K105" i="147"/>
  <c r="K104" i="147"/>
  <c r="K103" i="147"/>
  <c r="L103" i="147" s="1"/>
  <c r="K102" i="147"/>
  <c r="K101" i="147"/>
  <c r="K100" i="147"/>
  <c r="K99" i="147"/>
  <c r="L99" i="147" s="1"/>
  <c r="K98" i="147"/>
  <c r="K97" i="147"/>
  <c r="K96" i="147"/>
  <c r="L95" i="147"/>
  <c r="M92" i="147" s="1"/>
  <c r="K95" i="147"/>
  <c r="K94" i="147"/>
  <c r="K93" i="147"/>
  <c r="L92" i="147"/>
  <c r="K92" i="147"/>
  <c r="K91" i="147"/>
  <c r="L91" i="147" s="1"/>
  <c r="K90" i="147"/>
  <c r="K89" i="147"/>
  <c r="K88" i="147"/>
  <c r="K87" i="147"/>
  <c r="L87" i="147" s="1"/>
  <c r="K86" i="147"/>
  <c r="K85" i="147"/>
  <c r="K84" i="147"/>
  <c r="K83" i="147"/>
  <c r="L83" i="147" s="1"/>
  <c r="K82" i="147"/>
  <c r="K81" i="147"/>
  <c r="K80" i="147"/>
  <c r="K79" i="147"/>
  <c r="L79" i="147" s="1"/>
  <c r="K78" i="147"/>
  <c r="K77" i="147"/>
  <c r="K76" i="147"/>
  <c r="L76" i="147" s="1"/>
  <c r="M76" i="147" s="1"/>
  <c r="K75" i="147"/>
  <c r="L75" i="147" s="1"/>
  <c r="K74" i="147"/>
  <c r="K73" i="147"/>
  <c r="K72" i="147"/>
  <c r="L72" i="147" s="1"/>
  <c r="M72" i="147" s="1"/>
  <c r="K71" i="147"/>
  <c r="L71" i="147" s="1"/>
  <c r="K70" i="147"/>
  <c r="K69" i="147"/>
  <c r="K68" i="147"/>
  <c r="L68" i="147" s="1"/>
  <c r="M68" i="147" s="1"/>
  <c r="K67" i="147"/>
  <c r="L67" i="147" s="1"/>
  <c r="K66" i="147"/>
  <c r="K65" i="147"/>
  <c r="K64" i="147"/>
  <c r="K63" i="147"/>
  <c r="L63" i="147" s="1"/>
  <c r="K62" i="147"/>
  <c r="K61" i="147"/>
  <c r="K60" i="147"/>
  <c r="L60" i="147" s="1"/>
  <c r="K59" i="147"/>
  <c r="L59" i="147" s="1"/>
  <c r="K58" i="147"/>
  <c r="K57" i="147"/>
  <c r="K56" i="147"/>
  <c r="K55" i="147"/>
  <c r="L55" i="147" s="1"/>
  <c r="K54" i="147"/>
  <c r="K53" i="147"/>
  <c r="K52" i="147"/>
  <c r="K51" i="147"/>
  <c r="L51" i="147" s="1"/>
  <c r="K50" i="147"/>
  <c r="K49" i="147"/>
  <c r="K48" i="147"/>
  <c r="L48" i="147" s="1"/>
  <c r="M48" i="147" s="1"/>
  <c r="K47" i="147"/>
  <c r="L47" i="147" s="1"/>
  <c r="K46" i="147"/>
  <c r="K45" i="147"/>
  <c r="K44" i="147"/>
  <c r="K43" i="147"/>
  <c r="L43" i="147" s="1"/>
  <c r="K42" i="147"/>
  <c r="K41" i="147"/>
  <c r="K40" i="147"/>
  <c r="L39" i="147"/>
  <c r="K39" i="147"/>
  <c r="K38" i="147"/>
  <c r="K37" i="147"/>
  <c r="K36" i="147"/>
  <c r="L36" i="147" s="1"/>
  <c r="M36" i="147" s="1"/>
  <c r="K35" i="147"/>
  <c r="L35" i="147" s="1"/>
  <c r="K34" i="147"/>
  <c r="K33" i="147"/>
  <c r="L32" i="147"/>
  <c r="M32" i="147" s="1"/>
  <c r="K32" i="147"/>
  <c r="K31" i="147"/>
  <c r="L31" i="147" s="1"/>
  <c r="K30" i="147"/>
  <c r="K29" i="147"/>
  <c r="L28" i="147" s="1"/>
  <c r="M28" i="147" s="1"/>
  <c r="K28" i="147"/>
  <c r="K27" i="147"/>
  <c r="L27" i="147" s="1"/>
  <c r="K26" i="147"/>
  <c r="K25" i="147"/>
  <c r="K24" i="147"/>
  <c r="K23" i="147"/>
  <c r="L23" i="147" s="1"/>
  <c r="K22" i="147"/>
  <c r="K21" i="147"/>
  <c r="K20" i="147"/>
  <c r="L19" i="147"/>
  <c r="K19" i="147"/>
  <c r="K18" i="147"/>
  <c r="K17" i="147"/>
  <c r="M16" i="147"/>
  <c r="L16" i="147"/>
  <c r="K16" i="147"/>
  <c r="K15" i="147"/>
  <c r="L15" i="147" s="1"/>
  <c r="K14" i="147"/>
  <c r="K13" i="147"/>
  <c r="K12" i="147"/>
  <c r="K11" i="147"/>
  <c r="L11" i="147" s="1"/>
  <c r="K10" i="147"/>
  <c r="K9" i="147"/>
  <c r="K8" i="147"/>
  <c r="K7" i="147"/>
  <c r="L7" i="147" s="1"/>
  <c r="K6" i="147"/>
  <c r="K5" i="147"/>
  <c r="K4" i="147"/>
  <c r="K111" i="146"/>
  <c r="L111" i="146" s="1"/>
  <c r="K110" i="146"/>
  <c r="K109" i="146"/>
  <c r="K108" i="146"/>
  <c r="K107" i="146"/>
  <c r="L107" i="146" s="1"/>
  <c r="K106" i="146"/>
  <c r="K105" i="146"/>
  <c r="K104" i="146"/>
  <c r="L104" i="146" s="1"/>
  <c r="M104" i="146" s="1"/>
  <c r="K103" i="146"/>
  <c r="L103" i="146" s="1"/>
  <c r="K102" i="146"/>
  <c r="K101" i="146"/>
  <c r="K100" i="146"/>
  <c r="L99" i="146"/>
  <c r="K99" i="146"/>
  <c r="K98" i="146"/>
  <c r="K97" i="146"/>
  <c r="K96" i="146"/>
  <c r="L95" i="146"/>
  <c r="K95" i="146"/>
  <c r="K94" i="146"/>
  <c r="K93" i="146"/>
  <c r="K92" i="146"/>
  <c r="K91" i="146"/>
  <c r="L91" i="146" s="1"/>
  <c r="K90" i="146"/>
  <c r="K89" i="146"/>
  <c r="K88" i="146"/>
  <c r="K87" i="146"/>
  <c r="L87" i="146" s="1"/>
  <c r="K86" i="146"/>
  <c r="K85" i="146"/>
  <c r="K84" i="146"/>
  <c r="L83" i="146"/>
  <c r="K83" i="146"/>
  <c r="K82" i="146"/>
  <c r="K81" i="146"/>
  <c r="K80" i="146"/>
  <c r="L80" i="146" s="1"/>
  <c r="M80" i="146" s="1"/>
  <c r="K79" i="146"/>
  <c r="L79" i="146" s="1"/>
  <c r="K78" i="146"/>
  <c r="K77" i="146"/>
  <c r="L76" i="146"/>
  <c r="K76" i="146"/>
  <c r="K75" i="146"/>
  <c r="L75" i="146" s="1"/>
  <c r="K74" i="146"/>
  <c r="K73" i="146"/>
  <c r="L72" i="146" s="1"/>
  <c r="M72" i="146" s="1"/>
  <c r="K72" i="146"/>
  <c r="K71" i="146"/>
  <c r="L71" i="146" s="1"/>
  <c r="K70" i="146"/>
  <c r="K69" i="146"/>
  <c r="K68" i="146"/>
  <c r="K67" i="146"/>
  <c r="L67" i="146" s="1"/>
  <c r="K66" i="146"/>
  <c r="K65" i="146"/>
  <c r="K64" i="146"/>
  <c r="K63" i="146"/>
  <c r="L63" i="146" s="1"/>
  <c r="K62" i="146"/>
  <c r="K61" i="146"/>
  <c r="K60" i="146"/>
  <c r="L60" i="146" s="1"/>
  <c r="K59" i="146"/>
  <c r="L59" i="146" s="1"/>
  <c r="K58" i="146"/>
  <c r="K57" i="146"/>
  <c r="K56" i="146"/>
  <c r="K55" i="146"/>
  <c r="L55" i="146" s="1"/>
  <c r="K54" i="146"/>
  <c r="K53" i="146"/>
  <c r="K52" i="146"/>
  <c r="L51" i="146"/>
  <c r="K51" i="146"/>
  <c r="K50" i="146"/>
  <c r="K49" i="146"/>
  <c r="K48" i="146"/>
  <c r="K47" i="146"/>
  <c r="L47" i="146" s="1"/>
  <c r="K46" i="146"/>
  <c r="K45" i="146"/>
  <c r="L44" i="146" s="1"/>
  <c r="K44" i="146"/>
  <c r="K43" i="146"/>
  <c r="L43" i="146" s="1"/>
  <c r="K42" i="146"/>
  <c r="K41" i="146"/>
  <c r="K40" i="146"/>
  <c r="L40" i="146" s="1"/>
  <c r="M40" i="146" s="1"/>
  <c r="K39" i="146"/>
  <c r="L39" i="146" s="1"/>
  <c r="K38" i="146"/>
  <c r="K37" i="146"/>
  <c r="K36" i="146"/>
  <c r="L35" i="146"/>
  <c r="K35" i="146"/>
  <c r="K34" i="146"/>
  <c r="K33" i="146"/>
  <c r="K32" i="146"/>
  <c r="K31" i="146"/>
  <c r="L31" i="146" s="1"/>
  <c r="K30" i="146"/>
  <c r="K29" i="146"/>
  <c r="L28" i="146"/>
  <c r="K28" i="146"/>
  <c r="K27" i="146"/>
  <c r="L27" i="146" s="1"/>
  <c r="K26" i="146"/>
  <c r="K25" i="146"/>
  <c r="K24" i="146"/>
  <c r="K23" i="146"/>
  <c r="L23" i="146" s="1"/>
  <c r="K22" i="146"/>
  <c r="K21" i="146"/>
  <c r="L20" i="146" s="1"/>
  <c r="M20" i="146" s="1"/>
  <c r="K20" i="146"/>
  <c r="K19" i="146"/>
  <c r="L19" i="146" s="1"/>
  <c r="K18" i="146"/>
  <c r="K17" i="146"/>
  <c r="K16" i="146"/>
  <c r="L16" i="146" s="1"/>
  <c r="L15" i="146"/>
  <c r="K15" i="146"/>
  <c r="K14" i="146"/>
  <c r="K13" i="146"/>
  <c r="K12" i="146"/>
  <c r="L11" i="146"/>
  <c r="K11" i="146"/>
  <c r="K10" i="146"/>
  <c r="K9" i="146"/>
  <c r="K8" i="146"/>
  <c r="L8" i="146" s="1"/>
  <c r="M8" i="146" s="1"/>
  <c r="K7" i="146"/>
  <c r="L7" i="146" s="1"/>
  <c r="K6" i="146"/>
  <c r="K5" i="146"/>
  <c r="K4" i="146"/>
  <c r="L111" i="145"/>
  <c r="K111" i="145"/>
  <c r="K110" i="145"/>
  <c r="K109" i="145"/>
  <c r="K108" i="145"/>
  <c r="L108" i="145" s="1"/>
  <c r="M108" i="145" s="1"/>
  <c r="K107" i="145"/>
  <c r="L107" i="145" s="1"/>
  <c r="K106" i="145"/>
  <c r="K105" i="145"/>
  <c r="K104" i="145"/>
  <c r="L103" i="145"/>
  <c r="K103" i="145"/>
  <c r="K102" i="145"/>
  <c r="K101" i="145"/>
  <c r="K100" i="145"/>
  <c r="K99" i="145"/>
  <c r="L99" i="145" s="1"/>
  <c r="K98" i="145"/>
  <c r="K97" i="145"/>
  <c r="K96" i="145"/>
  <c r="K95" i="145"/>
  <c r="L95" i="145" s="1"/>
  <c r="K94" i="145"/>
  <c r="K92" i="145"/>
  <c r="L92" i="145" s="1"/>
  <c r="K91" i="145"/>
  <c r="L91" i="145" s="1"/>
  <c r="K90" i="145"/>
  <c r="K89" i="145"/>
  <c r="K88" i="145"/>
  <c r="L88" i="145" s="1"/>
  <c r="K87" i="145"/>
  <c r="L87" i="145" s="1"/>
  <c r="K86" i="145"/>
  <c r="K85" i="145"/>
  <c r="K84" i="145"/>
  <c r="L84" i="145" s="1"/>
  <c r="L83" i="145"/>
  <c r="K83" i="145"/>
  <c r="K82" i="145"/>
  <c r="K81" i="145"/>
  <c r="K80" i="145"/>
  <c r="K79" i="145"/>
  <c r="L79" i="145" s="1"/>
  <c r="K78" i="145"/>
  <c r="K77" i="145"/>
  <c r="K76" i="145"/>
  <c r="K75" i="145"/>
  <c r="L75" i="145" s="1"/>
  <c r="K74" i="145"/>
  <c r="K73" i="145"/>
  <c r="K72" i="145"/>
  <c r="L72" i="145" s="1"/>
  <c r="K71" i="145"/>
  <c r="L71" i="145" s="1"/>
  <c r="K70" i="145"/>
  <c r="K69" i="145"/>
  <c r="K68" i="145"/>
  <c r="L68" i="145" s="1"/>
  <c r="M68" i="145" s="1"/>
  <c r="L67" i="145"/>
  <c r="K67" i="145"/>
  <c r="K66" i="145"/>
  <c r="K65" i="145"/>
  <c r="K64" i="145"/>
  <c r="K63" i="145"/>
  <c r="L63" i="145" s="1"/>
  <c r="K62" i="145"/>
  <c r="K61" i="145"/>
  <c r="K60" i="145"/>
  <c r="K59" i="145"/>
  <c r="L59" i="145" s="1"/>
  <c r="K58" i="145"/>
  <c r="K57" i="145"/>
  <c r="K56" i="145"/>
  <c r="L56" i="145" s="1"/>
  <c r="L55" i="145"/>
  <c r="K55" i="145"/>
  <c r="K54" i="145"/>
  <c r="K53" i="145"/>
  <c r="L52" i="145" s="1"/>
  <c r="M52" i="145"/>
  <c r="K52" i="145"/>
  <c r="K51" i="145"/>
  <c r="L51" i="145" s="1"/>
  <c r="K50" i="145"/>
  <c r="K49" i="145"/>
  <c r="K48" i="145"/>
  <c r="K47" i="145"/>
  <c r="L47" i="145" s="1"/>
  <c r="K46" i="145"/>
  <c r="K45" i="145"/>
  <c r="K44" i="145"/>
  <c r="K43" i="145"/>
  <c r="L43" i="145" s="1"/>
  <c r="K42" i="145"/>
  <c r="K41" i="145"/>
  <c r="K40" i="145"/>
  <c r="K39" i="145"/>
  <c r="L39" i="145" s="1"/>
  <c r="K38" i="145"/>
  <c r="K37" i="145"/>
  <c r="K36" i="145"/>
  <c r="L36" i="145" s="1"/>
  <c r="K35" i="145"/>
  <c r="L35" i="145" s="1"/>
  <c r="K34" i="145"/>
  <c r="K33" i="145"/>
  <c r="L32" i="145"/>
  <c r="M32" i="145" s="1"/>
  <c r="K32" i="145"/>
  <c r="K31" i="145"/>
  <c r="L31" i="145" s="1"/>
  <c r="K30" i="145"/>
  <c r="K29" i="145"/>
  <c r="K28" i="145"/>
  <c r="K27" i="145"/>
  <c r="L27" i="145" s="1"/>
  <c r="K26" i="145"/>
  <c r="K25" i="145"/>
  <c r="K24" i="145"/>
  <c r="K23" i="145"/>
  <c r="L23" i="145" s="1"/>
  <c r="K22" i="145"/>
  <c r="K21" i="145"/>
  <c r="L20" i="145"/>
  <c r="K20" i="145"/>
  <c r="K19" i="145"/>
  <c r="L19" i="145" s="1"/>
  <c r="K18" i="145"/>
  <c r="K17" i="145"/>
  <c r="K16" i="145"/>
  <c r="K15" i="145"/>
  <c r="L15" i="145" s="1"/>
  <c r="K14" i="145"/>
  <c r="K13" i="145"/>
  <c r="K12" i="145"/>
  <c r="K11" i="145"/>
  <c r="L11" i="145" s="1"/>
  <c r="K10" i="145"/>
  <c r="K9" i="145"/>
  <c r="K8" i="145"/>
  <c r="K7" i="145"/>
  <c r="L7" i="145" s="1"/>
  <c r="K6" i="145"/>
  <c r="K5" i="145"/>
  <c r="K4" i="145"/>
  <c r="L4" i="145" s="1"/>
  <c r="M4" i="145" s="1"/>
  <c r="K111" i="144"/>
  <c r="L111" i="144" s="1"/>
  <c r="K110" i="144"/>
  <c r="K109" i="144"/>
  <c r="K108" i="144"/>
  <c r="L108" i="144" s="1"/>
  <c r="K107" i="144"/>
  <c r="L107" i="144" s="1"/>
  <c r="K106" i="144"/>
  <c r="K105" i="144"/>
  <c r="K104" i="144"/>
  <c r="L103" i="144"/>
  <c r="K103" i="144"/>
  <c r="K102" i="144"/>
  <c r="K101" i="144"/>
  <c r="K100" i="144"/>
  <c r="K99" i="144"/>
  <c r="L99" i="144" s="1"/>
  <c r="K98" i="144"/>
  <c r="K97" i="144"/>
  <c r="K96" i="144"/>
  <c r="L96" i="144" s="1"/>
  <c r="M96" i="144" s="1"/>
  <c r="K95" i="144"/>
  <c r="L95" i="144" s="1"/>
  <c r="K94" i="144"/>
  <c r="K93" i="144"/>
  <c r="K92" i="144"/>
  <c r="K91" i="144"/>
  <c r="L91" i="144" s="1"/>
  <c r="K90" i="144"/>
  <c r="K89" i="144"/>
  <c r="K88" i="144"/>
  <c r="L88" i="144" s="1"/>
  <c r="L87" i="144"/>
  <c r="K87" i="144"/>
  <c r="K86" i="144"/>
  <c r="K85" i="144"/>
  <c r="K84" i="144"/>
  <c r="K83" i="144"/>
  <c r="L83" i="144" s="1"/>
  <c r="K82" i="144"/>
  <c r="K81" i="144"/>
  <c r="L80" i="144" s="1"/>
  <c r="M80" i="144" s="1"/>
  <c r="K80" i="144"/>
  <c r="K79" i="144"/>
  <c r="L79" i="144" s="1"/>
  <c r="K78" i="144"/>
  <c r="K77" i="144"/>
  <c r="K76" i="144"/>
  <c r="K75" i="144"/>
  <c r="L75" i="144" s="1"/>
  <c r="K74" i="144"/>
  <c r="K73" i="144"/>
  <c r="K72" i="144"/>
  <c r="L71" i="144"/>
  <c r="K71" i="144"/>
  <c r="K70" i="144"/>
  <c r="K69" i="144"/>
  <c r="K68" i="144"/>
  <c r="L68" i="144" s="1"/>
  <c r="M68" i="144" s="1"/>
  <c r="L67" i="144"/>
  <c r="K67" i="144"/>
  <c r="K66" i="144"/>
  <c r="K65" i="144"/>
  <c r="K64" i="144"/>
  <c r="L64" i="144" s="1"/>
  <c r="M64" i="144" s="1"/>
  <c r="K63" i="144"/>
  <c r="L63" i="144" s="1"/>
  <c r="K62" i="144"/>
  <c r="K61" i="144"/>
  <c r="K60" i="144"/>
  <c r="K59" i="144"/>
  <c r="L59" i="144" s="1"/>
  <c r="K58" i="144"/>
  <c r="K57" i="144"/>
  <c r="K56" i="144"/>
  <c r="L56" i="144" s="1"/>
  <c r="L55" i="144"/>
  <c r="K55" i="144"/>
  <c r="K54" i="144"/>
  <c r="K53" i="144"/>
  <c r="K52" i="144"/>
  <c r="K51" i="144"/>
  <c r="L51" i="144" s="1"/>
  <c r="K50" i="144"/>
  <c r="K49" i="144"/>
  <c r="L48" i="144"/>
  <c r="M48" i="144" s="1"/>
  <c r="K48" i="144"/>
  <c r="K47" i="144"/>
  <c r="L47" i="144" s="1"/>
  <c r="K46" i="144"/>
  <c r="K45" i="144"/>
  <c r="L44" i="144" s="1"/>
  <c r="M44" i="144" s="1"/>
  <c r="K44" i="144"/>
  <c r="K43" i="144"/>
  <c r="L43" i="144" s="1"/>
  <c r="K42" i="144"/>
  <c r="K41" i="144"/>
  <c r="K40" i="144"/>
  <c r="K39" i="144"/>
  <c r="L39" i="144" s="1"/>
  <c r="K38" i="144"/>
  <c r="K37" i="144"/>
  <c r="K36" i="144"/>
  <c r="L36" i="144" s="1"/>
  <c r="L35" i="144"/>
  <c r="K35" i="144"/>
  <c r="K34" i="144"/>
  <c r="K33" i="144"/>
  <c r="L32" i="144" s="1"/>
  <c r="M32" i="144"/>
  <c r="K32" i="144"/>
  <c r="K31" i="144"/>
  <c r="L31" i="144" s="1"/>
  <c r="K30" i="144"/>
  <c r="K29" i="144"/>
  <c r="K28" i="144"/>
  <c r="K27" i="144"/>
  <c r="L27" i="144" s="1"/>
  <c r="K26" i="144"/>
  <c r="K25" i="144"/>
  <c r="K24" i="144"/>
  <c r="K23" i="144"/>
  <c r="L23" i="144" s="1"/>
  <c r="K22" i="144"/>
  <c r="K21" i="144"/>
  <c r="K20" i="144"/>
  <c r="K19" i="144"/>
  <c r="L19" i="144" s="1"/>
  <c r="K18" i="144"/>
  <c r="K17" i="144"/>
  <c r="K16" i="144"/>
  <c r="L16" i="144" s="1"/>
  <c r="K15" i="144"/>
  <c r="L15" i="144" s="1"/>
  <c r="K14" i="144"/>
  <c r="K13" i="144"/>
  <c r="L12" i="144"/>
  <c r="M12" i="144" s="1"/>
  <c r="K12" i="144"/>
  <c r="K11" i="144"/>
  <c r="L11" i="144" s="1"/>
  <c r="K10" i="144"/>
  <c r="K9" i="144"/>
  <c r="K8" i="144"/>
  <c r="K7" i="144"/>
  <c r="L7" i="144" s="1"/>
  <c r="K6" i="144"/>
  <c r="K5" i="144"/>
  <c r="K4" i="144"/>
  <c r="K111" i="143"/>
  <c r="L111" i="143" s="1"/>
  <c r="K110" i="143"/>
  <c r="K109" i="143"/>
  <c r="L108" i="143"/>
  <c r="M108" i="143" s="1"/>
  <c r="K108" i="143"/>
  <c r="K107" i="143"/>
  <c r="L107" i="143" s="1"/>
  <c r="K106" i="143"/>
  <c r="K105" i="143"/>
  <c r="K104" i="143"/>
  <c r="K103" i="143"/>
  <c r="L103" i="143" s="1"/>
  <c r="K102" i="143"/>
  <c r="K101" i="143"/>
  <c r="K100" i="143"/>
  <c r="K99" i="143"/>
  <c r="L99" i="143" s="1"/>
  <c r="K98" i="143"/>
  <c r="K97" i="143"/>
  <c r="K96" i="143"/>
  <c r="K95" i="143"/>
  <c r="L95" i="143" s="1"/>
  <c r="K94" i="143"/>
  <c r="K93" i="143"/>
  <c r="K92" i="143"/>
  <c r="K91" i="143"/>
  <c r="L91" i="143" s="1"/>
  <c r="K90" i="143"/>
  <c r="K89" i="143"/>
  <c r="K88" i="143"/>
  <c r="L88" i="143" s="1"/>
  <c r="K87" i="143"/>
  <c r="L87" i="143" s="1"/>
  <c r="K86" i="143"/>
  <c r="K85" i="143"/>
  <c r="K84" i="143"/>
  <c r="L83" i="143"/>
  <c r="K83" i="143"/>
  <c r="K82" i="143"/>
  <c r="K81" i="143"/>
  <c r="K80" i="143"/>
  <c r="K79" i="143"/>
  <c r="L79" i="143" s="1"/>
  <c r="K78" i="143"/>
  <c r="K77" i="143"/>
  <c r="K76" i="143"/>
  <c r="K75" i="143"/>
  <c r="L75" i="143" s="1"/>
  <c r="K74" i="143"/>
  <c r="K73" i="143"/>
  <c r="K72" i="143"/>
  <c r="K71" i="143"/>
  <c r="L71" i="143" s="1"/>
  <c r="K70" i="143"/>
  <c r="K69" i="143"/>
  <c r="K68" i="143"/>
  <c r="L68" i="143" s="1"/>
  <c r="L67" i="143"/>
  <c r="K67" i="143"/>
  <c r="K66" i="143"/>
  <c r="K65" i="143"/>
  <c r="K64" i="143"/>
  <c r="K63" i="143"/>
  <c r="L63" i="143" s="1"/>
  <c r="K62" i="143"/>
  <c r="K61" i="143"/>
  <c r="L60" i="143" s="1"/>
  <c r="M60" i="143" s="1"/>
  <c r="K60" i="143"/>
  <c r="K59" i="143"/>
  <c r="L59" i="143" s="1"/>
  <c r="K58" i="143"/>
  <c r="K57" i="143"/>
  <c r="K56" i="143"/>
  <c r="L56" i="143" s="1"/>
  <c r="M56" i="143" s="1"/>
  <c r="K55" i="143"/>
  <c r="L55" i="143" s="1"/>
  <c r="K54" i="143"/>
  <c r="K53" i="143"/>
  <c r="K52" i="143"/>
  <c r="L51" i="143"/>
  <c r="K51" i="143"/>
  <c r="K50" i="143"/>
  <c r="K49" i="143"/>
  <c r="K48" i="143"/>
  <c r="L48" i="143" s="1"/>
  <c r="M48" i="143" s="1"/>
  <c r="L47" i="143"/>
  <c r="K47" i="143"/>
  <c r="K46" i="143"/>
  <c r="K45" i="143"/>
  <c r="K44" i="143"/>
  <c r="K43" i="143"/>
  <c r="L43" i="143" s="1"/>
  <c r="K42" i="143"/>
  <c r="K41" i="143"/>
  <c r="K40" i="143"/>
  <c r="K39" i="143"/>
  <c r="L39" i="143" s="1"/>
  <c r="K38" i="143"/>
  <c r="K37" i="143"/>
  <c r="K36" i="143"/>
  <c r="L36" i="143" s="1"/>
  <c r="L35" i="143"/>
  <c r="K35" i="143"/>
  <c r="K34" i="143"/>
  <c r="K33" i="143"/>
  <c r="K32" i="143"/>
  <c r="K31" i="143"/>
  <c r="L31" i="143" s="1"/>
  <c r="K30" i="143"/>
  <c r="K29" i="143"/>
  <c r="L28" i="143"/>
  <c r="M28" i="143" s="1"/>
  <c r="K28" i="143"/>
  <c r="K27" i="143"/>
  <c r="L27" i="143" s="1"/>
  <c r="K26" i="143"/>
  <c r="K25" i="143"/>
  <c r="L24" i="143" s="1"/>
  <c r="M24" i="143" s="1"/>
  <c r="K24" i="143"/>
  <c r="K23" i="143"/>
  <c r="L23" i="143" s="1"/>
  <c r="K22" i="143"/>
  <c r="K21" i="143"/>
  <c r="K20" i="143"/>
  <c r="K19" i="143"/>
  <c r="L19" i="143" s="1"/>
  <c r="K18" i="143"/>
  <c r="K17" i="143"/>
  <c r="K16" i="143"/>
  <c r="L16" i="143" s="1"/>
  <c r="L15" i="143"/>
  <c r="K15" i="143"/>
  <c r="K14" i="143"/>
  <c r="K13" i="143"/>
  <c r="L12" i="143" s="1"/>
  <c r="M12" i="143"/>
  <c r="K12" i="143"/>
  <c r="K11" i="143"/>
  <c r="L11" i="143" s="1"/>
  <c r="K10" i="143"/>
  <c r="K9" i="143"/>
  <c r="K8" i="143"/>
  <c r="K7" i="143"/>
  <c r="L7" i="143" s="1"/>
  <c r="K6" i="143"/>
  <c r="K5" i="143"/>
  <c r="K4" i="143"/>
  <c r="K111" i="142"/>
  <c r="L111" i="142" s="1"/>
  <c r="K110" i="142"/>
  <c r="K109" i="142"/>
  <c r="K108" i="142"/>
  <c r="K107" i="142"/>
  <c r="L107" i="142" s="1"/>
  <c r="K106" i="142"/>
  <c r="K105" i="142"/>
  <c r="K104" i="142"/>
  <c r="L104" i="142" s="1"/>
  <c r="K103" i="142"/>
  <c r="L103" i="142" s="1"/>
  <c r="K102" i="142"/>
  <c r="K101" i="142"/>
  <c r="L100" i="142"/>
  <c r="M100" i="142" s="1"/>
  <c r="K100" i="142"/>
  <c r="K99" i="142"/>
  <c r="L99" i="142" s="1"/>
  <c r="K98" i="142"/>
  <c r="K97" i="142"/>
  <c r="K96" i="142"/>
  <c r="K95" i="142"/>
  <c r="L95" i="142" s="1"/>
  <c r="K94" i="142"/>
  <c r="K93" i="142"/>
  <c r="K92" i="142"/>
  <c r="K91" i="142"/>
  <c r="L91" i="142" s="1"/>
  <c r="K90" i="142"/>
  <c r="K89" i="142"/>
  <c r="L88" i="142"/>
  <c r="K88" i="142"/>
  <c r="K87" i="142"/>
  <c r="L87" i="142" s="1"/>
  <c r="K86" i="142"/>
  <c r="K85" i="142"/>
  <c r="K84" i="142"/>
  <c r="K83" i="142"/>
  <c r="L83" i="142" s="1"/>
  <c r="K82" i="142"/>
  <c r="K81" i="142"/>
  <c r="K80" i="142"/>
  <c r="K79" i="142"/>
  <c r="L79" i="142" s="1"/>
  <c r="K78" i="142"/>
  <c r="L76" i="142" s="1"/>
  <c r="K76" i="142"/>
  <c r="K75" i="142"/>
  <c r="L75" i="142" s="1"/>
  <c r="K74" i="142"/>
  <c r="L72" i="142" s="1"/>
  <c r="M72" i="142" s="1"/>
  <c r="K73" i="142"/>
  <c r="K72" i="142"/>
  <c r="K71" i="142"/>
  <c r="L71" i="142" s="1"/>
  <c r="K70" i="142"/>
  <c r="K69" i="142"/>
  <c r="K68" i="142"/>
  <c r="K67" i="142"/>
  <c r="L67" i="142" s="1"/>
  <c r="K66" i="142"/>
  <c r="K65" i="142"/>
  <c r="K64" i="142"/>
  <c r="L64" i="142" s="1"/>
  <c r="L63" i="142"/>
  <c r="K63" i="142"/>
  <c r="K62" i="142"/>
  <c r="K61" i="142"/>
  <c r="K60" i="142"/>
  <c r="L60" i="142" s="1"/>
  <c r="M60" i="142" s="1"/>
  <c r="K59" i="142"/>
  <c r="L59" i="142" s="1"/>
  <c r="K58" i="142"/>
  <c r="K57" i="142"/>
  <c r="K56" i="142"/>
  <c r="L56" i="142" s="1"/>
  <c r="K55" i="142"/>
  <c r="L55" i="142" s="1"/>
  <c r="K54" i="142"/>
  <c r="K53" i="142"/>
  <c r="K52" i="142"/>
  <c r="L51" i="142"/>
  <c r="K51" i="142"/>
  <c r="K50" i="142"/>
  <c r="K49" i="142"/>
  <c r="K48" i="142"/>
  <c r="K47" i="142"/>
  <c r="L47" i="142" s="1"/>
  <c r="K46" i="142"/>
  <c r="K45" i="142"/>
  <c r="K44" i="142"/>
  <c r="L44" i="142" s="1"/>
  <c r="M44" i="142" s="1"/>
  <c r="K43" i="142"/>
  <c r="L43" i="142" s="1"/>
  <c r="K42" i="142"/>
  <c r="K41" i="142"/>
  <c r="K40" i="142"/>
  <c r="K39" i="142"/>
  <c r="L39" i="142" s="1"/>
  <c r="K38" i="142"/>
  <c r="K37" i="142"/>
  <c r="K35" i="142"/>
  <c r="L35" i="142" s="1"/>
  <c r="K34" i="142"/>
  <c r="K33" i="142"/>
  <c r="K32" i="142"/>
  <c r="L32" i="142" s="1"/>
  <c r="K31" i="142"/>
  <c r="L31" i="142" s="1"/>
  <c r="K30" i="142"/>
  <c r="K29" i="142"/>
  <c r="L28" i="142"/>
  <c r="M28" i="142" s="1"/>
  <c r="K28" i="142"/>
  <c r="K27" i="142"/>
  <c r="L27" i="142" s="1"/>
  <c r="K26" i="142"/>
  <c r="K25" i="142"/>
  <c r="K24" i="142"/>
  <c r="K23" i="142"/>
  <c r="L23" i="142" s="1"/>
  <c r="K22" i="142"/>
  <c r="K21" i="142"/>
  <c r="K20" i="142"/>
  <c r="K19" i="142"/>
  <c r="L19" i="142" s="1"/>
  <c r="K18" i="142"/>
  <c r="K17" i="142"/>
  <c r="L16" i="142"/>
  <c r="M16" i="142" s="1"/>
  <c r="K16" i="142"/>
  <c r="K15" i="142"/>
  <c r="L15" i="142" s="1"/>
  <c r="K14" i="142"/>
  <c r="K13" i="142"/>
  <c r="K12" i="142"/>
  <c r="K11" i="142"/>
  <c r="L11" i="142" s="1"/>
  <c r="K10" i="142"/>
  <c r="K9" i="142"/>
  <c r="K8" i="142"/>
  <c r="K7" i="142"/>
  <c r="L7" i="142" s="1"/>
  <c r="K6" i="142"/>
  <c r="K5" i="142"/>
  <c r="K4" i="142"/>
  <c r="K111" i="141"/>
  <c r="L111" i="141" s="1"/>
  <c r="K110" i="141"/>
  <c r="K109" i="141"/>
  <c r="K108" i="141"/>
  <c r="K107" i="141"/>
  <c r="L107" i="141" s="1"/>
  <c r="K106" i="141"/>
  <c r="K105" i="141"/>
  <c r="K104" i="141"/>
  <c r="L104" i="141" s="1"/>
  <c r="L103" i="141"/>
  <c r="K103" i="141"/>
  <c r="K102" i="141"/>
  <c r="K101" i="141"/>
  <c r="K100" i="141"/>
  <c r="K99" i="141"/>
  <c r="L99" i="141" s="1"/>
  <c r="K98" i="141"/>
  <c r="K97" i="141"/>
  <c r="K96" i="141"/>
  <c r="L95" i="141"/>
  <c r="K95" i="141"/>
  <c r="K94" i="141"/>
  <c r="K93" i="141"/>
  <c r="L92" i="141" s="1"/>
  <c r="M92" i="141"/>
  <c r="K92" i="141"/>
  <c r="K91" i="141"/>
  <c r="L91" i="141" s="1"/>
  <c r="K90" i="141"/>
  <c r="K89" i="141"/>
  <c r="K88" i="141"/>
  <c r="L88" i="141" s="1"/>
  <c r="M88" i="141" s="1"/>
  <c r="K87" i="141"/>
  <c r="L87" i="141" s="1"/>
  <c r="K86" i="141"/>
  <c r="K85" i="141"/>
  <c r="K84" i="141"/>
  <c r="L83" i="141"/>
  <c r="K83" i="141"/>
  <c r="K82" i="141"/>
  <c r="K81" i="141"/>
  <c r="K80" i="141"/>
  <c r="L79" i="141"/>
  <c r="K79" i="141"/>
  <c r="K78" i="141"/>
  <c r="K77" i="141"/>
  <c r="K76" i="141"/>
  <c r="L76" i="141" s="1"/>
  <c r="M76" i="141" s="1"/>
  <c r="K75" i="141"/>
  <c r="L75" i="141" s="1"/>
  <c r="K74" i="141"/>
  <c r="K73" i="141"/>
  <c r="K72" i="141"/>
  <c r="K71" i="141"/>
  <c r="L71" i="141" s="1"/>
  <c r="K70" i="141"/>
  <c r="K69" i="141"/>
  <c r="K68" i="141"/>
  <c r="L67" i="141"/>
  <c r="K67" i="141"/>
  <c r="K66" i="141"/>
  <c r="K65" i="141"/>
  <c r="K64" i="141"/>
  <c r="L64" i="141" s="1"/>
  <c r="M64" i="141" s="1"/>
  <c r="L63" i="141"/>
  <c r="K63" i="141"/>
  <c r="K62" i="141"/>
  <c r="K61" i="141"/>
  <c r="K60" i="141"/>
  <c r="L60" i="141" s="1"/>
  <c r="M60" i="141" s="1"/>
  <c r="K59" i="141"/>
  <c r="L59" i="141" s="1"/>
  <c r="K58" i="141"/>
  <c r="K57" i="141"/>
  <c r="K56" i="141"/>
  <c r="L56" i="141" s="1"/>
  <c r="K55" i="141"/>
  <c r="L55" i="141" s="1"/>
  <c r="K54" i="141"/>
  <c r="K53" i="141"/>
  <c r="K52" i="141"/>
  <c r="L52" i="141" s="1"/>
  <c r="L51" i="141"/>
  <c r="K51" i="141"/>
  <c r="K50" i="141"/>
  <c r="K49" i="141"/>
  <c r="K48" i="141"/>
  <c r="K47" i="141"/>
  <c r="L47" i="141" s="1"/>
  <c r="K46" i="141"/>
  <c r="K45" i="141"/>
  <c r="L44" i="141"/>
  <c r="M44" i="141" s="1"/>
  <c r="K44" i="141"/>
  <c r="K43" i="141"/>
  <c r="L43" i="141" s="1"/>
  <c r="K42" i="141"/>
  <c r="K41" i="141"/>
  <c r="K40" i="141"/>
  <c r="K39" i="141"/>
  <c r="L39" i="141" s="1"/>
  <c r="K38" i="141"/>
  <c r="K37" i="141"/>
  <c r="K36" i="141"/>
  <c r="K35" i="141"/>
  <c r="L35" i="141" s="1"/>
  <c r="K34" i="141"/>
  <c r="K33" i="141"/>
  <c r="K32" i="141"/>
  <c r="L31" i="141"/>
  <c r="K31" i="141"/>
  <c r="K30" i="141"/>
  <c r="K29" i="141"/>
  <c r="L28" i="141" s="1"/>
  <c r="M28" i="141"/>
  <c r="K28" i="141"/>
  <c r="K27" i="141"/>
  <c r="L27" i="141" s="1"/>
  <c r="K26" i="141"/>
  <c r="K25" i="141"/>
  <c r="K24" i="141"/>
  <c r="L24" i="141" s="1"/>
  <c r="M24" i="141" s="1"/>
  <c r="K23" i="141"/>
  <c r="L23" i="141" s="1"/>
  <c r="K22" i="141"/>
  <c r="K21" i="141"/>
  <c r="K20" i="141"/>
  <c r="L19" i="141"/>
  <c r="K19" i="141"/>
  <c r="K18" i="141"/>
  <c r="K17" i="141"/>
  <c r="K16" i="141"/>
  <c r="L15" i="141"/>
  <c r="K15" i="141"/>
  <c r="K14" i="141"/>
  <c r="K13" i="141"/>
  <c r="K12" i="141"/>
  <c r="K11" i="141"/>
  <c r="L11" i="141" s="1"/>
  <c r="K10" i="141"/>
  <c r="K9" i="141"/>
  <c r="K8" i="141"/>
  <c r="K7" i="141"/>
  <c r="L7" i="141" s="1"/>
  <c r="K6" i="141"/>
  <c r="K5" i="141"/>
  <c r="K4" i="141"/>
  <c r="L111" i="140"/>
  <c r="K111" i="140"/>
  <c r="K110" i="140"/>
  <c r="K109" i="140"/>
  <c r="K108" i="140"/>
  <c r="L108" i="140" s="1"/>
  <c r="M108" i="140" s="1"/>
  <c r="L107" i="140"/>
  <c r="K107" i="140"/>
  <c r="K106" i="140"/>
  <c r="K105" i="140"/>
  <c r="K104" i="140"/>
  <c r="L104" i="140" s="1"/>
  <c r="M104" i="140" s="1"/>
  <c r="K103" i="140"/>
  <c r="L103" i="140" s="1"/>
  <c r="K102" i="140"/>
  <c r="K101" i="140"/>
  <c r="K100" i="140"/>
  <c r="L100" i="140" s="1"/>
  <c r="K99" i="140"/>
  <c r="L99" i="140" s="1"/>
  <c r="K98" i="140"/>
  <c r="K96" i="140"/>
  <c r="K95" i="140"/>
  <c r="L95" i="140" s="1"/>
  <c r="K94" i="140"/>
  <c r="K93" i="140"/>
  <c r="L92" i="140"/>
  <c r="K92" i="140"/>
  <c r="K91" i="140"/>
  <c r="L91" i="140" s="1"/>
  <c r="K90" i="140"/>
  <c r="K89" i="140"/>
  <c r="K88" i="140"/>
  <c r="K87" i="140"/>
  <c r="L87" i="140" s="1"/>
  <c r="K86" i="140"/>
  <c r="K85" i="140"/>
  <c r="K84" i="140"/>
  <c r="K83" i="140"/>
  <c r="L83" i="140" s="1"/>
  <c r="K82" i="140"/>
  <c r="K81" i="140"/>
  <c r="K80" i="140"/>
  <c r="K79" i="140"/>
  <c r="L79" i="140" s="1"/>
  <c r="K78" i="140"/>
  <c r="K77" i="140"/>
  <c r="K76" i="140"/>
  <c r="L76" i="140" s="1"/>
  <c r="K75" i="140"/>
  <c r="L75" i="140" s="1"/>
  <c r="K74" i="140"/>
  <c r="K73" i="140"/>
  <c r="K72" i="140"/>
  <c r="K71" i="140"/>
  <c r="L71" i="140" s="1"/>
  <c r="K70" i="140"/>
  <c r="K69" i="140"/>
  <c r="K68" i="140"/>
  <c r="L67" i="140"/>
  <c r="K67" i="140"/>
  <c r="K66" i="140"/>
  <c r="K65" i="140"/>
  <c r="M64" i="140"/>
  <c r="K64" i="140"/>
  <c r="L64" i="140" s="1"/>
  <c r="K63" i="140"/>
  <c r="L63" i="140" s="1"/>
  <c r="K62" i="140"/>
  <c r="K61" i="140"/>
  <c r="K60" i="140"/>
  <c r="K59" i="140"/>
  <c r="L59" i="140" s="1"/>
  <c r="K58" i="140"/>
  <c r="K57" i="140"/>
  <c r="L56" i="140"/>
  <c r="M56" i="140" s="1"/>
  <c r="K56" i="140"/>
  <c r="K55" i="140"/>
  <c r="L55" i="140" s="1"/>
  <c r="K54" i="140"/>
  <c r="K53" i="140"/>
  <c r="K52" i="140"/>
  <c r="K51" i="140"/>
  <c r="L51" i="140" s="1"/>
  <c r="K50" i="140"/>
  <c r="K49" i="140"/>
  <c r="K48" i="140"/>
  <c r="K47" i="140"/>
  <c r="L47" i="140" s="1"/>
  <c r="K46" i="140"/>
  <c r="K45" i="140"/>
  <c r="L44" i="140"/>
  <c r="K44" i="140"/>
  <c r="K43" i="140"/>
  <c r="L43" i="140" s="1"/>
  <c r="K42" i="140"/>
  <c r="K41" i="140"/>
  <c r="K40" i="140"/>
  <c r="K39" i="140"/>
  <c r="L39" i="140" s="1"/>
  <c r="K38" i="140"/>
  <c r="K37" i="140"/>
  <c r="K36" i="140"/>
  <c r="K35" i="140"/>
  <c r="L35" i="140" s="1"/>
  <c r="K34" i="140"/>
  <c r="K33" i="140"/>
  <c r="K32" i="140"/>
  <c r="K31" i="140"/>
  <c r="L31" i="140" s="1"/>
  <c r="K30" i="140"/>
  <c r="K29" i="140"/>
  <c r="L28" i="140"/>
  <c r="M28" i="140" s="1"/>
  <c r="K28" i="140"/>
  <c r="K27" i="140"/>
  <c r="L27" i="140" s="1"/>
  <c r="K26" i="140"/>
  <c r="K25" i="140"/>
  <c r="K24" i="140"/>
  <c r="K23" i="140"/>
  <c r="L23" i="140" s="1"/>
  <c r="K22" i="140"/>
  <c r="K21" i="140"/>
  <c r="K20" i="140"/>
  <c r="K19" i="140"/>
  <c r="L19" i="140" s="1"/>
  <c r="K18" i="140"/>
  <c r="K17" i="140"/>
  <c r="K16" i="140"/>
  <c r="K15" i="140"/>
  <c r="L15" i="140" s="1"/>
  <c r="K14" i="140"/>
  <c r="K13" i="140"/>
  <c r="K12" i="140"/>
  <c r="K11" i="140"/>
  <c r="L11" i="140" s="1"/>
  <c r="K10" i="140"/>
  <c r="L8" i="140" s="1"/>
  <c r="K9" i="140"/>
  <c r="K8" i="140"/>
  <c r="K7" i="140"/>
  <c r="L7" i="140" s="1"/>
  <c r="K6" i="140"/>
  <c r="K5" i="140"/>
  <c r="K4" i="140"/>
  <c r="L111" i="139"/>
  <c r="K111" i="139"/>
  <c r="K110" i="139"/>
  <c r="K109" i="139"/>
  <c r="M108" i="139"/>
  <c r="K108" i="139"/>
  <c r="L108" i="139" s="1"/>
  <c r="K107" i="139"/>
  <c r="L107" i="139" s="1"/>
  <c r="K106" i="139"/>
  <c r="K105" i="139"/>
  <c r="K104" i="139"/>
  <c r="L104" i="139" s="1"/>
  <c r="K103" i="139"/>
  <c r="L103" i="139" s="1"/>
  <c r="K102" i="139"/>
  <c r="K101" i="139"/>
  <c r="K100" i="139"/>
  <c r="L100" i="139" s="1"/>
  <c r="K99" i="139"/>
  <c r="L99" i="139" s="1"/>
  <c r="K98" i="139"/>
  <c r="K97" i="139"/>
  <c r="K96" i="139"/>
  <c r="L95" i="139"/>
  <c r="K95" i="139"/>
  <c r="K94" i="139"/>
  <c r="K93" i="139"/>
  <c r="K92" i="139"/>
  <c r="K91" i="139"/>
  <c r="L91" i="139" s="1"/>
  <c r="K90" i="139"/>
  <c r="K89" i="139"/>
  <c r="L88" i="139" s="1"/>
  <c r="M88" i="139" s="1"/>
  <c r="K88" i="139"/>
  <c r="K87" i="139"/>
  <c r="L87" i="139" s="1"/>
  <c r="K86" i="139"/>
  <c r="K85" i="139"/>
  <c r="K84" i="139"/>
  <c r="K83" i="139"/>
  <c r="L83" i="139" s="1"/>
  <c r="K82" i="139"/>
  <c r="K81" i="139"/>
  <c r="K80" i="139"/>
  <c r="K79" i="139"/>
  <c r="L79" i="139" s="1"/>
  <c r="K78" i="139"/>
  <c r="K77" i="139"/>
  <c r="K76" i="139"/>
  <c r="K75" i="139"/>
  <c r="L75" i="139" s="1"/>
  <c r="K74" i="139"/>
  <c r="K73" i="139"/>
  <c r="K72" i="139"/>
  <c r="L72" i="139" s="1"/>
  <c r="K71" i="139"/>
  <c r="L71" i="139" s="1"/>
  <c r="K70" i="139"/>
  <c r="K69" i="139"/>
  <c r="L68" i="139"/>
  <c r="M68" i="139" s="1"/>
  <c r="K68" i="139"/>
  <c r="K67" i="139"/>
  <c r="L67" i="139" s="1"/>
  <c r="K66" i="139"/>
  <c r="K65" i="139"/>
  <c r="K64" i="139"/>
  <c r="K63" i="139"/>
  <c r="L63" i="139" s="1"/>
  <c r="K62" i="139"/>
  <c r="K61" i="139"/>
  <c r="K60" i="139"/>
  <c r="K59" i="139"/>
  <c r="L59" i="139" s="1"/>
  <c r="K58" i="139"/>
  <c r="K57" i="139"/>
  <c r="K56" i="139"/>
  <c r="K55" i="139"/>
  <c r="L55" i="139" s="1"/>
  <c r="K54" i="139"/>
  <c r="K53" i="139"/>
  <c r="K52" i="139"/>
  <c r="K51" i="139"/>
  <c r="L51" i="139" s="1"/>
  <c r="K50" i="139"/>
  <c r="K49" i="139"/>
  <c r="K48" i="139"/>
  <c r="L47" i="139"/>
  <c r="K47" i="139"/>
  <c r="K46" i="139"/>
  <c r="K45" i="139"/>
  <c r="K44" i="139"/>
  <c r="L44" i="139" s="1"/>
  <c r="M44" i="139" s="1"/>
  <c r="K43" i="139"/>
  <c r="L43" i="139" s="1"/>
  <c r="K42" i="139"/>
  <c r="K41" i="139"/>
  <c r="L40" i="139"/>
  <c r="K40" i="139"/>
  <c r="K39" i="139"/>
  <c r="L39" i="139" s="1"/>
  <c r="K38" i="139"/>
  <c r="K37" i="139"/>
  <c r="L36" i="139" s="1"/>
  <c r="M36" i="139" s="1"/>
  <c r="K36" i="139"/>
  <c r="K35" i="139"/>
  <c r="L35" i="139" s="1"/>
  <c r="K34" i="139"/>
  <c r="K33" i="139"/>
  <c r="K32" i="139"/>
  <c r="K31" i="139"/>
  <c r="L31" i="139" s="1"/>
  <c r="K30" i="139"/>
  <c r="K29" i="139"/>
  <c r="K28" i="139"/>
  <c r="K27" i="139"/>
  <c r="L27" i="139" s="1"/>
  <c r="K26" i="139"/>
  <c r="K25" i="139"/>
  <c r="K24" i="139"/>
  <c r="L24" i="139" s="1"/>
  <c r="K23" i="139"/>
  <c r="L23" i="139" s="1"/>
  <c r="K22" i="139"/>
  <c r="K21" i="139"/>
  <c r="K20" i="139"/>
  <c r="K19" i="139"/>
  <c r="L19" i="139" s="1"/>
  <c r="K18" i="139"/>
  <c r="K17" i="139"/>
  <c r="K16" i="139"/>
  <c r="L15" i="139"/>
  <c r="K15" i="139"/>
  <c r="K14" i="139"/>
  <c r="K13" i="139"/>
  <c r="K12" i="139"/>
  <c r="K11" i="139"/>
  <c r="L11" i="139" s="1"/>
  <c r="K10" i="139"/>
  <c r="K9" i="139"/>
  <c r="L8" i="139" s="1"/>
  <c r="K8" i="139"/>
  <c r="K7" i="139"/>
  <c r="L7" i="139" s="1"/>
  <c r="K6" i="139"/>
  <c r="K5" i="139"/>
  <c r="K4" i="139"/>
  <c r="L4" i="139" s="1"/>
  <c r="M4" i="139" s="1"/>
  <c r="K111" i="138"/>
  <c r="L111" i="138" s="1"/>
  <c r="K110" i="138"/>
  <c r="K109" i="138"/>
  <c r="K108" i="138"/>
  <c r="L107" i="138"/>
  <c r="K107" i="138"/>
  <c r="K106" i="138"/>
  <c r="K105" i="138"/>
  <c r="K104" i="138"/>
  <c r="L103" i="138"/>
  <c r="K103" i="138"/>
  <c r="K102" i="138"/>
  <c r="K101" i="138"/>
  <c r="K100" i="138"/>
  <c r="K99" i="138"/>
  <c r="L99" i="138" s="1"/>
  <c r="K98" i="138"/>
  <c r="K97" i="138"/>
  <c r="K96" i="138"/>
  <c r="K95" i="138"/>
  <c r="L95" i="138" s="1"/>
  <c r="K94" i="138"/>
  <c r="K93" i="138"/>
  <c r="K92" i="138"/>
  <c r="L92" i="138" s="1"/>
  <c r="M92" i="138" s="1"/>
  <c r="K91" i="138"/>
  <c r="L91" i="138" s="1"/>
  <c r="K90" i="138"/>
  <c r="K89" i="138"/>
  <c r="K88" i="138"/>
  <c r="L88" i="138" s="1"/>
  <c r="M88" i="138" s="1"/>
  <c r="L87" i="138"/>
  <c r="K87" i="138"/>
  <c r="K86" i="138"/>
  <c r="K85" i="138"/>
  <c r="K84" i="138"/>
  <c r="K83" i="138"/>
  <c r="L83" i="138" s="1"/>
  <c r="K82" i="138"/>
  <c r="K81" i="138"/>
  <c r="L80" i="138" s="1"/>
  <c r="M80" i="138" s="1"/>
  <c r="K80" i="138"/>
  <c r="K79" i="138"/>
  <c r="L79" i="138" s="1"/>
  <c r="K78" i="138"/>
  <c r="L76" i="138" s="1"/>
  <c r="M76" i="138" s="1"/>
  <c r="K77" i="138"/>
  <c r="K76" i="138"/>
  <c r="K75" i="138"/>
  <c r="L75" i="138" s="1"/>
  <c r="K74" i="138"/>
  <c r="K73" i="138"/>
  <c r="K72" i="138"/>
  <c r="K71" i="138"/>
  <c r="L71" i="138" s="1"/>
  <c r="K70" i="138"/>
  <c r="K69" i="138"/>
  <c r="K68" i="138"/>
  <c r="L68" i="138" s="1"/>
  <c r="L67" i="138"/>
  <c r="K67" i="138"/>
  <c r="K66" i="138"/>
  <c r="K65" i="138"/>
  <c r="L64" i="138" s="1"/>
  <c r="M64" i="138"/>
  <c r="K64" i="138"/>
  <c r="K63" i="138"/>
  <c r="L63" i="138" s="1"/>
  <c r="K62" i="138"/>
  <c r="K61" i="138"/>
  <c r="K60" i="138"/>
  <c r="K59" i="138"/>
  <c r="L59" i="138" s="1"/>
  <c r="K58" i="138"/>
  <c r="K57" i="138"/>
  <c r="K56" i="138"/>
  <c r="K55" i="138"/>
  <c r="L55" i="138" s="1"/>
  <c r="K54" i="138"/>
  <c r="K53" i="138"/>
  <c r="K52" i="138"/>
  <c r="K51" i="138"/>
  <c r="L51" i="138" s="1"/>
  <c r="K50" i="138"/>
  <c r="K49" i="138"/>
  <c r="K48" i="138"/>
  <c r="L48" i="138" s="1"/>
  <c r="K47" i="138"/>
  <c r="L47" i="138" s="1"/>
  <c r="K46" i="138"/>
  <c r="K45" i="138"/>
  <c r="K44" i="138"/>
  <c r="K43" i="138"/>
  <c r="L43" i="138" s="1"/>
  <c r="K42" i="138"/>
  <c r="K41" i="138"/>
  <c r="K40" i="138"/>
  <c r="L39" i="138"/>
  <c r="K39" i="138"/>
  <c r="K38" i="138"/>
  <c r="K37" i="138"/>
  <c r="K36" i="138"/>
  <c r="K35" i="138"/>
  <c r="L35" i="138" s="1"/>
  <c r="K34" i="138"/>
  <c r="K33" i="138"/>
  <c r="K32" i="138"/>
  <c r="K31" i="138"/>
  <c r="L31" i="138" s="1"/>
  <c r="K30" i="138"/>
  <c r="K29" i="138"/>
  <c r="K28" i="138"/>
  <c r="L28" i="138" s="1"/>
  <c r="M28" i="138" s="1"/>
  <c r="K27" i="138"/>
  <c r="L27" i="138" s="1"/>
  <c r="K26" i="138"/>
  <c r="K25" i="138"/>
  <c r="K24" i="138"/>
  <c r="L24" i="138" s="1"/>
  <c r="M24" i="138" s="1"/>
  <c r="L23" i="138"/>
  <c r="K23" i="138"/>
  <c r="K22" i="138"/>
  <c r="K21" i="138"/>
  <c r="K20" i="138"/>
  <c r="K19" i="138"/>
  <c r="L19" i="138" s="1"/>
  <c r="K18" i="138"/>
  <c r="K17" i="138"/>
  <c r="L16" i="138" s="1"/>
  <c r="M16" i="138" s="1"/>
  <c r="K16" i="138"/>
  <c r="K15" i="138"/>
  <c r="L15" i="138" s="1"/>
  <c r="K14" i="138"/>
  <c r="L12" i="138" s="1"/>
  <c r="M12" i="138" s="1"/>
  <c r="K13" i="138"/>
  <c r="K12" i="138"/>
  <c r="K11" i="138"/>
  <c r="L11" i="138" s="1"/>
  <c r="K10" i="138"/>
  <c r="K9" i="138"/>
  <c r="K8" i="138"/>
  <c r="K7" i="138"/>
  <c r="L7" i="138" s="1"/>
  <c r="K6" i="138"/>
  <c r="K5" i="138"/>
  <c r="K4" i="138"/>
  <c r="L4" i="138" s="1"/>
  <c r="L111" i="137"/>
  <c r="K111" i="137"/>
  <c r="K110" i="137"/>
  <c r="K109" i="137"/>
  <c r="L108" i="137" s="1"/>
  <c r="M108" i="137"/>
  <c r="K108" i="137"/>
  <c r="K107" i="137"/>
  <c r="L107" i="137" s="1"/>
  <c r="K106" i="137"/>
  <c r="K105" i="137"/>
  <c r="K104" i="137"/>
  <c r="K103" i="137"/>
  <c r="L103" i="137" s="1"/>
  <c r="K102" i="137"/>
  <c r="K101" i="137"/>
  <c r="K100" i="137"/>
  <c r="K99" i="137"/>
  <c r="L99" i="137" s="1"/>
  <c r="K98" i="137"/>
  <c r="K97" i="137"/>
  <c r="K96" i="137"/>
  <c r="K95" i="137"/>
  <c r="L95" i="137" s="1"/>
  <c r="K94" i="137"/>
  <c r="K93" i="137"/>
  <c r="K92" i="137"/>
  <c r="L92" i="137" s="1"/>
  <c r="K91" i="137"/>
  <c r="L91" i="137" s="1"/>
  <c r="K90" i="137"/>
  <c r="K89" i="137"/>
  <c r="K88" i="137"/>
  <c r="K87" i="137"/>
  <c r="L87" i="137" s="1"/>
  <c r="K86" i="137"/>
  <c r="K85" i="137"/>
  <c r="K84" i="137"/>
  <c r="L83" i="137"/>
  <c r="K83" i="137"/>
  <c r="K82" i="137"/>
  <c r="K81" i="137"/>
  <c r="K80" i="137"/>
  <c r="K79" i="137"/>
  <c r="L79" i="137" s="1"/>
  <c r="K78" i="137"/>
  <c r="K77" i="137"/>
  <c r="K76" i="137"/>
  <c r="K75" i="137"/>
  <c r="L75" i="137" s="1"/>
  <c r="K74" i="137"/>
  <c r="K73" i="137"/>
  <c r="K72" i="137"/>
  <c r="L72" i="137" s="1"/>
  <c r="M72" i="137" s="1"/>
  <c r="K71" i="137"/>
  <c r="L71" i="137" s="1"/>
  <c r="K70" i="137"/>
  <c r="K69" i="137"/>
  <c r="K68" i="137"/>
  <c r="L68" i="137" s="1"/>
  <c r="M68" i="137" s="1"/>
  <c r="L67" i="137"/>
  <c r="K67" i="137"/>
  <c r="K66" i="137"/>
  <c r="K65" i="137"/>
  <c r="K64" i="137"/>
  <c r="K63" i="137"/>
  <c r="L63" i="137" s="1"/>
  <c r="K62" i="137"/>
  <c r="K61" i="137"/>
  <c r="L60" i="137" s="1"/>
  <c r="M60" i="137" s="1"/>
  <c r="K60" i="137"/>
  <c r="K59" i="137"/>
  <c r="L59" i="137" s="1"/>
  <c r="K58" i="137"/>
  <c r="L56" i="137" s="1"/>
  <c r="M56" i="137" s="1"/>
  <c r="K57" i="137"/>
  <c r="K56" i="137"/>
  <c r="K55" i="137"/>
  <c r="L55" i="137" s="1"/>
  <c r="K54" i="137"/>
  <c r="K53" i="137"/>
  <c r="K52" i="137"/>
  <c r="K51" i="137"/>
  <c r="L51" i="137" s="1"/>
  <c r="K50" i="137"/>
  <c r="K49" i="137"/>
  <c r="K48" i="137"/>
  <c r="L48" i="137" s="1"/>
  <c r="L47" i="137"/>
  <c r="M44" i="137" s="1"/>
  <c r="K47" i="137"/>
  <c r="K46" i="137"/>
  <c r="K45" i="137"/>
  <c r="L44" i="137" s="1"/>
  <c r="K44" i="137"/>
  <c r="K43" i="137"/>
  <c r="L43" i="137" s="1"/>
  <c r="K42" i="137"/>
  <c r="K41" i="137"/>
  <c r="K40" i="137"/>
  <c r="K39" i="137"/>
  <c r="L39" i="137" s="1"/>
  <c r="K38" i="137"/>
  <c r="K37" i="137"/>
  <c r="K36" i="137"/>
  <c r="K35" i="137"/>
  <c r="L35" i="137" s="1"/>
  <c r="K34" i="137"/>
  <c r="K33" i="137"/>
  <c r="K32" i="137"/>
  <c r="K31" i="137"/>
  <c r="L31" i="137" s="1"/>
  <c r="K30" i="137"/>
  <c r="K29" i="137"/>
  <c r="K28" i="137"/>
  <c r="L28" i="137" s="1"/>
  <c r="K27" i="137"/>
  <c r="L27" i="137" s="1"/>
  <c r="K26" i="137"/>
  <c r="K25" i="137"/>
  <c r="K24" i="137"/>
  <c r="K23" i="137"/>
  <c r="L23" i="137" s="1"/>
  <c r="K22" i="137"/>
  <c r="K21" i="137"/>
  <c r="K20" i="137"/>
  <c r="L19" i="137"/>
  <c r="K19" i="137"/>
  <c r="K18" i="137"/>
  <c r="K17" i="137"/>
  <c r="K16" i="137"/>
  <c r="K15" i="137"/>
  <c r="L15" i="137" s="1"/>
  <c r="K14" i="137"/>
  <c r="K13" i="137"/>
  <c r="K12" i="137"/>
  <c r="K11" i="137"/>
  <c r="L11" i="137" s="1"/>
  <c r="K10" i="137"/>
  <c r="K9" i="137"/>
  <c r="K8" i="137"/>
  <c r="L8" i="137" s="1"/>
  <c r="M8" i="137" s="1"/>
  <c r="K7" i="137"/>
  <c r="L7" i="137" s="1"/>
  <c r="K6" i="137"/>
  <c r="K5" i="137"/>
  <c r="K4" i="137"/>
  <c r="L4" i="137" s="1"/>
  <c r="M4" i="137" s="1"/>
  <c r="L111" i="136"/>
  <c r="K111" i="136"/>
  <c r="K110" i="136"/>
  <c r="K109" i="136"/>
  <c r="K108" i="136"/>
  <c r="K107" i="136"/>
  <c r="L107" i="136" s="1"/>
  <c r="K106" i="136"/>
  <c r="K105" i="136"/>
  <c r="L104" i="136" s="1"/>
  <c r="M104" i="136" s="1"/>
  <c r="K104" i="136"/>
  <c r="K103" i="136"/>
  <c r="L103" i="136" s="1"/>
  <c r="K102" i="136"/>
  <c r="L100" i="136" s="1"/>
  <c r="M100" i="136" s="1"/>
  <c r="K101" i="136"/>
  <c r="K100" i="136"/>
  <c r="K99" i="136"/>
  <c r="L99" i="136" s="1"/>
  <c r="K98" i="136"/>
  <c r="K97" i="136"/>
  <c r="K96" i="136"/>
  <c r="K95" i="136"/>
  <c r="L95" i="136" s="1"/>
  <c r="K94" i="136"/>
  <c r="K93" i="136"/>
  <c r="K92" i="136"/>
  <c r="L92" i="136" s="1"/>
  <c r="L91" i="136"/>
  <c r="K91" i="136"/>
  <c r="K90" i="136"/>
  <c r="K89" i="136"/>
  <c r="L88" i="136" s="1"/>
  <c r="M88" i="136"/>
  <c r="K88" i="136"/>
  <c r="K87" i="136"/>
  <c r="L87" i="136" s="1"/>
  <c r="K86" i="136"/>
  <c r="K85" i="136"/>
  <c r="K84" i="136"/>
  <c r="K83" i="136"/>
  <c r="L83" i="136" s="1"/>
  <c r="K82" i="136"/>
  <c r="K81" i="136"/>
  <c r="K80" i="136"/>
  <c r="K79" i="136"/>
  <c r="L79" i="136" s="1"/>
  <c r="K78" i="136"/>
  <c r="K77" i="136"/>
  <c r="K76" i="136"/>
  <c r="K75" i="136"/>
  <c r="L75" i="136" s="1"/>
  <c r="K74" i="136"/>
  <c r="K73" i="136"/>
  <c r="K72" i="136"/>
  <c r="L72" i="136" s="1"/>
  <c r="K71" i="136"/>
  <c r="L71" i="136" s="1"/>
  <c r="K70" i="136"/>
  <c r="K69" i="136"/>
  <c r="K68" i="136"/>
  <c r="K67" i="136"/>
  <c r="L67" i="136" s="1"/>
  <c r="K66" i="136"/>
  <c r="K65" i="136"/>
  <c r="K64" i="136"/>
  <c r="L63" i="136"/>
  <c r="K63" i="136"/>
  <c r="K62" i="136"/>
  <c r="K61" i="136"/>
  <c r="K60" i="136"/>
  <c r="K59" i="136"/>
  <c r="L59" i="136" s="1"/>
  <c r="K58" i="136"/>
  <c r="K57" i="136"/>
  <c r="K56" i="136"/>
  <c r="K55" i="136"/>
  <c r="L55" i="136" s="1"/>
  <c r="K54" i="136"/>
  <c r="K53" i="136"/>
  <c r="K52" i="136"/>
  <c r="L52" i="136" s="1"/>
  <c r="M52" i="136" s="1"/>
  <c r="K51" i="136"/>
  <c r="L51" i="136" s="1"/>
  <c r="K50" i="136"/>
  <c r="K49" i="136"/>
  <c r="K48" i="136"/>
  <c r="L48" i="136" s="1"/>
  <c r="M48" i="136" s="1"/>
  <c r="L47" i="136"/>
  <c r="K47" i="136"/>
  <c r="K46" i="136"/>
  <c r="K45" i="136"/>
  <c r="K44" i="136"/>
  <c r="K43" i="136"/>
  <c r="L43" i="136" s="1"/>
  <c r="K42" i="136"/>
  <c r="K41" i="136"/>
  <c r="L40" i="136" s="1"/>
  <c r="M40" i="136" s="1"/>
  <c r="K40" i="136"/>
  <c r="K39" i="136"/>
  <c r="L39" i="136" s="1"/>
  <c r="K38" i="136"/>
  <c r="L36" i="136" s="1"/>
  <c r="M36" i="136" s="1"/>
  <c r="K37" i="136"/>
  <c r="K36" i="136"/>
  <c r="K35" i="136"/>
  <c r="L35" i="136" s="1"/>
  <c r="K34" i="136"/>
  <c r="K33" i="136"/>
  <c r="K32" i="136"/>
  <c r="K31" i="136"/>
  <c r="L31" i="136" s="1"/>
  <c r="K30" i="136"/>
  <c r="K29" i="136"/>
  <c r="K28" i="136"/>
  <c r="L28" i="136" s="1"/>
  <c r="L27" i="136"/>
  <c r="K27" i="136"/>
  <c r="K26" i="136"/>
  <c r="K25" i="136"/>
  <c r="L24" i="136" s="1"/>
  <c r="M24" i="136"/>
  <c r="K24" i="136"/>
  <c r="K23" i="136"/>
  <c r="L23" i="136" s="1"/>
  <c r="K22" i="136"/>
  <c r="K21" i="136"/>
  <c r="K20" i="136"/>
  <c r="K19" i="136"/>
  <c r="L19" i="136" s="1"/>
  <c r="K18" i="136"/>
  <c r="K17" i="136"/>
  <c r="K16" i="136"/>
  <c r="K15" i="136"/>
  <c r="L15" i="136" s="1"/>
  <c r="K14" i="136"/>
  <c r="K13" i="136"/>
  <c r="K12" i="136"/>
  <c r="K11" i="136"/>
  <c r="L11" i="136" s="1"/>
  <c r="K10" i="136"/>
  <c r="K9" i="136"/>
  <c r="K8" i="136"/>
  <c r="L8" i="136" s="1"/>
  <c r="K7" i="136"/>
  <c r="L7" i="136" s="1"/>
  <c r="K6" i="136"/>
  <c r="K5" i="136"/>
  <c r="K4" i="136"/>
  <c r="K111" i="135"/>
  <c r="L111" i="135" s="1"/>
  <c r="K110" i="135"/>
  <c r="K109" i="135"/>
  <c r="K108" i="135"/>
  <c r="L107" i="135"/>
  <c r="K107" i="135"/>
  <c r="K106" i="135"/>
  <c r="K105" i="135"/>
  <c r="K104" i="135"/>
  <c r="K103" i="135"/>
  <c r="L103" i="135" s="1"/>
  <c r="K102" i="135"/>
  <c r="K101" i="135"/>
  <c r="K100" i="135"/>
  <c r="K99" i="135"/>
  <c r="L99" i="135" s="1"/>
  <c r="K98" i="135"/>
  <c r="K97" i="135"/>
  <c r="K96" i="135"/>
  <c r="K95" i="135"/>
  <c r="L95" i="135" s="1"/>
  <c r="K94" i="135"/>
  <c r="K93" i="135"/>
  <c r="K92" i="135"/>
  <c r="L91" i="135"/>
  <c r="K91" i="135"/>
  <c r="K90" i="135"/>
  <c r="K89" i="135"/>
  <c r="K88" i="135"/>
  <c r="K87" i="135"/>
  <c r="L87" i="135" s="1"/>
  <c r="K86" i="135"/>
  <c r="K85" i="135"/>
  <c r="L84" i="135"/>
  <c r="M84" i="135" s="1"/>
  <c r="K84" i="135"/>
  <c r="K83" i="135"/>
  <c r="L83" i="135" s="1"/>
  <c r="K82" i="135"/>
  <c r="K81" i="135"/>
  <c r="K80" i="135"/>
  <c r="K79" i="135"/>
  <c r="L79" i="135" s="1"/>
  <c r="K78" i="135"/>
  <c r="K77" i="135"/>
  <c r="K76" i="135"/>
  <c r="L75" i="135"/>
  <c r="K75" i="135"/>
  <c r="K74" i="135"/>
  <c r="K73" i="135"/>
  <c r="K72" i="135"/>
  <c r="K71" i="135"/>
  <c r="L71" i="135" s="1"/>
  <c r="K70" i="135"/>
  <c r="K69" i="135"/>
  <c r="L68" i="135"/>
  <c r="K68" i="135"/>
  <c r="K67" i="135"/>
  <c r="L67" i="135" s="1"/>
  <c r="K66" i="135"/>
  <c r="K65" i="135"/>
  <c r="K64" i="135"/>
  <c r="K63" i="135"/>
  <c r="L63" i="135" s="1"/>
  <c r="K62" i="135"/>
  <c r="K61" i="135"/>
  <c r="K60" i="135"/>
  <c r="L59" i="135"/>
  <c r="K59" i="135"/>
  <c r="K58" i="135"/>
  <c r="K57" i="135"/>
  <c r="K56" i="135"/>
  <c r="K55" i="135"/>
  <c r="L55" i="135" s="1"/>
  <c r="K54" i="135"/>
  <c r="L52" i="135" s="1"/>
  <c r="K53" i="135"/>
  <c r="K52" i="135"/>
  <c r="K51" i="135"/>
  <c r="L51" i="135" s="1"/>
  <c r="K50" i="135"/>
  <c r="K49" i="135"/>
  <c r="K48" i="135"/>
  <c r="K47" i="135"/>
  <c r="L47" i="135" s="1"/>
  <c r="K46" i="135"/>
  <c r="K45" i="135"/>
  <c r="K44" i="135"/>
  <c r="L43" i="135"/>
  <c r="K43" i="135"/>
  <c r="K42" i="135"/>
  <c r="K41" i="135"/>
  <c r="K40" i="135"/>
  <c r="L40" i="135" s="1"/>
  <c r="M40" i="135" s="1"/>
  <c r="K39" i="135"/>
  <c r="L39" i="135" s="1"/>
  <c r="K38" i="135"/>
  <c r="K37" i="135"/>
  <c r="K36" i="135"/>
  <c r="L36" i="135" s="1"/>
  <c r="M36" i="135" s="1"/>
  <c r="K35" i="135"/>
  <c r="L35" i="135" s="1"/>
  <c r="K34" i="135"/>
  <c r="K33" i="135"/>
  <c r="K32" i="135"/>
  <c r="L32" i="135" s="1"/>
  <c r="M32" i="135" s="1"/>
  <c r="K31" i="135"/>
  <c r="L31" i="135" s="1"/>
  <c r="K30" i="135"/>
  <c r="K29" i="135"/>
  <c r="K28" i="135"/>
  <c r="L28" i="135" s="1"/>
  <c r="M28" i="135" s="1"/>
  <c r="L27" i="135"/>
  <c r="K27" i="135"/>
  <c r="K26" i="135"/>
  <c r="K25" i="135"/>
  <c r="K24" i="135"/>
  <c r="K23" i="135"/>
  <c r="L23" i="135" s="1"/>
  <c r="K22" i="135"/>
  <c r="K21" i="135"/>
  <c r="L20" i="135" s="1"/>
  <c r="K20" i="135"/>
  <c r="K19" i="135"/>
  <c r="L19" i="135" s="1"/>
  <c r="K18" i="135"/>
  <c r="L16" i="135" s="1"/>
  <c r="M16" i="135" s="1"/>
  <c r="K17" i="135"/>
  <c r="K16" i="135"/>
  <c r="K15" i="135"/>
  <c r="L15" i="135" s="1"/>
  <c r="K14" i="135"/>
  <c r="K13" i="135"/>
  <c r="K12" i="135"/>
  <c r="K11" i="135"/>
  <c r="L11" i="135" s="1"/>
  <c r="K10" i="135"/>
  <c r="K9" i="135"/>
  <c r="K8" i="135"/>
  <c r="L8" i="135" s="1"/>
  <c r="L7" i="135"/>
  <c r="K7" i="135"/>
  <c r="K6" i="135"/>
  <c r="K5" i="135"/>
  <c r="L4" i="135" s="1"/>
  <c r="M4" i="135" s="1"/>
  <c r="K4" i="135"/>
  <c r="K111" i="134"/>
  <c r="L111" i="134" s="1"/>
  <c r="K110" i="134"/>
  <c r="K109" i="134"/>
  <c r="K108" i="134"/>
  <c r="K107" i="134"/>
  <c r="L107" i="134" s="1"/>
  <c r="K106" i="134"/>
  <c r="K105" i="134"/>
  <c r="K104" i="134"/>
  <c r="K103" i="134"/>
  <c r="L103" i="134" s="1"/>
  <c r="K102" i="134"/>
  <c r="K101" i="134"/>
  <c r="K100" i="134"/>
  <c r="K99" i="134"/>
  <c r="L99" i="134" s="1"/>
  <c r="K98" i="134"/>
  <c r="K97" i="134"/>
  <c r="K96" i="134"/>
  <c r="L96" i="134" s="1"/>
  <c r="K95" i="134"/>
  <c r="L95" i="134" s="1"/>
  <c r="K94" i="134"/>
  <c r="K93" i="134"/>
  <c r="K92" i="134"/>
  <c r="K91" i="134"/>
  <c r="L91" i="134" s="1"/>
  <c r="K90" i="134"/>
  <c r="K89" i="134"/>
  <c r="K88" i="134"/>
  <c r="L87" i="134"/>
  <c r="K87" i="134"/>
  <c r="K86" i="134"/>
  <c r="K85" i="134"/>
  <c r="K84" i="134"/>
  <c r="K83" i="134"/>
  <c r="L83" i="134" s="1"/>
  <c r="K82" i="134"/>
  <c r="K81" i="134"/>
  <c r="L80" i="134" s="1"/>
  <c r="M80" i="134" s="1"/>
  <c r="K80" i="134"/>
  <c r="K79" i="134"/>
  <c r="L79" i="134" s="1"/>
  <c r="K78" i="134"/>
  <c r="K77" i="134"/>
  <c r="K76" i="134"/>
  <c r="L75" i="134"/>
  <c r="K75" i="134"/>
  <c r="K74" i="134"/>
  <c r="K73" i="134"/>
  <c r="K72" i="134"/>
  <c r="K71" i="134"/>
  <c r="L71" i="134" s="1"/>
  <c r="K70" i="134"/>
  <c r="K69" i="134"/>
  <c r="K68" i="134"/>
  <c r="L67" i="134"/>
  <c r="K67" i="134"/>
  <c r="K66" i="134"/>
  <c r="K65" i="134"/>
  <c r="M64" i="134"/>
  <c r="L64" i="134"/>
  <c r="K64" i="134"/>
  <c r="K63" i="134"/>
  <c r="L63" i="134" s="1"/>
  <c r="K62" i="134"/>
  <c r="K61" i="134"/>
  <c r="K60" i="134"/>
  <c r="K59" i="134"/>
  <c r="L59" i="134" s="1"/>
  <c r="K58" i="134"/>
  <c r="K57" i="134"/>
  <c r="K56" i="134"/>
  <c r="K55" i="134"/>
  <c r="L55" i="134" s="1"/>
  <c r="K54" i="134"/>
  <c r="K53" i="134"/>
  <c r="K52" i="134"/>
  <c r="K51" i="134"/>
  <c r="L51" i="134" s="1"/>
  <c r="K50" i="134"/>
  <c r="K49" i="134"/>
  <c r="K48" i="134"/>
  <c r="L48" i="134" s="1"/>
  <c r="K47" i="134"/>
  <c r="L47" i="134" s="1"/>
  <c r="K46" i="134"/>
  <c r="K45" i="134"/>
  <c r="K44" i="134"/>
  <c r="L43" i="134"/>
  <c r="K43" i="134"/>
  <c r="K42" i="134"/>
  <c r="K41" i="134"/>
  <c r="K40" i="134"/>
  <c r="K39" i="134"/>
  <c r="L39" i="134" s="1"/>
  <c r="K38" i="134"/>
  <c r="K37" i="134"/>
  <c r="K36" i="134"/>
  <c r="K35" i="134"/>
  <c r="L35" i="134" s="1"/>
  <c r="K34" i="134"/>
  <c r="K33" i="134"/>
  <c r="K32" i="134"/>
  <c r="K31" i="134"/>
  <c r="L31" i="134" s="1"/>
  <c r="K30" i="134"/>
  <c r="L28" i="134" s="1"/>
  <c r="M28" i="134" s="1"/>
  <c r="K29" i="134"/>
  <c r="K28" i="134"/>
  <c r="K27" i="134"/>
  <c r="L27" i="134" s="1"/>
  <c r="K26" i="134"/>
  <c r="K25" i="134"/>
  <c r="K24" i="134"/>
  <c r="L23" i="134"/>
  <c r="K23" i="134"/>
  <c r="K22" i="134"/>
  <c r="K21" i="134"/>
  <c r="K20" i="134"/>
  <c r="L20" i="134" s="1"/>
  <c r="M20" i="134" s="1"/>
  <c r="K19" i="134"/>
  <c r="L19" i="134" s="1"/>
  <c r="K18" i="134"/>
  <c r="K17" i="134"/>
  <c r="K16" i="134"/>
  <c r="L16" i="134" s="1"/>
  <c r="M16" i="134" s="1"/>
  <c r="K15" i="134"/>
  <c r="L15" i="134" s="1"/>
  <c r="K14" i="134"/>
  <c r="K13" i="134"/>
  <c r="K12" i="134"/>
  <c r="L11" i="134"/>
  <c r="K11" i="134"/>
  <c r="K10" i="134"/>
  <c r="K9" i="134"/>
  <c r="K8" i="134"/>
  <c r="K7" i="134"/>
  <c r="L7" i="134" s="1"/>
  <c r="K6" i="134"/>
  <c r="K5" i="134"/>
  <c r="K4" i="134"/>
  <c r="K111" i="133"/>
  <c r="L111" i="133" s="1"/>
  <c r="K110" i="133"/>
  <c r="K109" i="133"/>
  <c r="K108" i="133"/>
  <c r="K107" i="133"/>
  <c r="L107" i="133" s="1"/>
  <c r="K106" i="133"/>
  <c r="L104" i="133" s="1"/>
  <c r="M104" i="133" s="1"/>
  <c r="K105" i="133"/>
  <c r="K104" i="133"/>
  <c r="L103" i="133"/>
  <c r="K103" i="133"/>
  <c r="K102" i="133"/>
  <c r="K101" i="133"/>
  <c r="K100" i="133"/>
  <c r="K99" i="133"/>
  <c r="L99" i="133" s="1"/>
  <c r="K98" i="133"/>
  <c r="K97" i="133"/>
  <c r="K96" i="133"/>
  <c r="K95" i="133"/>
  <c r="L95" i="133" s="1"/>
  <c r="K94" i="133"/>
  <c r="K93" i="133"/>
  <c r="K92" i="133"/>
  <c r="L92" i="133" s="1"/>
  <c r="K91" i="133"/>
  <c r="L91" i="133" s="1"/>
  <c r="K90" i="133"/>
  <c r="K89" i="133"/>
  <c r="K88" i="133"/>
  <c r="L88" i="133" s="1"/>
  <c r="M88" i="133" s="1"/>
  <c r="L87" i="133"/>
  <c r="K87" i="133"/>
  <c r="K86" i="133"/>
  <c r="K85" i="133"/>
  <c r="K84" i="133"/>
  <c r="K83" i="133"/>
  <c r="L83" i="133" s="1"/>
  <c r="K82" i="133"/>
  <c r="K81" i="133"/>
  <c r="L80" i="133" s="1"/>
  <c r="M80" i="133" s="1"/>
  <c r="K80" i="133"/>
  <c r="K79" i="133"/>
  <c r="L79" i="133" s="1"/>
  <c r="K78" i="133"/>
  <c r="K77" i="133"/>
  <c r="L76" i="133"/>
  <c r="M76" i="133" s="1"/>
  <c r="K76" i="133"/>
  <c r="K75" i="133"/>
  <c r="L75" i="133" s="1"/>
  <c r="K74" i="133"/>
  <c r="K73" i="133"/>
  <c r="K72" i="133"/>
  <c r="L71" i="133"/>
  <c r="K71" i="133"/>
  <c r="K70" i="133"/>
  <c r="K69" i="133"/>
  <c r="K68" i="133"/>
  <c r="K67" i="133"/>
  <c r="L67" i="133" s="1"/>
  <c r="K66" i="133"/>
  <c r="K65" i="133"/>
  <c r="L64" i="133" s="1"/>
  <c r="K64" i="133"/>
  <c r="K63" i="133"/>
  <c r="L63" i="133" s="1"/>
  <c r="K62" i="133"/>
  <c r="K60" i="133"/>
  <c r="L60" i="133" s="1"/>
  <c r="K59" i="133"/>
  <c r="L59" i="133" s="1"/>
  <c r="K58" i="133"/>
  <c r="K57" i="133"/>
  <c r="K56" i="133"/>
  <c r="L55" i="133"/>
  <c r="K55" i="133"/>
  <c r="K54" i="133"/>
  <c r="K53" i="133"/>
  <c r="K52" i="133"/>
  <c r="K51" i="133"/>
  <c r="L51" i="133" s="1"/>
  <c r="K50" i="133"/>
  <c r="K49" i="133"/>
  <c r="L48" i="133"/>
  <c r="M48" i="133" s="1"/>
  <c r="K48" i="133"/>
  <c r="K47" i="133"/>
  <c r="L47" i="133" s="1"/>
  <c r="K46" i="133"/>
  <c r="K45" i="133"/>
  <c r="K44" i="133"/>
  <c r="L43" i="133"/>
  <c r="K43" i="133"/>
  <c r="K42" i="133"/>
  <c r="K41" i="133"/>
  <c r="K40" i="133"/>
  <c r="K39" i="133"/>
  <c r="L39" i="133" s="1"/>
  <c r="K38" i="133"/>
  <c r="K37" i="133"/>
  <c r="K36" i="133"/>
  <c r="K35" i="133"/>
  <c r="L35" i="133" s="1"/>
  <c r="K34" i="133"/>
  <c r="K33" i="133"/>
  <c r="L32" i="133"/>
  <c r="M32" i="133" s="1"/>
  <c r="K32" i="133"/>
  <c r="K31" i="133"/>
  <c r="L31" i="133" s="1"/>
  <c r="K30" i="133"/>
  <c r="K29" i="133"/>
  <c r="L28" i="133" s="1"/>
  <c r="M28" i="133" s="1"/>
  <c r="L27" i="133"/>
  <c r="K27" i="133"/>
  <c r="K26" i="133"/>
  <c r="K25" i="133"/>
  <c r="K24" i="133"/>
  <c r="K23" i="133"/>
  <c r="L23" i="133" s="1"/>
  <c r="K22" i="133"/>
  <c r="K21" i="133"/>
  <c r="L20" i="133"/>
  <c r="L19" i="133"/>
  <c r="K19" i="133"/>
  <c r="K18" i="133"/>
  <c r="K17" i="133"/>
  <c r="L16" i="133" s="1"/>
  <c r="M16" i="133" s="1"/>
  <c r="K15" i="133"/>
  <c r="L15" i="133" s="1"/>
  <c r="K14" i="133"/>
  <c r="K13" i="133"/>
  <c r="L12" i="133"/>
  <c r="K12" i="133"/>
  <c r="K11" i="133"/>
  <c r="L11" i="133" s="1"/>
  <c r="K10" i="133"/>
  <c r="K9" i="133"/>
  <c r="K8" i="133"/>
  <c r="L7" i="133"/>
  <c r="K7" i="133"/>
  <c r="K6" i="133"/>
  <c r="K5" i="133"/>
  <c r="K4" i="133"/>
  <c r="K111" i="132"/>
  <c r="L111" i="132" s="1"/>
  <c r="K110" i="132"/>
  <c r="K109" i="132"/>
  <c r="K108" i="132"/>
  <c r="K107" i="132"/>
  <c r="L107" i="132" s="1"/>
  <c r="K106" i="132"/>
  <c r="K105" i="132"/>
  <c r="L104" i="132"/>
  <c r="K104" i="132"/>
  <c r="K103" i="132"/>
  <c r="L103" i="132" s="1"/>
  <c r="K102" i="132"/>
  <c r="K101" i="132"/>
  <c r="K100" i="132"/>
  <c r="K99" i="132"/>
  <c r="L99" i="132" s="1"/>
  <c r="K98" i="132"/>
  <c r="L96" i="132" s="1"/>
  <c r="K96" i="132"/>
  <c r="K95" i="132"/>
  <c r="L95" i="132" s="1"/>
  <c r="K94" i="132"/>
  <c r="K92" i="132"/>
  <c r="L92" i="132" s="1"/>
  <c r="L91" i="132"/>
  <c r="K91" i="132"/>
  <c r="K90" i="132"/>
  <c r="K89" i="132"/>
  <c r="K88" i="132"/>
  <c r="L87" i="132"/>
  <c r="K87" i="132"/>
  <c r="K86" i="132"/>
  <c r="K85" i="132"/>
  <c r="K84" i="132"/>
  <c r="K83" i="132"/>
  <c r="L83" i="132" s="1"/>
  <c r="K82" i="132"/>
  <c r="K81" i="132"/>
  <c r="L80" i="132" s="1"/>
  <c r="M80" i="132" s="1"/>
  <c r="K80" i="132"/>
  <c r="K79" i="132"/>
  <c r="L79" i="132" s="1"/>
  <c r="K78" i="132"/>
  <c r="K77" i="132"/>
  <c r="K76" i="132"/>
  <c r="K75" i="132"/>
  <c r="L75" i="132" s="1"/>
  <c r="K74" i="132"/>
  <c r="K73" i="132"/>
  <c r="K72" i="132"/>
  <c r="L71" i="132"/>
  <c r="K71" i="132"/>
  <c r="K70" i="132"/>
  <c r="K69" i="132"/>
  <c r="K68" i="132"/>
  <c r="K67" i="132"/>
  <c r="L67" i="132" s="1"/>
  <c r="K66" i="132"/>
  <c r="K65" i="132"/>
  <c r="L64" i="132"/>
  <c r="K64" i="132"/>
  <c r="K63" i="132"/>
  <c r="L63" i="132" s="1"/>
  <c r="K62" i="132"/>
  <c r="K61" i="132"/>
  <c r="K60" i="132"/>
  <c r="K59" i="132"/>
  <c r="L59" i="132" s="1"/>
  <c r="K58" i="132"/>
  <c r="K57" i="132"/>
  <c r="K56" i="132"/>
  <c r="L55" i="132"/>
  <c r="K55" i="132"/>
  <c r="K54" i="132"/>
  <c r="K53" i="132"/>
  <c r="K51" i="132"/>
  <c r="L51" i="132" s="1"/>
  <c r="K50" i="132"/>
  <c r="K49" i="132"/>
  <c r="K48" i="132"/>
  <c r="K47" i="132"/>
  <c r="L47" i="132" s="1"/>
  <c r="K46" i="132"/>
  <c r="K45" i="132"/>
  <c r="K44" i="132"/>
  <c r="K43" i="132"/>
  <c r="L43" i="132" s="1"/>
  <c r="K42" i="132"/>
  <c r="K41" i="132"/>
  <c r="K40" i="132"/>
  <c r="L40" i="132" s="1"/>
  <c r="L39" i="132"/>
  <c r="K39" i="132"/>
  <c r="K38" i="132"/>
  <c r="K37" i="132"/>
  <c r="L36" i="132" s="1"/>
  <c r="M36" i="132" s="1"/>
  <c r="K36" i="132"/>
  <c r="K35" i="132"/>
  <c r="L35" i="132" s="1"/>
  <c r="K34" i="132"/>
  <c r="K33" i="132"/>
  <c r="K32" i="132"/>
  <c r="K31" i="132"/>
  <c r="L31" i="132" s="1"/>
  <c r="K30" i="132"/>
  <c r="K29" i="132"/>
  <c r="K28" i="132"/>
  <c r="K27" i="132"/>
  <c r="L27" i="132" s="1"/>
  <c r="K26" i="132"/>
  <c r="K25" i="132"/>
  <c r="K24" i="132"/>
  <c r="K23" i="132"/>
  <c r="L23" i="132" s="1"/>
  <c r="K22" i="132"/>
  <c r="K21" i="132"/>
  <c r="K20" i="132"/>
  <c r="L20" i="132" s="1"/>
  <c r="K19" i="132"/>
  <c r="L19" i="132" s="1"/>
  <c r="K18" i="132"/>
  <c r="K17" i="132"/>
  <c r="L16" i="132"/>
  <c r="M16" i="132" s="1"/>
  <c r="K16" i="132"/>
  <c r="K15" i="132"/>
  <c r="L15" i="132" s="1"/>
  <c r="K14" i="132"/>
  <c r="K13" i="132"/>
  <c r="K12" i="132"/>
  <c r="K11" i="132"/>
  <c r="L11" i="132" s="1"/>
  <c r="K10" i="132"/>
  <c r="K9" i="132"/>
  <c r="K8" i="132"/>
  <c r="K7" i="132"/>
  <c r="L7" i="132" s="1"/>
  <c r="K6" i="132"/>
  <c r="K5" i="132"/>
  <c r="K4" i="132"/>
  <c r="L4" i="132" s="1"/>
  <c r="M4" i="132" s="1"/>
  <c r="K111" i="131"/>
  <c r="L111" i="131" s="1"/>
  <c r="K110" i="131"/>
  <c r="K109" i="131"/>
  <c r="K108" i="131"/>
  <c r="L108" i="131" s="1"/>
  <c r="M108" i="131" s="1"/>
  <c r="K107" i="131"/>
  <c r="L107" i="131" s="1"/>
  <c r="K106" i="131"/>
  <c r="K105" i="131"/>
  <c r="K104" i="131"/>
  <c r="L104" i="131" s="1"/>
  <c r="K103" i="131"/>
  <c r="L103" i="131" s="1"/>
  <c r="K102" i="131"/>
  <c r="K101" i="131"/>
  <c r="K100" i="131"/>
  <c r="K99" i="131"/>
  <c r="L99" i="131" s="1"/>
  <c r="K98" i="131"/>
  <c r="K97" i="131"/>
  <c r="K96" i="131"/>
  <c r="L96" i="131" s="1"/>
  <c r="M96" i="131" s="1"/>
  <c r="K95" i="131"/>
  <c r="L95" i="131" s="1"/>
  <c r="K94" i="131"/>
  <c r="K93" i="131"/>
  <c r="L92" i="131"/>
  <c r="M92" i="131" s="1"/>
  <c r="K92" i="131"/>
  <c r="K91" i="131"/>
  <c r="L91" i="131" s="1"/>
  <c r="K90" i="131"/>
  <c r="K89" i="131"/>
  <c r="K88" i="131"/>
  <c r="L87" i="131"/>
  <c r="K87" i="131"/>
  <c r="K86" i="131"/>
  <c r="K85" i="131"/>
  <c r="K84" i="131"/>
  <c r="K83" i="131"/>
  <c r="L83" i="131" s="1"/>
  <c r="K82" i="131"/>
  <c r="K81" i="131"/>
  <c r="K80" i="131"/>
  <c r="L80" i="131" s="1"/>
  <c r="M80" i="131" s="1"/>
  <c r="K79" i="131"/>
  <c r="L79" i="131" s="1"/>
  <c r="K78" i="131"/>
  <c r="K76" i="131"/>
  <c r="K75" i="131"/>
  <c r="L75" i="131" s="1"/>
  <c r="K74" i="131"/>
  <c r="K73" i="131"/>
  <c r="K72" i="131"/>
  <c r="L72" i="131" s="1"/>
  <c r="L71" i="131"/>
  <c r="K71" i="131"/>
  <c r="K70" i="131"/>
  <c r="K69" i="131"/>
  <c r="K68" i="131"/>
  <c r="K67" i="131"/>
  <c r="L67" i="131" s="1"/>
  <c r="K66" i="131"/>
  <c r="K65" i="131"/>
  <c r="K64" i="131"/>
  <c r="K63" i="131"/>
  <c r="L63" i="131" s="1"/>
  <c r="K62" i="131"/>
  <c r="K61" i="131"/>
  <c r="K60" i="131"/>
  <c r="K59" i="131"/>
  <c r="L59" i="131" s="1"/>
  <c r="K58" i="131"/>
  <c r="K57" i="131"/>
  <c r="K56" i="131"/>
  <c r="K55" i="131"/>
  <c r="L55" i="131" s="1"/>
  <c r="K54" i="131"/>
  <c r="K53" i="131"/>
  <c r="K52" i="131"/>
  <c r="L52" i="131" s="1"/>
  <c r="K51" i="131"/>
  <c r="L51" i="131" s="1"/>
  <c r="K50" i="131"/>
  <c r="K49" i="131"/>
  <c r="L48" i="131"/>
  <c r="M48" i="131" s="1"/>
  <c r="K48" i="131"/>
  <c r="K47" i="131"/>
  <c r="L47" i="131" s="1"/>
  <c r="K46" i="131"/>
  <c r="K45" i="131"/>
  <c r="K44" i="131"/>
  <c r="L43" i="131"/>
  <c r="K43" i="131"/>
  <c r="K42" i="131"/>
  <c r="K41" i="131"/>
  <c r="K40" i="131"/>
  <c r="K39" i="131"/>
  <c r="L39" i="131" s="1"/>
  <c r="K38" i="131"/>
  <c r="K37" i="131"/>
  <c r="L36" i="131"/>
  <c r="M36" i="131" s="1"/>
  <c r="K35" i="131"/>
  <c r="L35" i="131" s="1"/>
  <c r="K34" i="131"/>
  <c r="K33" i="131"/>
  <c r="K32" i="131"/>
  <c r="K31" i="131"/>
  <c r="L31" i="131" s="1"/>
  <c r="K30" i="131"/>
  <c r="K29" i="131"/>
  <c r="K28" i="131"/>
  <c r="L27" i="131"/>
  <c r="K27" i="131"/>
  <c r="K26" i="131"/>
  <c r="K25" i="131"/>
  <c r="M24" i="131"/>
  <c r="L24" i="131"/>
  <c r="K24" i="131"/>
  <c r="K23" i="131"/>
  <c r="L23" i="131" s="1"/>
  <c r="K22" i="131"/>
  <c r="K21" i="131"/>
  <c r="K20" i="131"/>
  <c r="K19" i="131"/>
  <c r="L19" i="131" s="1"/>
  <c r="K18" i="131"/>
  <c r="K17" i="131"/>
  <c r="K16" i="131"/>
  <c r="K15" i="131"/>
  <c r="L15" i="131" s="1"/>
  <c r="K14" i="131"/>
  <c r="K13" i="131"/>
  <c r="K12" i="131"/>
  <c r="K11" i="131"/>
  <c r="L11" i="131" s="1"/>
  <c r="K10" i="131"/>
  <c r="K9" i="131"/>
  <c r="K8" i="131"/>
  <c r="K7" i="131"/>
  <c r="L7" i="131" s="1"/>
  <c r="K6" i="131"/>
  <c r="K5" i="131"/>
  <c r="K4" i="131"/>
  <c r="L4" i="131" s="1"/>
  <c r="M4" i="131" s="1"/>
  <c r="K111" i="130"/>
  <c r="L111" i="130" s="1"/>
  <c r="K110" i="130"/>
  <c r="K109" i="130"/>
  <c r="K108" i="130"/>
  <c r="L107" i="130"/>
  <c r="K107" i="130"/>
  <c r="K106" i="130"/>
  <c r="K105" i="130"/>
  <c r="K104" i="130"/>
  <c r="L104" i="130" s="1"/>
  <c r="M104" i="130" s="1"/>
  <c r="K103" i="130"/>
  <c r="L103" i="130" s="1"/>
  <c r="K102" i="130"/>
  <c r="K101" i="130"/>
  <c r="L100" i="130"/>
  <c r="M100" i="130" s="1"/>
  <c r="K100" i="130"/>
  <c r="K99" i="130"/>
  <c r="L99" i="130" s="1"/>
  <c r="K98" i="130"/>
  <c r="K97" i="130"/>
  <c r="K96" i="130"/>
  <c r="K95" i="130"/>
  <c r="L95" i="130" s="1"/>
  <c r="K94" i="130"/>
  <c r="K92" i="130"/>
  <c r="L92" i="130" s="1"/>
  <c r="M92" i="130" s="1"/>
  <c r="L91" i="130"/>
  <c r="K91" i="130"/>
  <c r="K90" i="130"/>
  <c r="K89" i="130"/>
  <c r="L88" i="130" s="1"/>
  <c r="M88" i="130" s="1"/>
  <c r="K88" i="130"/>
  <c r="K87" i="130"/>
  <c r="L87" i="130" s="1"/>
  <c r="K86" i="130"/>
  <c r="K85" i="130"/>
  <c r="K84" i="130"/>
  <c r="K83" i="130"/>
  <c r="L83" i="130" s="1"/>
  <c r="K82" i="130"/>
  <c r="K81" i="130"/>
  <c r="K80" i="130"/>
  <c r="L79" i="130"/>
  <c r="K79" i="130"/>
  <c r="K78" i="130"/>
  <c r="K77" i="130"/>
  <c r="K76" i="130"/>
  <c r="K75" i="130"/>
  <c r="L75" i="130" s="1"/>
  <c r="K74" i="130"/>
  <c r="K73" i="130"/>
  <c r="L72" i="130"/>
  <c r="K72" i="130"/>
  <c r="K71" i="130"/>
  <c r="L71" i="130" s="1"/>
  <c r="K70" i="130"/>
  <c r="K69" i="130"/>
  <c r="L68" i="130" s="1"/>
  <c r="M68" i="130" s="1"/>
  <c r="K68" i="130"/>
  <c r="K67" i="130"/>
  <c r="L67" i="130" s="1"/>
  <c r="K66" i="130"/>
  <c r="K64" i="130"/>
  <c r="K63" i="130"/>
  <c r="L63" i="130" s="1"/>
  <c r="K62" i="130"/>
  <c r="L60" i="130"/>
  <c r="K60" i="130"/>
  <c r="K59" i="130"/>
  <c r="L59" i="130" s="1"/>
  <c r="K58" i="130"/>
  <c r="K57" i="130"/>
  <c r="K56" i="130"/>
  <c r="L55" i="130"/>
  <c r="K55" i="130"/>
  <c r="K54" i="130"/>
  <c r="K53" i="130"/>
  <c r="K51" i="130"/>
  <c r="L51" i="130" s="1"/>
  <c r="K50" i="130"/>
  <c r="K49" i="130"/>
  <c r="K48" i="130"/>
  <c r="K47" i="130"/>
  <c r="L47" i="130" s="1"/>
  <c r="K46" i="130"/>
  <c r="K45" i="130"/>
  <c r="K44" i="130"/>
  <c r="K43" i="130"/>
  <c r="L43" i="130" s="1"/>
  <c r="K42" i="130"/>
  <c r="K41" i="130"/>
  <c r="K40" i="130"/>
  <c r="K39" i="130"/>
  <c r="L39" i="130" s="1"/>
  <c r="K38" i="130"/>
  <c r="K37" i="130"/>
  <c r="K36" i="130"/>
  <c r="K35" i="130"/>
  <c r="L35" i="130" s="1"/>
  <c r="K34" i="130"/>
  <c r="L32" i="130" s="1"/>
  <c r="M32" i="130" s="1"/>
  <c r="K33" i="130"/>
  <c r="K32" i="130"/>
  <c r="K31" i="130"/>
  <c r="L31" i="130" s="1"/>
  <c r="K30" i="130"/>
  <c r="K29" i="130"/>
  <c r="K27" i="130"/>
  <c r="L27" i="130" s="1"/>
  <c r="K26" i="130"/>
  <c r="K25" i="130"/>
  <c r="K24" i="130"/>
  <c r="K23" i="130"/>
  <c r="L23" i="130" s="1"/>
  <c r="K22" i="130"/>
  <c r="L20" i="130" s="1"/>
  <c r="M20" i="130" s="1"/>
  <c r="K21" i="130"/>
  <c r="K20" i="130"/>
  <c r="K19" i="130"/>
  <c r="L19" i="130" s="1"/>
  <c r="K18" i="130"/>
  <c r="K17" i="130"/>
  <c r="L16" i="130" s="1"/>
  <c r="K15" i="130"/>
  <c r="L15" i="130" s="1"/>
  <c r="K14" i="130"/>
  <c r="K13" i="130"/>
  <c r="L12" i="130"/>
  <c r="M12" i="130" s="1"/>
  <c r="K12" i="130"/>
  <c r="K11" i="130"/>
  <c r="L11" i="130" s="1"/>
  <c r="K10" i="130"/>
  <c r="K9" i="130"/>
  <c r="K8" i="130"/>
  <c r="L7" i="130"/>
  <c r="K7" i="130"/>
  <c r="K6" i="130"/>
  <c r="K5" i="130"/>
  <c r="K4" i="130"/>
  <c r="K111" i="129"/>
  <c r="L111" i="129" s="1"/>
  <c r="K110" i="129"/>
  <c r="K109" i="129"/>
  <c r="K108" i="129"/>
  <c r="L107" i="129"/>
  <c r="M104" i="129" s="1"/>
  <c r="K107" i="129"/>
  <c r="K106" i="129"/>
  <c r="K105" i="129"/>
  <c r="L104" i="129"/>
  <c r="K104" i="129"/>
  <c r="K103" i="129"/>
  <c r="L103" i="129" s="1"/>
  <c r="K102" i="129"/>
  <c r="K101" i="129"/>
  <c r="K100" i="129"/>
  <c r="K99" i="129"/>
  <c r="L99" i="129" s="1"/>
  <c r="K98" i="129"/>
  <c r="K97" i="129"/>
  <c r="K96" i="129"/>
  <c r="L95" i="129"/>
  <c r="K95" i="129"/>
  <c r="K94" i="129"/>
  <c r="K93" i="129"/>
  <c r="K92" i="129"/>
  <c r="K91" i="129"/>
  <c r="L91" i="129" s="1"/>
  <c r="K90" i="129"/>
  <c r="L88" i="129" s="1"/>
  <c r="K89" i="129"/>
  <c r="K88" i="129"/>
  <c r="K87" i="129"/>
  <c r="L87" i="129" s="1"/>
  <c r="K86" i="129"/>
  <c r="K85" i="129"/>
  <c r="K84" i="129"/>
  <c r="L84" i="129" s="1"/>
  <c r="M84" i="129" s="1"/>
  <c r="K83" i="129"/>
  <c r="L83" i="129" s="1"/>
  <c r="K82" i="129"/>
  <c r="K81" i="129"/>
  <c r="K80" i="129"/>
  <c r="K79" i="129"/>
  <c r="L79" i="129" s="1"/>
  <c r="K78" i="129"/>
  <c r="K77" i="129"/>
  <c r="K76" i="129"/>
  <c r="L75" i="129"/>
  <c r="K75" i="129"/>
  <c r="K74" i="129"/>
  <c r="K73" i="129"/>
  <c r="M72" i="129"/>
  <c r="L72" i="129"/>
  <c r="K72" i="129"/>
  <c r="K71" i="129"/>
  <c r="L71" i="129" s="1"/>
  <c r="K70" i="129"/>
  <c r="K69" i="129"/>
  <c r="K68" i="129"/>
  <c r="K67" i="129"/>
  <c r="L67" i="129" s="1"/>
  <c r="K66" i="129"/>
  <c r="K65" i="129"/>
  <c r="K64" i="129"/>
  <c r="K63" i="129"/>
  <c r="L63" i="129" s="1"/>
  <c r="K62" i="129"/>
  <c r="K61" i="129"/>
  <c r="K60" i="129"/>
  <c r="K59" i="129"/>
  <c r="L59" i="129" s="1"/>
  <c r="K58" i="129"/>
  <c r="K57" i="129"/>
  <c r="K56" i="129"/>
  <c r="K55" i="129"/>
  <c r="L55" i="129" s="1"/>
  <c r="K54" i="129"/>
  <c r="K53" i="129"/>
  <c r="K52" i="129"/>
  <c r="L52" i="129" s="1"/>
  <c r="M52" i="129" s="1"/>
  <c r="L51" i="129"/>
  <c r="K51" i="129"/>
  <c r="K50" i="129"/>
  <c r="K49" i="129"/>
  <c r="K48" i="129"/>
  <c r="K47" i="129"/>
  <c r="L47" i="129" s="1"/>
  <c r="K46" i="129"/>
  <c r="K45" i="129"/>
  <c r="K44" i="129"/>
  <c r="L43" i="129"/>
  <c r="K43" i="129"/>
  <c r="K42" i="129"/>
  <c r="K41" i="129"/>
  <c r="K40" i="129"/>
  <c r="L40" i="129" s="1"/>
  <c r="M40" i="129" s="1"/>
  <c r="K39" i="129"/>
  <c r="L39" i="129" s="1"/>
  <c r="K38" i="129"/>
  <c r="K37" i="129"/>
  <c r="K36" i="129"/>
  <c r="L36" i="129" s="1"/>
  <c r="K35" i="129"/>
  <c r="L35" i="129" s="1"/>
  <c r="K34" i="129"/>
  <c r="K33" i="129"/>
  <c r="K32" i="129"/>
  <c r="L32" i="129" s="1"/>
  <c r="L31" i="129"/>
  <c r="K31" i="129"/>
  <c r="K30" i="129"/>
  <c r="K29" i="129"/>
  <c r="K28" i="129"/>
  <c r="K27" i="129"/>
  <c r="L27" i="129" s="1"/>
  <c r="K26" i="129"/>
  <c r="K25" i="129"/>
  <c r="L24" i="129"/>
  <c r="M24" i="129" s="1"/>
  <c r="K24" i="129"/>
  <c r="K23" i="129"/>
  <c r="L23" i="129" s="1"/>
  <c r="K22" i="129"/>
  <c r="K21" i="129"/>
  <c r="K20" i="129"/>
  <c r="K19" i="129"/>
  <c r="L19" i="129" s="1"/>
  <c r="K18" i="129"/>
  <c r="K17" i="129"/>
  <c r="K16" i="129"/>
  <c r="K15" i="129"/>
  <c r="L15" i="129" s="1"/>
  <c r="K14" i="129"/>
  <c r="K13" i="129"/>
  <c r="K12" i="129"/>
  <c r="K11" i="129"/>
  <c r="L11" i="129" s="1"/>
  <c r="K10" i="129"/>
  <c r="K9" i="129"/>
  <c r="L8" i="129"/>
  <c r="M8" i="129" s="1"/>
  <c r="K8" i="129"/>
  <c r="K7" i="129"/>
  <c r="L7" i="129" s="1"/>
  <c r="K6" i="129"/>
  <c r="K5" i="129"/>
  <c r="K4" i="129"/>
  <c r="K111" i="128"/>
  <c r="L111" i="128" s="1"/>
  <c r="K110" i="128"/>
  <c r="K109" i="128"/>
  <c r="K108" i="128"/>
  <c r="K107" i="128"/>
  <c r="L107" i="128" s="1"/>
  <c r="K106" i="128"/>
  <c r="K105" i="128"/>
  <c r="K104" i="128"/>
  <c r="K103" i="128"/>
  <c r="L103" i="128" s="1"/>
  <c r="K102" i="128"/>
  <c r="K101" i="128"/>
  <c r="K100" i="128"/>
  <c r="L100" i="128" s="1"/>
  <c r="K99" i="128"/>
  <c r="L99" i="128" s="1"/>
  <c r="K98" i="128"/>
  <c r="K97" i="128"/>
  <c r="K96" i="128"/>
  <c r="K95" i="128"/>
  <c r="L95" i="128" s="1"/>
  <c r="K94" i="128"/>
  <c r="K93" i="128"/>
  <c r="K92" i="128"/>
  <c r="L91" i="128"/>
  <c r="K91" i="128"/>
  <c r="K90" i="128"/>
  <c r="K89" i="128"/>
  <c r="K88" i="128"/>
  <c r="L88" i="128" s="1"/>
  <c r="M88" i="128" s="1"/>
  <c r="L87" i="128"/>
  <c r="K87" i="128"/>
  <c r="K86" i="128"/>
  <c r="K85" i="128"/>
  <c r="K84" i="128"/>
  <c r="L84" i="128" s="1"/>
  <c r="M84" i="128" s="1"/>
  <c r="K83" i="128"/>
  <c r="L83" i="128" s="1"/>
  <c r="K82" i="128"/>
  <c r="K81" i="128"/>
  <c r="K80" i="128"/>
  <c r="L80" i="128" s="1"/>
  <c r="L79" i="128"/>
  <c r="K79" i="128"/>
  <c r="K78" i="128"/>
  <c r="K77" i="128"/>
  <c r="K76" i="128"/>
  <c r="L75" i="128"/>
  <c r="K75" i="128"/>
  <c r="K74" i="128"/>
  <c r="K73" i="128"/>
  <c r="K72" i="128"/>
  <c r="K71" i="128"/>
  <c r="L71" i="128" s="1"/>
  <c r="K70" i="128"/>
  <c r="K69" i="128"/>
  <c r="K68" i="128"/>
  <c r="L68" i="128" s="1"/>
  <c r="K67" i="128"/>
  <c r="L67" i="128" s="1"/>
  <c r="K66" i="128"/>
  <c r="K65" i="128"/>
  <c r="K64" i="128"/>
  <c r="L64" i="128" s="1"/>
  <c r="K63" i="128"/>
  <c r="L63" i="128" s="1"/>
  <c r="K62" i="128"/>
  <c r="K61" i="128"/>
  <c r="K60" i="128"/>
  <c r="L60" i="128" s="1"/>
  <c r="L59" i="128"/>
  <c r="K59" i="128"/>
  <c r="K58" i="128"/>
  <c r="K57" i="128"/>
  <c r="K56" i="128"/>
  <c r="K55" i="128"/>
  <c r="L55" i="128" s="1"/>
  <c r="K54" i="128"/>
  <c r="K53" i="128"/>
  <c r="L52" i="128"/>
  <c r="M52" i="128" s="1"/>
  <c r="K52" i="128"/>
  <c r="K51" i="128"/>
  <c r="L51" i="128" s="1"/>
  <c r="K50" i="128"/>
  <c r="K49" i="128"/>
  <c r="L48" i="128" s="1"/>
  <c r="M48" i="128" s="1"/>
  <c r="K48" i="128"/>
  <c r="K47" i="128"/>
  <c r="L47" i="128" s="1"/>
  <c r="K46" i="128"/>
  <c r="K45" i="128"/>
  <c r="K44" i="128"/>
  <c r="L43" i="128"/>
  <c r="K43" i="128"/>
  <c r="K42" i="128"/>
  <c r="K41" i="128"/>
  <c r="K40" i="128"/>
  <c r="L40" i="128" s="1"/>
  <c r="M40" i="128" s="1"/>
  <c r="L39" i="128"/>
  <c r="K39" i="128"/>
  <c r="K38" i="128"/>
  <c r="K37" i="128"/>
  <c r="K36" i="128"/>
  <c r="L36" i="128" s="1"/>
  <c r="M36" i="128" s="1"/>
  <c r="K35" i="128"/>
  <c r="L35" i="128" s="1"/>
  <c r="K34" i="128"/>
  <c r="K33" i="128"/>
  <c r="K32" i="128"/>
  <c r="L32" i="128" s="1"/>
  <c r="K31" i="128"/>
  <c r="L31" i="128" s="1"/>
  <c r="K30" i="128"/>
  <c r="K29" i="128"/>
  <c r="K28" i="128"/>
  <c r="L28" i="128" s="1"/>
  <c r="L27" i="128"/>
  <c r="K27" i="128"/>
  <c r="K26" i="128"/>
  <c r="K25" i="128"/>
  <c r="K24" i="128"/>
  <c r="K23" i="128"/>
  <c r="L23" i="128" s="1"/>
  <c r="K22" i="128"/>
  <c r="K21" i="128"/>
  <c r="L20" i="128"/>
  <c r="M20" i="128" s="1"/>
  <c r="K20" i="128"/>
  <c r="K19" i="128"/>
  <c r="L19" i="128" s="1"/>
  <c r="K18" i="128"/>
  <c r="K17" i="128"/>
  <c r="K16" i="128"/>
  <c r="K15" i="128"/>
  <c r="L15" i="128" s="1"/>
  <c r="K14" i="128"/>
  <c r="K13" i="128"/>
  <c r="K12" i="128"/>
  <c r="K11" i="128"/>
  <c r="L11" i="128" s="1"/>
  <c r="K10" i="128"/>
  <c r="K9" i="128"/>
  <c r="K8" i="128"/>
  <c r="K7" i="128"/>
  <c r="L7" i="128" s="1"/>
  <c r="K6" i="128"/>
  <c r="K5" i="128"/>
  <c r="L4" i="128"/>
  <c r="K4" i="128"/>
  <c r="K111" i="127"/>
  <c r="L111" i="127" s="1"/>
  <c r="K110" i="127"/>
  <c r="K109" i="127"/>
  <c r="K108" i="127"/>
  <c r="K107" i="127"/>
  <c r="L107" i="127" s="1"/>
  <c r="K106" i="127"/>
  <c r="K105" i="127"/>
  <c r="K104" i="127"/>
  <c r="K103" i="127"/>
  <c r="L103" i="127" s="1"/>
  <c r="K102" i="127"/>
  <c r="K101" i="127"/>
  <c r="K100" i="127"/>
  <c r="K99" i="127"/>
  <c r="L99" i="127" s="1"/>
  <c r="K98" i="127"/>
  <c r="K97" i="127"/>
  <c r="K96" i="127"/>
  <c r="L96" i="127" s="1"/>
  <c r="K95" i="127"/>
  <c r="L95" i="127" s="1"/>
  <c r="K94" i="127"/>
  <c r="K93" i="127"/>
  <c r="K92" i="127"/>
  <c r="L91" i="127"/>
  <c r="K91" i="127"/>
  <c r="K90" i="127"/>
  <c r="K89" i="127"/>
  <c r="K88" i="127"/>
  <c r="L88" i="127" s="1"/>
  <c r="M88" i="127" s="1"/>
  <c r="L87" i="127"/>
  <c r="K87" i="127"/>
  <c r="K86" i="127"/>
  <c r="K85" i="127"/>
  <c r="K84" i="127"/>
  <c r="K83" i="127"/>
  <c r="L83" i="127" s="1"/>
  <c r="K82" i="127"/>
  <c r="K81" i="127"/>
  <c r="L80" i="127" s="1"/>
  <c r="K80" i="127"/>
  <c r="K79" i="127"/>
  <c r="L79" i="127" s="1"/>
  <c r="K78" i="127"/>
  <c r="K77" i="127"/>
  <c r="K76" i="127"/>
  <c r="L76" i="127" s="1"/>
  <c r="M76" i="127" s="1"/>
  <c r="K75" i="127"/>
  <c r="L75" i="127" s="1"/>
  <c r="K74" i="127"/>
  <c r="K73" i="127"/>
  <c r="K72" i="127"/>
  <c r="L71" i="127"/>
  <c r="K71" i="127"/>
  <c r="K70" i="127"/>
  <c r="K69" i="127"/>
  <c r="K68" i="127"/>
  <c r="L68" i="127" s="1"/>
  <c r="M68" i="127" s="1"/>
  <c r="L67" i="127"/>
  <c r="K67" i="127"/>
  <c r="K66" i="127"/>
  <c r="K65" i="127"/>
  <c r="K64" i="127"/>
  <c r="L64" i="127" s="1"/>
  <c r="M64" i="127" s="1"/>
  <c r="K63" i="127"/>
  <c r="L63" i="127" s="1"/>
  <c r="K62" i="127"/>
  <c r="K61" i="127"/>
  <c r="K60" i="127"/>
  <c r="L60" i="127" s="1"/>
  <c r="K59" i="127"/>
  <c r="L59" i="127" s="1"/>
  <c r="K58" i="127"/>
  <c r="K57" i="127"/>
  <c r="K56" i="127"/>
  <c r="L56" i="127" s="1"/>
  <c r="L55" i="127"/>
  <c r="K55" i="127"/>
  <c r="K54" i="127"/>
  <c r="K53" i="127"/>
  <c r="K52" i="127"/>
  <c r="K51" i="127"/>
  <c r="L51" i="127" s="1"/>
  <c r="K50" i="127"/>
  <c r="K49" i="127"/>
  <c r="L48" i="127"/>
  <c r="M48" i="127" s="1"/>
  <c r="K48" i="127"/>
  <c r="K47" i="127"/>
  <c r="L47" i="127" s="1"/>
  <c r="K46" i="127"/>
  <c r="K45" i="127"/>
  <c r="L44" i="127" s="1"/>
  <c r="M44" i="127" s="1"/>
  <c r="K44" i="127"/>
  <c r="K43" i="127"/>
  <c r="L43" i="127" s="1"/>
  <c r="K42" i="127"/>
  <c r="K41" i="127"/>
  <c r="K40" i="127"/>
  <c r="L39" i="127"/>
  <c r="K39" i="127"/>
  <c r="K38" i="127"/>
  <c r="K37" i="127"/>
  <c r="K36" i="127"/>
  <c r="L36" i="127" s="1"/>
  <c r="M36" i="127" s="1"/>
  <c r="L35" i="127"/>
  <c r="K35" i="127"/>
  <c r="K34" i="127"/>
  <c r="K33" i="127"/>
  <c r="K32" i="127"/>
  <c r="L32" i="127" s="1"/>
  <c r="M32" i="127" s="1"/>
  <c r="K31" i="127"/>
  <c r="L31" i="127" s="1"/>
  <c r="K30" i="127"/>
  <c r="K29" i="127"/>
  <c r="K28" i="127"/>
  <c r="L28" i="127" s="1"/>
  <c r="L27" i="127"/>
  <c r="K27" i="127"/>
  <c r="K26" i="127"/>
  <c r="K25" i="127"/>
  <c r="K24" i="127"/>
  <c r="L23" i="127"/>
  <c r="K23" i="127"/>
  <c r="K22" i="127"/>
  <c r="K21" i="127"/>
  <c r="K20" i="127"/>
  <c r="K19" i="127"/>
  <c r="L19" i="127" s="1"/>
  <c r="K18" i="127"/>
  <c r="K17" i="127"/>
  <c r="K16" i="127"/>
  <c r="L16" i="127" s="1"/>
  <c r="K15" i="127"/>
  <c r="L15" i="127" s="1"/>
  <c r="K14" i="127"/>
  <c r="K13" i="127"/>
  <c r="K12" i="127"/>
  <c r="L12" i="127" s="1"/>
  <c r="M12" i="127" s="1"/>
  <c r="K11" i="127"/>
  <c r="L11" i="127" s="1"/>
  <c r="K10" i="127"/>
  <c r="K9" i="127"/>
  <c r="K8" i="127"/>
  <c r="L8" i="127" s="1"/>
  <c r="L7" i="127"/>
  <c r="K7" i="127"/>
  <c r="K6" i="127"/>
  <c r="K5" i="127"/>
  <c r="K4" i="127"/>
  <c r="K111" i="126"/>
  <c r="L111" i="126" s="1"/>
  <c r="K110" i="126"/>
  <c r="K109" i="126"/>
  <c r="L108" i="126" s="1"/>
  <c r="K108" i="126"/>
  <c r="K107" i="126"/>
  <c r="L107" i="126" s="1"/>
  <c r="K106" i="126"/>
  <c r="K105" i="126"/>
  <c r="K104" i="126"/>
  <c r="L104" i="126" s="1"/>
  <c r="M104" i="126" s="1"/>
  <c r="K103" i="126"/>
  <c r="L103" i="126" s="1"/>
  <c r="K102" i="126"/>
  <c r="K101" i="126"/>
  <c r="K100" i="126"/>
  <c r="L99" i="126"/>
  <c r="K99" i="126"/>
  <c r="K98" i="126"/>
  <c r="K97" i="126"/>
  <c r="K96" i="126"/>
  <c r="L96" i="126" s="1"/>
  <c r="M96" i="126" s="1"/>
  <c r="L95" i="126"/>
  <c r="K95" i="126"/>
  <c r="K94" i="126"/>
  <c r="K93" i="126"/>
  <c r="K92" i="126"/>
  <c r="L92" i="126" s="1"/>
  <c r="M92" i="126" s="1"/>
  <c r="K91" i="126"/>
  <c r="L91" i="126" s="1"/>
  <c r="K90" i="126"/>
  <c r="K89" i="126"/>
  <c r="K88" i="126"/>
  <c r="L88" i="126" s="1"/>
  <c r="K87" i="126"/>
  <c r="L87" i="126" s="1"/>
  <c r="K86" i="126"/>
  <c r="K85" i="126"/>
  <c r="K84" i="126"/>
  <c r="L84" i="126" s="1"/>
  <c r="L83" i="126"/>
  <c r="K83" i="126"/>
  <c r="K82" i="126"/>
  <c r="K81" i="126"/>
  <c r="K80" i="126"/>
  <c r="K79" i="126"/>
  <c r="L79" i="126" s="1"/>
  <c r="K78" i="126"/>
  <c r="K77" i="126"/>
  <c r="L76" i="126"/>
  <c r="M76" i="126" s="1"/>
  <c r="K76" i="126"/>
  <c r="K75" i="126"/>
  <c r="L75" i="126" s="1"/>
  <c r="K74" i="126"/>
  <c r="K73" i="126"/>
  <c r="L72" i="126" s="1"/>
  <c r="M72" i="126" s="1"/>
  <c r="K72" i="126"/>
  <c r="K71" i="126"/>
  <c r="L71" i="126" s="1"/>
  <c r="K70" i="126"/>
  <c r="K69" i="126"/>
  <c r="K68" i="126"/>
  <c r="K67" i="126"/>
  <c r="L67" i="126" s="1"/>
  <c r="K66" i="126"/>
  <c r="K64" i="126"/>
  <c r="L64" i="126" s="1"/>
  <c r="K63" i="126"/>
  <c r="L63" i="126" s="1"/>
  <c r="K62" i="126"/>
  <c r="K61" i="126"/>
  <c r="K60" i="126"/>
  <c r="L60" i="126" s="1"/>
  <c r="M60" i="126" s="1"/>
  <c r="K59" i="126"/>
  <c r="L59" i="126" s="1"/>
  <c r="K58" i="126"/>
  <c r="K57" i="126"/>
  <c r="K56" i="126"/>
  <c r="L56" i="126" s="1"/>
  <c r="M56" i="126" s="1"/>
  <c r="L55" i="126"/>
  <c r="K55" i="126"/>
  <c r="K54" i="126"/>
  <c r="K53" i="126"/>
  <c r="K52" i="126"/>
  <c r="K51" i="126"/>
  <c r="L51" i="126" s="1"/>
  <c r="K50" i="126"/>
  <c r="K49" i="126"/>
  <c r="L48" i="126" s="1"/>
  <c r="K48" i="126"/>
  <c r="K47" i="126"/>
  <c r="L47" i="126" s="1"/>
  <c r="K46" i="126"/>
  <c r="L44" i="126" s="1"/>
  <c r="M44" i="126" s="1"/>
  <c r="K45" i="126"/>
  <c r="K44" i="126"/>
  <c r="K43" i="126"/>
  <c r="L43" i="126" s="1"/>
  <c r="K42" i="126"/>
  <c r="K41" i="126"/>
  <c r="K40" i="126"/>
  <c r="L40" i="126" s="1"/>
  <c r="L39" i="126"/>
  <c r="K39" i="126"/>
  <c r="K38" i="126"/>
  <c r="K37" i="126"/>
  <c r="K36" i="126"/>
  <c r="K35" i="126"/>
  <c r="L35" i="126" s="1"/>
  <c r="K34" i="126"/>
  <c r="K33" i="126"/>
  <c r="L32" i="126"/>
  <c r="M32" i="126" s="1"/>
  <c r="K32" i="126"/>
  <c r="K31" i="126"/>
  <c r="L31" i="126" s="1"/>
  <c r="K30" i="126"/>
  <c r="K29" i="126"/>
  <c r="L28" i="126" s="1"/>
  <c r="M28" i="126" s="1"/>
  <c r="K27" i="126"/>
  <c r="L27" i="126" s="1"/>
  <c r="K26" i="126"/>
  <c r="K25" i="126"/>
  <c r="K24" i="126"/>
  <c r="K23" i="126"/>
  <c r="L23" i="126" s="1"/>
  <c r="K22" i="126"/>
  <c r="K21" i="126"/>
  <c r="K20" i="126"/>
  <c r="L20" i="126" s="1"/>
  <c r="K19" i="126"/>
  <c r="L19" i="126" s="1"/>
  <c r="K18" i="126"/>
  <c r="K17" i="126"/>
  <c r="K16" i="126"/>
  <c r="K15" i="126"/>
  <c r="L15" i="126" s="1"/>
  <c r="K14" i="126"/>
  <c r="K13" i="126"/>
  <c r="K12" i="126"/>
  <c r="L11" i="126"/>
  <c r="K11" i="126"/>
  <c r="K10" i="126"/>
  <c r="K9" i="126"/>
  <c r="L8" i="126" s="1"/>
  <c r="M8" i="126"/>
  <c r="K7" i="126"/>
  <c r="L7" i="126" s="1"/>
  <c r="K6" i="126"/>
  <c r="K5" i="126"/>
  <c r="L4" i="126"/>
  <c r="L111" i="125"/>
  <c r="K111" i="125"/>
  <c r="K110" i="125"/>
  <c r="K109" i="125"/>
  <c r="K108" i="125"/>
  <c r="K107" i="125"/>
  <c r="L107" i="125" s="1"/>
  <c r="K106" i="125"/>
  <c r="K105" i="125"/>
  <c r="L104" i="125" s="1"/>
  <c r="K104" i="125"/>
  <c r="K103" i="125"/>
  <c r="L103" i="125" s="1"/>
  <c r="K102" i="125"/>
  <c r="K101" i="125"/>
  <c r="K100" i="125"/>
  <c r="L100" i="125" s="1"/>
  <c r="M100" i="125" s="1"/>
  <c r="K99" i="125"/>
  <c r="L99" i="125" s="1"/>
  <c r="K98" i="125"/>
  <c r="K97" i="125"/>
  <c r="K96" i="125"/>
  <c r="L95" i="125"/>
  <c r="K95" i="125"/>
  <c r="K94" i="125"/>
  <c r="K93" i="125"/>
  <c r="K92" i="125"/>
  <c r="L92" i="125" s="1"/>
  <c r="M92" i="125" s="1"/>
  <c r="L91" i="125"/>
  <c r="K91" i="125"/>
  <c r="K90" i="125"/>
  <c r="K89" i="125"/>
  <c r="K88" i="125"/>
  <c r="L88" i="125" s="1"/>
  <c r="M88" i="125" s="1"/>
  <c r="K87" i="125"/>
  <c r="L87" i="125" s="1"/>
  <c r="K86" i="125"/>
  <c r="K85" i="125"/>
  <c r="K84" i="125"/>
  <c r="L84" i="125" s="1"/>
  <c r="K83" i="125"/>
  <c r="L83" i="125" s="1"/>
  <c r="K82" i="125"/>
  <c r="K81" i="125"/>
  <c r="K80" i="125"/>
  <c r="L80" i="125" s="1"/>
  <c r="L79" i="125"/>
  <c r="K79" i="125"/>
  <c r="K78" i="125"/>
  <c r="K77" i="125"/>
  <c r="K76" i="125"/>
  <c r="K75" i="125"/>
  <c r="L75" i="125" s="1"/>
  <c r="K74" i="125"/>
  <c r="K73" i="125"/>
  <c r="L72" i="125"/>
  <c r="M72" i="125" s="1"/>
  <c r="K72" i="125"/>
  <c r="K71" i="125"/>
  <c r="L71" i="125" s="1"/>
  <c r="K70" i="125"/>
  <c r="K69" i="125"/>
  <c r="L68" i="125" s="1"/>
  <c r="M68" i="125" s="1"/>
  <c r="K68" i="125"/>
  <c r="K67" i="125"/>
  <c r="L67" i="125" s="1"/>
  <c r="K66" i="125"/>
  <c r="K65" i="125"/>
  <c r="K64" i="125"/>
  <c r="L63" i="125"/>
  <c r="K63" i="125"/>
  <c r="K62" i="125"/>
  <c r="K61" i="125"/>
  <c r="K60" i="125"/>
  <c r="L60" i="125" s="1"/>
  <c r="M60" i="125" s="1"/>
  <c r="L59" i="125"/>
  <c r="K59" i="125"/>
  <c r="K58" i="125"/>
  <c r="K57" i="125"/>
  <c r="K56" i="125"/>
  <c r="L56" i="125" s="1"/>
  <c r="M56" i="125" s="1"/>
  <c r="K55" i="125"/>
  <c r="L55" i="125" s="1"/>
  <c r="K54" i="125"/>
  <c r="K53" i="125"/>
  <c r="K52" i="125"/>
  <c r="L52" i="125" s="1"/>
  <c r="L51" i="125"/>
  <c r="K51" i="125"/>
  <c r="K50" i="125"/>
  <c r="K49" i="125"/>
  <c r="K48" i="125"/>
  <c r="L47" i="125"/>
  <c r="K47" i="125"/>
  <c r="K46" i="125"/>
  <c r="K45" i="125"/>
  <c r="K44" i="125"/>
  <c r="K43" i="125"/>
  <c r="L43" i="125" s="1"/>
  <c r="K42" i="125"/>
  <c r="K41" i="125"/>
  <c r="K40" i="125"/>
  <c r="L40" i="125" s="1"/>
  <c r="K39" i="125"/>
  <c r="L39" i="125" s="1"/>
  <c r="K38" i="125"/>
  <c r="K37" i="125"/>
  <c r="K36" i="125"/>
  <c r="L36" i="125" s="1"/>
  <c r="M36" i="125" s="1"/>
  <c r="K35" i="125"/>
  <c r="L35" i="125" s="1"/>
  <c r="K34" i="125"/>
  <c r="K33" i="125"/>
  <c r="K32" i="125"/>
  <c r="L32" i="125" s="1"/>
  <c r="L31" i="125"/>
  <c r="K31" i="125"/>
  <c r="K30" i="125"/>
  <c r="K29" i="125"/>
  <c r="K28" i="125"/>
  <c r="K27" i="125"/>
  <c r="L27" i="125" s="1"/>
  <c r="K26" i="125"/>
  <c r="K25" i="125"/>
  <c r="L24" i="125" s="1"/>
  <c r="K24" i="125"/>
  <c r="K23" i="125"/>
  <c r="L23" i="125" s="1"/>
  <c r="K22" i="125"/>
  <c r="K21" i="125"/>
  <c r="L20" i="125" s="1"/>
  <c r="M20" i="125" s="1"/>
  <c r="K19" i="125"/>
  <c r="L19" i="125" s="1"/>
  <c r="K18" i="125"/>
  <c r="K17" i="125"/>
  <c r="K16" i="125"/>
  <c r="K15" i="125"/>
  <c r="L15" i="125" s="1"/>
  <c r="K14" i="125"/>
  <c r="K13" i="125"/>
  <c r="K12" i="125"/>
  <c r="L12" i="125" s="1"/>
  <c r="M12" i="125" s="1"/>
  <c r="K11" i="125"/>
  <c r="L11" i="125" s="1"/>
  <c r="K10" i="125"/>
  <c r="K9" i="125"/>
  <c r="K8" i="125"/>
  <c r="K7" i="125"/>
  <c r="L7" i="125" s="1"/>
  <c r="K6" i="125"/>
  <c r="K5" i="125"/>
  <c r="K4" i="125"/>
  <c r="L111" i="124"/>
  <c r="K111" i="124"/>
  <c r="K110" i="124"/>
  <c r="K109" i="124"/>
  <c r="K108" i="124"/>
  <c r="K107" i="124"/>
  <c r="L107" i="124" s="1"/>
  <c r="K106" i="124"/>
  <c r="K105" i="124"/>
  <c r="K104" i="124"/>
  <c r="L104" i="124" s="1"/>
  <c r="K103" i="124"/>
  <c r="L103" i="124" s="1"/>
  <c r="K102" i="124"/>
  <c r="K101" i="124"/>
  <c r="K100" i="124"/>
  <c r="L100" i="124" s="1"/>
  <c r="M100" i="124" s="1"/>
  <c r="K99" i="124"/>
  <c r="L99" i="124" s="1"/>
  <c r="K98" i="124"/>
  <c r="K97" i="124"/>
  <c r="K96" i="124"/>
  <c r="L96" i="124" s="1"/>
  <c r="M96" i="124" s="1"/>
  <c r="L95" i="124"/>
  <c r="K95" i="124"/>
  <c r="K94" i="124"/>
  <c r="K93" i="124"/>
  <c r="K92" i="124"/>
  <c r="K91" i="124"/>
  <c r="L91" i="124" s="1"/>
  <c r="K90" i="124"/>
  <c r="K89" i="124"/>
  <c r="L88" i="124" s="1"/>
  <c r="K88" i="124"/>
  <c r="K87" i="124"/>
  <c r="L87" i="124" s="1"/>
  <c r="K86" i="124"/>
  <c r="L84" i="124" s="1"/>
  <c r="M84" i="124" s="1"/>
  <c r="K85" i="124"/>
  <c r="K84" i="124"/>
  <c r="K83" i="124"/>
  <c r="L83" i="124" s="1"/>
  <c r="K82" i="124"/>
  <c r="K81" i="124"/>
  <c r="K80" i="124"/>
  <c r="K79" i="124"/>
  <c r="L79" i="124" s="1"/>
  <c r="K78" i="124"/>
  <c r="K77" i="124"/>
  <c r="K76" i="124"/>
  <c r="L76" i="124" s="1"/>
  <c r="L75" i="124"/>
  <c r="K75" i="124"/>
  <c r="K74" i="124"/>
  <c r="K73" i="124"/>
  <c r="L72" i="124" s="1"/>
  <c r="M72" i="124" s="1"/>
  <c r="K72" i="124"/>
  <c r="K71" i="124"/>
  <c r="L71" i="124" s="1"/>
  <c r="K70" i="124"/>
  <c r="K69" i="124"/>
  <c r="K68" i="124"/>
  <c r="K67" i="124"/>
  <c r="L67" i="124" s="1"/>
  <c r="K66" i="124"/>
  <c r="K65" i="124"/>
  <c r="K64" i="124"/>
  <c r="K63" i="124"/>
  <c r="L63" i="124" s="1"/>
  <c r="K62" i="124"/>
  <c r="K61" i="124"/>
  <c r="K60" i="124"/>
  <c r="K59" i="124"/>
  <c r="L59" i="124" s="1"/>
  <c r="K58" i="124"/>
  <c r="K57" i="124"/>
  <c r="K56" i="124"/>
  <c r="L56" i="124" s="1"/>
  <c r="M56" i="124" s="1"/>
  <c r="K55" i="124"/>
  <c r="L55" i="124" s="1"/>
  <c r="K54" i="124"/>
  <c r="K53" i="124"/>
  <c r="K52" i="124"/>
  <c r="K51" i="124"/>
  <c r="L51" i="124" s="1"/>
  <c r="K50" i="124"/>
  <c r="K49" i="124"/>
  <c r="K48" i="124"/>
  <c r="L47" i="124"/>
  <c r="K47" i="124"/>
  <c r="K46" i="124"/>
  <c r="K45" i="124"/>
  <c r="K44" i="124"/>
  <c r="K43" i="124"/>
  <c r="L43" i="124" s="1"/>
  <c r="K42" i="124"/>
  <c r="K41" i="124"/>
  <c r="K40" i="124"/>
  <c r="L40" i="124" s="1"/>
  <c r="K39" i="124"/>
  <c r="L39" i="124" s="1"/>
  <c r="K38" i="124"/>
  <c r="K37" i="124"/>
  <c r="K36" i="124"/>
  <c r="L36" i="124" s="1"/>
  <c r="M36" i="124" s="1"/>
  <c r="K35" i="124"/>
  <c r="L35" i="124" s="1"/>
  <c r="K34" i="124"/>
  <c r="K33" i="124"/>
  <c r="K32" i="124"/>
  <c r="L32" i="124" s="1"/>
  <c r="M32" i="124" s="1"/>
  <c r="L31" i="124"/>
  <c r="K31" i="124"/>
  <c r="K30" i="124"/>
  <c r="K29" i="124"/>
  <c r="K28" i="124"/>
  <c r="K27" i="124"/>
  <c r="L27" i="124" s="1"/>
  <c r="K26" i="124"/>
  <c r="K25" i="124"/>
  <c r="L24" i="124" s="1"/>
  <c r="K24" i="124"/>
  <c r="K23" i="124"/>
  <c r="L23" i="124" s="1"/>
  <c r="K22" i="124"/>
  <c r="L20" i="124" s="1"/>
  <c r="M20" i="124" s="1"/>
  <c r="K21" i="124"/>
  <c r="K20" i="124"/>
  <c r="K19" i="124"/>
  <c r="L19" i="124" s="1"/>
  <c r="K18" i="124"/>
  <c r="K17" i="124"/>
  <c r="K16" i="124"/>
  <c r="L16" i="124" s="1"/>
  <c r="L15" i="124"/>
  <c r="K15" i="124"/>
  <c r="K14" i="124"/>
  <c r="K13" i="124"/>
  <c r="K12" i="124"/>
  <c r="K11" i="124"/>
  <c r="L11" i="124" s="1"/>
  <c r="K10" i="124"/>
  <c r="K9" i="124"/>
  <c r="L8" i="124"/>
  <c r="M8" i="124" s="1"/>
  <c r="K8" i="124"/>
  <c r="K7" i="124"/>
  <c r="L7" i="124" s="1"/>
  <c r="K6" i="124"/>
  <c r="K5" i="124"/>
  <c r="L4" i="124" s="1"/>
  <c r="M4" i="124" s="1"/>
  <c r="K4" i="124"/>
  <c r="K111" i="123"/>
  <c r="L111" i="123" s="1"/>
  <c r="K110" i="123"/>
  <c r="K109" i="123"/>
  <c r="K108" i="123"/>
  <c r="K107" i="123"/>
  <c r="L107" i="123" s="1"/>
  <c r="K106" i="123"/>
  <c r="K105" i="123"/>
  <c r="K104" i="123"/>
  <c r="L104" i="123" s="1"/>
  <c r="L103" i="123"/>
  <c r="K103" i="123"/>
  <c r="K102" i="123"/>
  <c r="K101" i="123"/>
  <c r="L100" i="123" s="1"/>
  <c r="M100" i="123" s="1"/>
  <c r="K100" i="123"/>
  <c r="K99" i="123"/>
  <c r="L99" i="123" s="1"/>
  <c r="K98" i="123"/>
  <c r="K97" i="123"/>
  <c r="K96" i="123"/>
  <c r="K95" i="123"/>
  <c r="L95" i="123" s="1"/>
  <c r="K94" i="123"/>
  <c r="K93" i="123"/>
  <c r="K92" i="123"/>
  <c r="K91" i="123"/>
  <c r="L91" i="123" s="1"/>
  <c r="K90" i="123"/>
  <c r="K89" i="123"/>
  <c r="K88" i="123"/>
  <c r="K87" i="123"/>
  <c r="L87" i="123" s="1"/>
  <c r="K86" i="123"/>
  <c r="K85" i="123"/>
  <c r="K84" i="123"/>
  <c r="L84" i="123" s="1"/>
  <c r="M84" i="123" s="1"/>
  <c r="K83" i="123"/>
  <c r="L83" i="123" s="1"/>
  <c r="K82" i="123"/>
  <c r="K81" i="123"/>
  <c r="L80" i="123"/>
  <c r="M80" i="123" s="1"/>
  <c r="K80" i="123"/>
  <c r="K79" i="123"/>
  <c r="L79" i="123" s="1"/>
  <c r="K78" i="123"/>
  <c r="K77" i="123"/>
  <c r="K76" i="123"/>
  <c r="K75" i="123"/>
  <c r="L75" i="123" s="1"/>
  <c r="K74" i="123"/>
  <c r="K73" i="123"/>
  <c r="K72" i="123"/>
  <c r="K71" i="123"/>
  <c r="L71" i="123" s="1"/>
  <c r="K70" i="123"/>
  <c r="K69" i="123"/>
  <c r="L68" i="123"/>
  <c r="K68" i="123"/>
  <c r="K67" i="123"/>
  <c r="L67" i="123" s="1"/>
  <c r="K66" i="123"/>
  <c r="K65" i="123"/>
  <c r="K64" i="123"/>
  <c r="K63" i="123"/>
  <c r="L63" i="123" s="1"/>
  <c r="K62" i="123"/>
  <c r="K61" i="123"/>
  <c r="K60" i="123"/>
  <c r="K59" i="123"/>
  <c r="L59" i="123" s="1"/>
  <c r="K58" i="123"/>
  <c r="K57" i="123"/>
  <c r="K56" i="123"/>
  <c r="K55" i="123"/>
  <c r="L55" i="123" s="1"/>
  <c r="K54" i="123"/>
  <c r="K53" i="123"/>
  <c r="K52" i="123"/>
  <c r="L52" i="123" s="1"/>
  <c r="K51" i="123"/>
  <c r="L51" i="123" s="1"/>
  <c r="K50" i="123"/>
  <c r="K49" i="123"/>
  <c r="K48" i="123"/>
  <c r="L48" i="123" s="1"/>
  <c r="M48" i="123" s="1"/>
  <c r="K47" i="123"/>
  <c r="L47" i="123" s="1"/>
  <c r="K46" i="123"/>
  <c r="K45" i="123"/>
  <c r="K44" i="123"/>
  <c r="L43" i="123"/>
  <c r="K43" i="123"/>
  <c r="K42" i="123"/>
  <c r="K41" i="123"/>
  <c r="K40" i="123"/>
  <c r="K39" i="123"/>
  <c r="L39" i="123" s="1"/>
  <c r="K38" i="123"/>
  <c r="K37" i="123"/>
  <c r="K36" i="123"/>
  <c r="L36" i="123" s="1"/>
  <c r="K35" i="123"/>
  <c r="L35" i="123" s="1"/>
  <c r="K34" i="123"/>
  <c r="K33" i="123"/>
  <c r="K32" i="123"/>
  <c r="L32" i="123" s="1"/>
  <c r="M32" i="123" s="1"/>
  <c r="K31" i="123"/>
  <c r="L31" i="123" s="1"/>
  <c r="K30" i="123"/>
  <c r="K29" i="123"/>
  <c r="K28" i="123"/>
  <c r="L28" i="123" s="1"/>
  <c r="L27" i="123"/>
  <c r="K27" i="123"/>
  <c r="K26" i="123"/>
  <c r="K25" i="123"/>
  <c r="K24" i="123"/>
  <c r="K23" i="123"/>
  <c r="L23" i="123" s="1"/>
  <c r="K22" i="123"/>
  <c r="K21" i="123"/>
  <c r="L20" i="123" s="1"/>
  <c r="K20" i="123"/>
  <c r="K19" i="123"/>
  <c r="L19" i="123" s="1"/>
  <c r="K18" i="123"/>
  <c r="K17" i="123"/>
  <c r="K16" i="123"/>
  <c r="L16" i="123" s="1"/>
  <c r="M16" i="123" s="1"/>
  <c r="K15" i="123"/>
  <c r="L15" i="123" s="1"/>
  <c r="K14" i="123"/>
  <c r="K13" i="123"/>
  <c r="K12" i="123"/>
  <c r="L11" i="123"/>
  <c r="K11" i="123"/>
  <c r="K10" i="123"/>
  <c r="K9" i="123"/>
  <c r="K8" i="123"/>
  <c r="L8" i="123" s="1"/>
  <c r="M8" i="123" s="1"/>
  <c r="L7" i="123"/>
  <c r="K7" i="123"/>
  <c r="K6" i="123"/>
  <c r="K5" i="123"/>
  <c r="K4" i="123"/>
  <c r="L4" i="123" s="1"/>
  <c r="M4" i="123" s="1"/>
  <c r="K111" i="122"/>
  <c r="L111" i="122" s="1"/>
  <c r="K110" i="122"/>
  <c r="K109" i="122"/>
  <c r="K108" i="122"/>
  <c r="L108" i="122" s="1"/>
  <c r="L107" i="122"/>
  <c r="K107" i="122"/>
  <c r="K106" i="122"/>
  <c r="K105" i="122"/>
  <c r="K104" i="122"/>
  <c r="L104" i="122" s="1"/>
  <c r="M104" i="122" s="1"/>
  <c r="L103" i="122"/>
  <c r="K103" i="122"/>
  <c r="K102" i="122"/>
  <c r="K101" i="122"/>
  <c r="K100" i="122"/>
  <c r="K99" i="122"/>
  <c r="L99" i="122" s="1"/>
  <c r="K98" i="122"/>
  <c r="K97" i="122"/>
  <c r="L96" i="122" s="1"/>
  <c r="K96" i="122"/>
  <c r="K95" i="122"/>
  <c r="L95" i="122" s="1"/>
  <c r="K94" i="122"/>
  <c r="L92" i="122" s="1"/>
  <c r="M92" i="122" s="1"/>
  <c r="K93" i="122"/>
  <c r="K92" i="122"/>
  <c r="K91" i="122"/>
  <c r="L91" i="122" s="1"/>
  <c r="K90" i="122"/>
  <c r="K89" i="122"/>
  <c r="K88" i="122"/>
  <c r="K87" i="122"/>
  <c r="L87" i="122" s="1"/>
  <c r="K86" i="122"/>
  <c r="K85" i="122"/>
  <c r="K84" i="122"/>
  <c r="L84" i="122" s="1"/>
  <c r="L83" i="122"/>
  <c r="K83" i="122"/>
  <c r="K82" i="122"/>
  <c r="K81" i="122"/>
  <c r="L80" i="122" s="1"/>
  <c r="M80" i="122" s="1"/>
  <c r="K80" i="122"/>
  <c r="K79" i="122"/>
  <c r="L79" i="122" s="1"/>
  <c r="K78" i="122"/>
  <c r="K77" i="122"/>
  <c r="K76" i="122"/>
  <c r="K75" i="122"/>
  <c r="L75" i="122" s="1"/>
  <c r="K74" i="122"/>
  <c r="K72" i="122"/>
  <c r="K71" i="122"/>
  <c r="L71" i="122" s="1"/>
  <c r="K70" i="122"/>
  <c r="K69" i="122"/>
  <c r="K68" i="122"/>
  <c r="L68" i="122" s="1"/>
  <c r="K67" i="122"/>
  <c r="L67" i="122" s="1"/>
  <c r="K66" i="122"/>
  <c r="K65" i="122"/>
  <c r="K64" i="122"/>
  <c r="L64" i="122" s="1"/>
  <c r="M64" i="122" s="1"/>
  <c r="K63" i="122"/>
  <c r="L63" i="122" s="1"/>
  <c r="K62" i="122"/>
  <c r="K61" i="122"/>
  <c r="K60" i="122"/>
  <c r="L60" i="122" s="1"/>
  <c r="M60" i="122" s="1"/>
  <c r="L59" i="122"/>
  <c r="K59" i="122"/>
  <c r="K58" i="122"/>
  <c r="K57" i="122"/>
  <c r="K56" i="122"/>
  <c r="K55" i="122"/>
  <c r="L55" i="122" s="1"/>
  <c r="K54" i="122"/>
  <c r="K53" i="122"/>
  <c r="L52" i="122" s="1"/>
  <c r="K52" i="122"/>
  <c r="K51" i="122"/>
  <c r="L51" i="122" s="1"/>
  <c r="K50" i="122"/>
  <c r="L48" i="122" s="1"/>
  <c r="M48" i="122" s="1"/>
  <c r="K49" i="122"/>
  <c r="K48" i="122"/>
  <c r="K47" i="122"/>
  <c r="L47" i="122" s="1"/>
  <c r="K46" i="122"/>
  <c r="K45" i="122"/>
  <c r="K44" i="122"/>
  <c r="K43" i="122"/>
  <c r="L43" i="122" s="1"/>
  <c r="K42" i="122"/>
  <c r="K41" i="122"/>
  <c r="K40" i="122"/>
  <c r="L40" i="122" s="1"/>
  <c r="L39" i="122"/>
  <c r="K39" i="122"/>
  <c r="K38" i="122"/>
  <c r="K37" i="122"/>
  <c r="L36" i="122" s="1"/>
  <c r="M36" i="122" s="1"/>
  <c r="K36" i="122"/>
  <c r="K35" i="122"/>
  <c r="L35" i="122" s="1"/>
  <c r="K34" i="122"/>
  <c r="K33" i="122"/>
  <c r="L32" i="122" s="1"/>
  <c r="K31" i="122"/>
  <c r="L31" i="122" s="1"/>
  <c r="K30" i="122"/>
  <c r="K29" i="122"/>
  <c r="K28" i="122"/>
  <c r="K27" i="122"/>
  <c r="L27" i="122" s="1"/>
  <c r="K26" i="122"/>
  <c r="K25" i="122"/>
  <c r="K24" i="122"/>
  <c r="L24" i="122" s="1"/>
  <c r="M24" i="122" s="1"/>
  <c r="K23" i="122"/>
  <c r="L23" i="122" s="1"/>
  <c r="K22" i="122"/>
  <c r="K21" i="122"/>
  <c r="L20" i="122"/>
  <c r="M20" i="122" s="1"/>
  <c r="K20" i="122"/>
  <c r="K19" i="122"/>
  <c r="L19" i="122" s="1"/>
  <c r="K18" i="122"/>
  <c r="K17" i="122"/>
  <c r="K16" i="122"/>
  <c r="K15" i="122"/>
  <c r="L15" i="122" s="1"/>
  <c r="K14" i="122"/>
  <c r="K13" i="122"/>
  <c r="K12" i="122"/>
  <c r="K11" i="122"/>
  <c r="L11" i="122" s="1"/>
  <c r="K10" i="122"/>
  <c r="K9" i="122"/>
  <c r="L8" i="122"/>
  <c r="M8" i="122" s="1"/>
  <c r="K8" i="122"/>
  <c r="K7" i="122"/>
  <c r="L7" i="122" s="1"/>
  <c r="K6" i="122"/>
  <c r="K5" i="122"/>
  <c r="K4" i="122"/>
  <c r="M68" i="123" l="1"/>
  <c r="M104" i="124"/>
  <c r="M4" i="128"/>
  <c r="M36" i="123"/>
  <c r="M68" i="135"/>
  <c r="M104" i="132"/>
  <c r="M68" i="122"/>
  <c r="M40" i="124"/>
  <c r="M40" i="125"/>
  <c r="M64" i="126"/>
  <c r="M16" i="127"/>
  <c r="M68" i="128"/>
  <c r="M104" i="123"/>
  <c r="M76" i="124"/>
  <c r="M84" i="125"/>
  <c r="M60" i="127"/>
  <c r="M36" i="129"/>
  <c r="L4" i="122"/>
  <c r="M4" i="122" s="1"/>
  <c r="L72" i="122"/>
  <c r="M72" i="122" s="1"/>
  <c r="L40" i="123"/>
  <c r="M40" i="123" s="1"/>
  <c r="L60" i="123"/>
  <c r="L64" i="123"/>
  <c r="M64" i="123" s="1"/>
  <c r="L44" i="124"/>
  <c r="M44" i="124" s="1"/>
  <c r="L108" i="124"/>
  <c r="M108" i="124" s="1"/>
  <c r="L44" i="125"/>
  <c r="M44" i="125" s="1"/>
  <c r="L16" i="126"/>
  <c r="M16" i="126" s="1"/>
  <c r="L20" i="127"/>
  <c r="M20" i="127" s="1"/>
  <c r="L92" i="127"/>
  <c r="M92" i="127" s="1"/>
  <c r="L104" i="127"/>
  <c r="M104" i="127" s="1"/>
  <c r="L108" i="127"/>
  <c r="M108" i="127" s="1"/>
  <c r="L72" i="128"/>
  <c r="M72" i="128" s="1"/>
  <c r="L96" i="128"/>
  <c r="M96" i="128" s="1"/>
  <c r="L108" i="128"/>
  <c r="M108" i="128" s="1"/>
  <c r="L4" i="129"/>
  <c r="M4" i="129" s="1"/>
  <c r="M16" i="130"/>
  <c r="L24" i="130"/>
  <c r="M24" i="130" s="1"/>
  <c r="L52" i="130"/>
  <c r="M52" i="130" s="1"/>
  <c r="L96" i="130"/>
  <c r="M96" i="130" s="1"/>
  <c r="L40" i="131"/>
  <c r="M40" i="131" s="1"/>
  <c r="L60" i="131"/>
  <c r="L64" i="131"/>
  <c r="M64" i="131" s="1"/>
  <c r="L68" i="131"/>
  <c r="M68" i="131" s="1"/>
  <c r="L52" i="132"/>
  <c r="M52" i="132" s="1"/>
  <c r="L60" i="132"/>
  <c r="M60" i="132" s="1"/>
  <c r="L108" i="132"/>
  <c r="M108" i="132" s="1"/>
  <c r="L8" i="133"/>
  <c r="M8" i="133" s="1"/>
  <c r="L36" i="133"/>
  <c r="M36" i="133" s="1"/>
  <c r="L40" i="133"/>
  <c r="M40" i="133" s="1"/>
  <c r="M64" i="133"/>
  <c r="L68" i="133"/>
  <c r="M68" i="133" s="1"/>
  <c r="L108" i="133"/>
  <c r="M108" i="133" s="1"/>
  <c r="L8" i="134"/>
  <c r="M8" i="134" s="1"/>
  <c r="L32" i="134"/>
  <c r="L40" i="134"/>
  <c r="M40" i="134" s="1"/>
  <c r="L84" i="134"/>
  <c r="M84" i="134" s="1"/>
  <c r="L72" i="135"/>
  <c r="M72" i="135" s="1"/>
  <c r="L56" i="139"/>
  <c r="L12" i="140"/>
  <c r="M104" i="141"/>
  <c r="L108" i="141"/>
  <c r="M108" i="141" s="1"/>
  <c r="M76" i="142"/>
  <c r="M104" i="142"/>
  <c r="L44" i="143"/>
  <c r="M44" i="143" s="1"/>
  <c r="M88" i="143"/>
  <c r="L92" i="143"/>
  <c r="M92" i="143" s="1"/>
  <c r="L76" i="144"/>
  <c r="M76" i="144" s="1"/>
  <c r="M36" i="145"/>
  <c r="M84" i="145"/>
  <c r="M92" i="145"/>
  <c r="L92" i="146"/>
  <c r="M92" i="146" s="1"/>
  <c r="L123" i="173"/>
  <c r="L91" i="173"/>
  <c r="L59" i="173"/>
  <c r="L27" i="173"/>
  <c r="L123" i="176"/>
  <c r="M40" i="126"/>
  <c r="M88" i="126"/>
  <c r="M32" i="128"/>
  <c r="M40" i="132"/>
  <c r="M104" i="139"/>
  <c r="M44" i="140"/>
  <c r="M56" i="142"/>
  <c r="K68" i="170"/>
  <c r="L68" i="170" s="1"/>
  <c r="K135" i="173"/>
  <c r="L135" i="173" s="1"/>
  <c r="K103" i="173"/>
  <c r="L103" i="173" s="1"/>
  <c r="K71" i="173"/>
  <c r="L71" i="173" s="1"/>
  <c r="K39" i="173"/>
  <c r="L39" i="173" s="1"/>
  <c r="K7" i="173"/>
  <c r="L7" i="173" s="1"/>
  <c r="M96" i="132"/>
  <c r="M40" i="122"/>
  <c r="M84" i="122"/>
  <c r="M108" i="122"/>
  <c r="M16" i="124"/>
  <c r="M52" i="125"/>
  <c r="M28" i="127"/>
  <c r="L16" i="128"/>
  <c r="M16" i="128" s="1"/>
  <c r="M28" i="128"/>
  <c r="M64" i="128"/>
  <c r="M80" i="128"/>
  <c r="L20" i="129"/>
  <c r="M20" i="129" s="1"/>
  <c r="M32" i="129"/>
  <c r="M72" i="131"/>
  <c r="M8" i="135"/>
  <c r="M100" i="139"/>
  <c r="M92" i="140"/>
  <c r="M32" i="142"/>
  <c r="M16" i="144"/>
  <c r="M108" i="144"/>
  <c r="M84" i="151"/>
  <c r="L12" i="122"/>
  <c r="M12" i="122" s="1"/>
  <c r="L76" i="122"/>
  <c r="M76" i="122" s="1"/>
  <c r="L72" i="123"/>
  <c r="M72" i="123" s="1"/>
  <c r="L92" i="123"/>
  <c r="L96" i="123"/>
  <c r="M96" i="123" s="1"/>
  <c r="L52" i="124"/>
  <c r="M52" i="124" s="1"/>
  <c r="L64" i="124"/>
  <c r="M64" i="124" s="1"/>
  <c r="L68" i="124"/>
  <c r="M68" i="124" s="1"/>
  <c r="L8" i="125"/>
  <c r="M8" i="125" s="1"/>
  <c r="L8" i="128"/>
  <c r="M8" i="128" s="1"/>
  <c r="L12" i="129"/>
  <c r="M12" i="129" s="1"/>
  <c r="L56" i="129"/>
  <c r="M56" i="129" s="1"/>
  <c r="L64" i="129"/>
  <c r="L68" i="129"/>
  <c r="M68" i="129" s="1"/>
  <c r="L108" i="129"/>
  <c r="M108" i="129" s="1"/>
  <c r="L36" i="130"/>
  <c r="M36" i="130" s="1"/>
  <c r="L44" i="130"/>
  <c r="M44" i="130" s="1"/>
  <c r="L48" i="130"/>
  <c r="M48" i="130" s="1"/>
  <c r="L8" i="131"/>
  <c r="M8" i="131" s="1"/>
  <c r="L16" i="131"/>
  <c r="L20" i="131"/>
  <c r="M20" i="131" s="1"/>
  <c r="L84" i="131"/>
  <c r="M84" i="131" s="1"/>
  <c r="L48" i="132"/>
  <c r="M48" i="132" s="1"/>
  <c r="L84" i="132"/>
  <c r="M84" i="132" s="1"/>
  <c r="L52" i="133"/>
  <c r="M52" i="133" s="1"/>
  <c r="L56" i="133"/>
  <c r="M56" i="133" s="1"/>
  <c r="L96" i="133"/>
  <c r="M96" i="133" s="1"/>
  <c r="L76" i="134"/>
  <c r="M76" i="134" s="1"/>
  <c r="L80" i="135"/>
  <c r="M80" i="135" s="1"/>
  <c r="L92" i="135"/>
  <c r="M92" i="135" s="1"/>
  <c r="L96" i="135"/>
  <c r="M96" i="135" s="1"/>
  <c r="L100" i="135"/>
  <c r="M100" i="135" s="1"/>
  <c r="L56" i="136"/>
  <c r="M56" i="136" s="1"/>
  <c r="L12" i="137"/>
  <c r="M12" i="137" s="1"/>
  <c r="L76" i="137"/>
  <c r="M76" i="137" s="1"/>
  <c r="L32" i="138"/>
  <c r="M32" i="138" s="1"/>
  <c r="L96" i="138"/>
  <c r="M96" i="138" s="1"/>
  <c r="L60" i="140"/>
  <c r="M60" i="140" s="1"/>
  <c r="L12" i="141"/>
  <c r="M12" i="141" s="1"/>
  <c r="M64" i="142"/>
  <c r="M88" i="142"/>
  <c r="L76" i="143"/>
  <c r="M76" i="143" s="1"/>
  <c r="M20" i="145"/>
  <c r="M60" i="147"/>
  <c r="L48" i="149"/>
  <c r="M48" i="149" s="1"/>
  <c r="M84" i="150"/>
  <c r="M4" i="151"/>
  <c r="M104" i="152"/>
  <c r="L48" i="157"/>
  <c r="L44" i="160"/>
  <c r="L84" i="162"/>
  <c r="L24" i="164"/>
  <c r="K44" i="164"/>
  <c r="L44" i="164" s="1"/>
  <c r="L80" i="167"/>
  <c r="L51" i="175"/>
  <c r="L19" i="176"/>
  <c r="L104" i="135"/>
  <c r="M104" i="135" s="1"/>
  <c r="L60" i="136"/>
  <c r="M60" i="136" s="1"/>
  <c r="L16" i="137"/>
  <c r="M16" i="137" s="1"/>
  <c r="L80" i="137"/>
  <c r="M80" i="137" s="1"/>
  <c r="L36" i="138"/>
  <c r="M36" i="138" s="1"/>
  <c r="L100" i="138"/>
  <c r="M100" i="138" s="1"/>
  <c r="L12" i="139"/>
  <c r="M12" i="139" s="1"/>
  <c r="M8" i="140"/>
  <c r="L20" i="140"/>
  <c r="M20" i="140" s="1"/>
  <c r="L24" i="140"/>
  <c r="M24" i="140" s="1"/>
  <c r="L72" i="140"/>
  <c r="M72" i="140" s="1"/>
  <c r="L84" i="140"/>
  <c r="M84" i="140" s="1"/>
  <c r="L88" i="140"/>
  <c r="M88" i="140" s="1"/>
  <c r="L8" i="141"/>
  <c r="M8" i="141" s="1"/>
  <c r="L72" i="141"/>
  <c r="M72" i="141" s="1"/>
  <c r="L8" i="142"/>
  <c r="L12" i="142"/>
  <c r="L80" i="142"/>
  <c r="L80" i="143"/>
  <c r="M80" i="143" s="1"/>
  <c r="L100" i="143"/>
  <c r="M100" i="143" s="1"/>
  <c r="L100" i="144"/>
  <c r="M100" i="144" s="1"/>
  <c r="L12" i="145"/>
  <c r="L76" i="145"/>
  <c r="M76" i="145" s="1"/>
  <c r="L24" i="146"/>
  <c r="M24" i="146" s="1"/>
  <c r="L48" i="146"/>
  <c r="M48" i="146" s="1"/>
  <c r="L92" i="148"/>
  <c r="L64" i="149"/>
  <c r="L4" i="150"/>
  <c r="M4" i="150" s="1"/>
  <c r="L36" i="151"/>
  <c r="K80" i="155"/>
  <c r="L80" i="155" s="1"/>
  <c r="K4" i="156"/>
  <c r="L4" i="156" s="1"/>
  <c r="K48" i="156"/>
  <c r="L48" i="156" s="1"/>
  <c r="K52" i="156"/>
  <c r="L52" i="156" s="1"/>
  <c r="K80" i="156"/>
  <c r="L80" i="156" s="1"/>
  <c r="K68" i="157"/>
  <c r="L4" i="158"/>
  <c r="M4" i="158" s="1"/>
  <c r="M12" i="158"/>
  <c r="L72" i="158"/>
  <c r="M72" i="158" s="1"/>
  <c r="K48" i="159"/>
  <c r="L48" i="159" s="1"/>
  <c r="L56" i="159"/>
  <c r="J80" i="161"/>
  <c r="K80" i="161" s="1"/>
  <c r="K4" i="162"/>
  <c r="L4" i="162" s="1"/>
  <c r="K8" i="162"/>
  <c r="L8" i="162" s="1"/>
  <c r="K28" i="162"/>
  <c r="L28" i="162" s="1"/>
  <c r="K40" i="162"/>
  <c r="L40" i="162" s="1"/>
  <c r="K76" i="163"/>
  <c r="L76" i="163" s="1"/>
  <c r="K80" i="163"/>
  <c r="L80" i="163" s="1"/>
  <c r="K4" i="164"/>
  <c r="L4" i="164" s="1"/>
  <c r="K8" i="164"/>
  <c r="K60" i="164"/>
  <c r="L60" i="164" s="1"/>
  <c r="K64" i="164"/>
  <c r="L64" i="164" s="1"/>
  <c r="K12" i="167"/>
  <c r="L12" i="167" s="1"/>
  <c r="K4" i="169"/>
  <c r="L4" i="169" s="1"/>
  <c r="K40" i="169"/>
  <c r="L40" i="169" s="1"/>
  <c r="K44" i="169"/>
  <c r="L44" i="169" s="1"/>
  <c r="K48" i="171"/>
  <c r="L48" i="171" s="1"/>
  <c r="L52" i="171"/>
  <c r="K24" i="172"/>
  <c r="L24" i="172" s="1"/>
  <c r="K32" i="172"/>
  <c r="L32" i="172" s="1"/>
  <c r="K40" i="172"/>
  <c r="L40" i="172" s="1"/>
  <c r="K44" i="172"/>
  <c r="L44" i="172" s="1"/>
  <c r="K131" i="173"/>
  <c r="L131" i="173" s="1"/>
  <c r="K111" i="173"/>
  <c r="L111" i="173" s="1"/>
  <c r="K99" i="173"/>
  <c r="L99" i="173" s="1"/>
  <c r="K79" i="173"/>
  <c r="L79" i="173" s="1"/>
  <c r="K67" i="173"/>
  <c r="L67" i="173" s="1"/>
  <c r="K47" i="173"/>
  <c r="L47" i="173" s="1"/>
  <c r="K35" i="173"/>
  <c r="L35" i="173" s="1"/>
  <c r="K15" i="173"/>
  <c r="L15" i="173" s="1"/>
  <c r="K139" i="174"/>
  <c r="L139" i="174" s="1"/>
  <c r="K119" i="174"/>
  <c r="L119" i="174" s="1"/>
  <c r="K107" i="174"/>
  <c r="L107" i="174" s="1"/>
  <c r="K87" i="174"/>
  <c r="L87" i="174" s="1"/>
  <c r="K75" i="174"/>
  <c r="L75" i="174" s="1"/>
  <c r="K55" i="174"/>
  <c r="L55" i="174" s="1"/>
  <c r="K43" i="174"/>
  <c r="L43" i="174" s="1"/>
  <c r="K23" i="174"/>
  <c r="L23" i="174" s="1"/>
  <c r="K35" i="177"/>
  <c r="L35" i="177" s="1"/>
  <c r="K23" i="177"/>
  <c r="L23" i="177" s="1"/>
  <c r="M28" i="136"/>
  <c r="M92" i="136"/>
  <c r="M48" i="137"/>
  <c r="M4" i="138"/>
  <c r="M68" i="138"/>
  <c r="L76" i="139"/>
  <c r="M76" i="139" s="1"/>
  <c r="L40" i="140"/>
  <c r="M40" i="140" s="1"/>
  <c r="L32" i="141"/>
  <c r="M32" i="141" s="1"/>
  <c r="L40" i="141"/>
  <c r="M40" i="141" s="1"/>
  <c r="M52" i="141"/>
  <c r="L96" i="141"/>
  <c r="M96" i="141" s="1"/>
  <c r="M16" i="143"/>
  <c r="M36" i="144"/>
  <c r="M56" i="145"/>
  <c r="M88" i="145"/>
  <c r="L104" i="145"/>
  <c r="L12" i="146"/>
  <c r="M12" i="146" s="1"/>
  <c r="M16" i="146"/>
  <c r="M56" i="148"/>
  <c r="M4" i="149"/>
  <c r="M92" i="149"/>
  <c r="M56" i="150"/>
  <c r="M4" i="152"/>
  <c r="M40" i="152"/>
  <c r="M24" i="153"/>
  <c r="M108" i="153"/>
  <c r="K16" i="156"/>
  <c r="L16" i="156" s="1"/>
  <c r="M20" i="158"/>
  <c r="M52" i="158"/>
  <c r="M56" i="158"/>
  <c r="L64" i="159"/>
  <c r="L16" i="162"/>
  <c r="L28" i="164"/>
  <c r="L40" i="166"/>
  <c r="K8" i="168"/>
  <c r="L8" i="168" s="1"/>
  <c r="L12" i="169"/>
  <c r="L4" i="170"/>
  <c r="L12" i="172"/>
  <c r="L52" i="172"/>
  <c r="K115" i="173"/>
  <c r="L115" i="173" s="1"/>
  <c r="K83" i="173"/>
  <c r="L83" i="173" s="1"/>
  <c r="K51" i="173"/>
  <c r="L51" i="173" s="1"/>
  <c r="K19" i="173"/>
  <c r="L19" i="173" s="1"/>
  <c r="K123" i="174"/>
  <c r="L123" i="174" s="1"/>
  <c r="K91" i="174"/>
  <c r="L91" i="174" s="1"/>
  <c r="K59" i="174"/>
  <c r="L59" i="174" s="1"/>
  <c r="L119" i="175"/>
  <c r="K55" i="182"/>
  <c r="L55" i="182" s="1"/>
  <c r="L44" i="129"/>
  <c r="M44" i="129" s="1"/>
  <c r="L76" i="129"/>
  <c r="M76" i="129" s="1"/>
  <c r="L96" i="129"/>
  <c r="L100" i="129"/>
  <c r="M100" i="129" s="1"/>
  <c r="L8" i="130"/>
  <c r="M8" i="130" s="1"/>
  <c r="L80" i="130"/>
  <c r="L84" i="130"/>
  <c r="M84" i="130" s="1"/>
  <c r="L28" i="131"/>
  <c r="M28" i="131" s="1"/>
  <c r="L8" i="132"/>
  <c r="M8" i="132" s="1"/>
  <c r="L28" i="132"/>
  <c r="L32" i="132"/>
  <c r="M32" i="132" s="1"/>
  <c r="L72" i="132"/>
  <c r="M72" i="132" s="1"/>
  <c r="L76" i="132"/>
  <c r="M76" i="132" s="1"/>
  <c r="L100" i="132"/>
  <c r="M100" i="132" s="1"/>
  <c r="L24" i="133"/>
  <c r="M24" i="133" s="1"/>
  <c r="L44" i="133"/>
  <c r="M44" i="133" s="1"/>
  <c r="L72" i="133"/>
  <c r="M72" i="133" s="1"/>
  <c r="L44" i="134"/>
  <c r="M44" i="134" s="1"/>
  <c r="L56" i="134"/>
  <c r="M56" i="134" s="1"/>
  <c r="L68" i="134"/>
  <c r="M68" i="134" s="1"/>
  <c r="L92" i="134"/>
  <c r="M92" i="134" s="1"/>
  <c r="L104" i="134"/>
  <c r="M104" i="134" s="1"/>
  <c r="L108" i="134"/>
  <c r="L48" i="135"/>
  <c r="M48" i="135" s="1"/>
  <c r="L60" i="135"/>
  <c r="M60" i="135" s="1"/>
  <c r="L64" i="135"/>
  <c r="L4" i="136"/>
  <c r="M4" i="136" s="1"/>
  <c r="L16" i="136"/>
  <c r="M16" i="136" s="1"/>
  <c r="L20" i="136"/>
  <c r="L68" i="136"/>
  <c r="M68" i="136" s="1"/>
  <c r="L80" i="136"/>
  <c r="M80" i="136" s="1"/>
  <c r="L84" i="136"/>
  <c r="L24" i="137"/>
  <c r="M24" i="137" s="1"/>
  <c r="L36" i="137"/>
  <c r="M36" i="137" s="1"/>
  <c r="L40" i="137"/>
  <c r="L88" i="137"/>
  <c r="M88" i="137" s="1"/>
  <c r="L100" i="137"/>
  <c r="M100" i="137" s="1"/>
  <c r="L104" i="137"/>
  <c r="L44" i="138"/>
  <c r="M44" i="138" s="1"/>
  <c r="L56" i="138"/>
  <c r="M56" i="138" s="1"/>
  <c r="L60" i="138"/>
  <c r="L32" i="140"/>
  <c r="M32" i="140" s="1"/>
  <c r="L96" i="140"/>
  <c r="M96" i="140" s="1"/>
  <c r="L20" i="142"/>
  <c r="M20" i="142" s="1"/>
  <c r="L40" i="142"/>
  <c r="M40" i="142" s="1"/>
  <c r="L92" i="142"/>
  <c r="M92" i="142" s="1"/>
  <c r="L4" i="143"/>
  <c r="L4" i="144"/>
  <c r="M4" i="144" s="1"/>
  <c r="L24" i="144"/>
  <c r="L24" i="145"/>
  <c r="M24" i="145" s="1"/>
  <c r="L44" i="145"/>
  <c r="L64" i="145"/>
  <c r="M64" i="145" s="1"/>
  <c r="L100" i="145"/>
  <c r="M100" i="145" s="1"/>
  <c r="L108" i="146"/>
  <c r="M108" i="146" s="1"/>
  <c r="L80" i="147"/>
  <c r="M80" i="147" s="1"/>
  <c r="L4" i="148"/>
  <c r="M4" i="148" s="1"/>
  <c r="M32" i="148"/>
  <c r="L80" i="148"/>
  <c r="M80" i="148" s="1"/>
  <c r="L100" i="149"/>
  <c r="M100" i="149" s="1"/>
  <c r="L48" i="151"/>
  <c r="M48" i="151" s="1"/>
  <c r="M68" i="151"/>
  <c r="L72" i="152"/>
  <c r="L84" i="152"/>
  <c r="M84" i="152" s="1"/>
  <c r="L32" i="153"/>
  <c r="M32" i="153" s="1"/>
  <c r="L44" i="153"/>
  <c r="M44" i="153" s="1"/>
  <c r="L72" i="153"/>
  <c r="K56" i="154"/>
  <c r="K68" i="154"/>
  <c r="L68" i="154" s="1"/>
  <c r="K8" i="155"/>
  <c r="L8" i="155" s="1"/>
  <c r="L12" i="155"/>
  <c r="L72" i="155"/>
  <c r="K44" i="156"/>
  <c r="L44" i="156" s="1"/>
  <c r="K56" i="157"/>
  <c r="L56" i="157" s="1"/>
  <c r="K60" i="157"/>
  <c r="L60" i="157" s="1"/>
  <c r="M36" i="158"/>
  <c r="L60" i="158"/>
  <c r="M60" i="158" s="1"/>
  <c r="K4" i="159"/>
  <c r="L80" i="159"/>
  <c r="L12" i="160"/>
  <c r="K16" i="160"/>
  <c r="L16" i="160" s="1"/>
  <c r="J8" i="161"/>
  <c r="K8" i="161" s="1"/>
  <c r="J24" i="161"/>
  <c r="K24" i="161" s="1"/>
  <c r="K24" i="162"/>
  <c r="L24" i="162" s="1"/>
  <c r="K32" i="162"/>
  <c r="L32" i="162" s="1"/>
  <c r="K64" i="163"/>
  <c r="L64" i="163" s="1"/>
  <c r="K68" i="163"/>
  <c r="L68" i="163" s="1"/>
  <c r="K56" i="165"/>
  <c r="L56" i="165" s="1"/>
  <c r="K8" i="166"/>
  <c r="L8" i="166" s="1"/>
  <c r="K44" i="168"/>
  <c r="K76" i="168"/>
  <c r="L76" i="168" s="1"/>
  <c r="L68" i="169"/>
  <c r="L12" i="171"/>
  <c r="L76" i="171"/>
  <c r="K16" i="172"/>
  <c r="L16" i="172" s="1"/>
  <c r="K60" i="172"/>
  <c r="L60" i="172" s="1"/>
  <c r="K95" i="175"/>
  <c r="L95" i="175" s="1"/>
  <c r="K83" i="175"/>
  <c r="L83" i="175" s="1"/>
  <c r="K31" i="175"/>
  <c r="L31" i="175" s="1"/>
  <c r="K19" i="175"/>
  <c r="L19" i="175" s="1"/>
  <c r="K103" i="176"/>
  <c r="L103" i="176" s="1"/>
  <c r="K91" i="176"/>
  <c r="L91" i="176" s="1"/>
  <c r="K39" i="176"/>
  <c r="L39" i="176" s="1"/>
  <c r="K27" i="176"/>
  <c r="L27" i="176" s="1"/>
  <c r="K99" i="177"/>
  <c r="L99" i="177" s="1"/>
  <c r="K87" i="177"/>
  <c r="L87" i="177" s="1"/>
  <c r="K39" i="177"/>
  <c r="L39" i="177" s="1"/>
  <c r="L47" i="182"/>
  <c r="L100" i="147"/>
  <c r="M100" i="147" s="1"/>
  <c r="L104" i="147"/>
  <c r="M104" i="147" s="1"/>
  <c r="L40" i="148"/>
  <c r="L68" i="148"/>
  <c r="M68" i="148" s="1"/>
  <c r="L72" i="148"/>
  <c r="M72" i="148" s="1"/>
  <c r="L40" i="149"/>
  <c r="M40" i="149" s="1"/>
  <c r="L52" i="149"/>
  <c r="M52" i="149" s="1"/>
  <c r="L76" i="149"/>
  <c r="M76" i="149" s="1"/>
  <c r="L104" i="149"/>
  <c r="M104" i="149" s="1"/>
  <c r="L60" i="150"/>
  <c r="M60" i="150" s="1"/>
  <c r="L100" i="150"/>
  <c r="M100" i="150" s="1"/>
  <c r="L104" i="150"/>
  <c r="M104" i="150" s="1"/>
  <c r="L8" i="151"/>
  <c r="M8" i="151" s="1"/>
  <c r="L12" i="151"/>
  <c r="M12" i="151" s="1"/>
  <c r="L80" i="151"/>
  <c r="M80" i="151" s="1"/>
  <c r="L60" i="152"/>
  <c r="M60" i="152" s="1"/>
  <c r="L76" i="152"/>
  <c r="M76" i="152" s="1"/>
  <c r="L80" i="152"/>
  <c r="M80" i="152" s="1"/>
  <c r="L64" i="153"/>
  <c r="M64" i="153" s="1"/>
  <c r="L80" i="153"/>
  <c r="M80" i="153" s="1"/>
  <c r="K20" i="154"/>
  <c r="L20" i="154" s="1"/>
  <c r="K60" i="154"/>
  <c r="L60" i="154" s="1"/>
  <c r="K64" i="154"/>
  <c r="L64" i="154" s="1"/>
  <c r="K84" i="154"/>
  <c r="L84" i="154" s="1"/>
  <c r="K40" i="155"/>
  <c r="L40" i="155" s="1"/>
  <c r="K44" i="155"/>
  <c r="L44" i="155" s="1"/>
  <c r="K64" i="155"/>
  <c r="L64" i="155" s="1"/>
  <c r="K32" i="156"/>
  <c r="L32" i="156" s="1"/>
  <c r="K56" i="156"/>
  <c r="L56" i="156" s="1"/>
  <c r="K64" i="156"/>
  <c r="L64" i="156" s="1"/>
  <c r="K68" i="156"/>
  <c r="L68" i="156" s="1"/>
  <c r="K28" i="157"/>
  <c r="L28" i="157" s="1"/>
  <c r="K40" i="157"/>
  <c r="L40" i="157" s="1"/>
  <c r="K64" i="157"/>
  <c r="L64" i="157" s="1"/>
  <c r="K72" i="157"/>
  <c r="L72" i="157" s="1"/>
  <c r="L76" i="157"/>
  <c r="K80" i="157"/>
  <c r="L80" i="157" s="1"/>
  <c r="L76" i="158"/>
  <c r="M76" i="158" s="1"/>
  <c r="K8" i="159"/>
  <c r="L8" i="159" s="1"/>
  <c r="K12" i="159"/>
  <c r="L12" i="159" s="1"/>
  <c r="K32" i="159"/>
  <c r="L32" i="159" s="1"/>
  <c r="K40" i="159"/>
  <c r="L40" i="159" s="1"/>
  <c r="K36" i="160"/>
  <c r="L36" i="160" s="1"/>
  <c r="K52" i="160"/>
  <c r="L52" i="160" s="1"/>
  <c r="K56" i="160"/>
  <c r="L56" i="160" s="1"/>
  <c r="K76" i="160"/>
  <c r="L76" i="160" s="1"/>
  <c r="K84" i="160"/>
  <c r="L84" i="160" s="1"/>
  <c r="J72" i="161"/>
  <c r="K72" i="161" s="1"/>
  <c r="K60" i="162"/>
  <c r="L60" i="162" s="1"/>
  <c r="K80" i="162"/>
  <c r="K16" i="164"/>
  <c r="L16" i="164" s="1"/>
  <c r="K36" i="164"/>
  <c r="L36" i="164" s="1"/>
  <c r="K80" i="164"/>
  <c r="L80" i="164" s="1"/>
  <c r="K12" i="165"/>
  <c r="L12" i="165" s="1"/>
  <c r="K16" i="165"/>
  <c r="L16" i="165" s="1"/>
  <c r="K36" i="165"/>
  <c r="K44" i="165"/>
  <c r="L44" i="165" s="1"/>
  <c r="K76" i="165"/>
  <c r="L76" i="165" s="1"/>
  <c r="K80" i="165"/>
  <c r="L80" i="165" s="1"/>
  <c r="K16" i="166"/>
  <c r="L16" i="166" s="1"/>
  <c r="K20" i="166"/>
  <c r="L20" i="166" s="1"/>
  <c r="K48" i="166"/>
  <c r="L48" i="166" s="1"/>
  <c r="K72" i="166"/>
  <c r="L72" i="166" s="1"/>
  <c r="K80" i="166"/>
  <c r="L80" i="166" s="1"/>
  <c r="K52" i="167"/>
  <c r="L52" i="167" s="1"/>
  <c r="K60" i="167"/>
  <c r="L60" i="167" s="1"/>
  <c r="K72" i="167"/>
  <c r="L72" i="167" s="1"/>
  <c r="K76" i="167"/>
  <c r="L76" i="167" s="1"/>
  <c r="K32" i="168"/>
  <c r="L32" i="168" s="1"/>
  <c r="K40" i="168"/>
  <c r="L40" i="168" s="1"/>
  <c r="K64" i="168"/>
  <c r="L64" i="168" s="1"/>
  <c r="K72" i="168"/>
  <c r="L72" i="168" s="1"/>
  <c r="K36" i="171"/>
  <c r="L36" i="171" s="1"/>
  <c r="K80" i="172"/>
  <c r="L80" i="172" s="1"/>
  <c r="K63" i="175"/>
  <c r="L63" i="175" s="1"/>
  <c r="K135" i="176"/>
  <c r="L135" i="176" s="1"/>
  <c r="K71" i="176"/>
  <c r="L71" i="176" s="1"/>
  <c r="K131" i="177"/>
  <c r="L131" i="177" s="1"/>
  <c r="K67" i="177"/>
  <c r="L67" i="177" s="1"/>
  <c r="K139" i="178"/>
  <c r="L139" i="178" s="1"/>
  <c r="L79" i="178"/>
  <c r="L47" i="178"/>
  <c r="L15" i="178"/>
  <c r="L119" i="179"/>
  <c r="L87" i="179"/>
  <c r="L55" i="179"/>
  <c r="L23" i="179"/>
  <c r="L127" i="180"/>
  <c r="L95" i="180"/>
  <c r="L63" i="180"/>
  <c r="L31" i="180"/>
  <c r="L135" i="181"/>
  <c r="L103" i="181"/>
  <c r="L71" i="181"/>
  <c r="K119" i="182"/>
  <c r="L119" i="182" s="1"/>
  <c r="K127" i="183"/>
  <c r="L127" i="183" s="1"/>
  <c r="K83" i="183"/>
  <c r="L83" i="183" s="1"/>
  <c r="L4" i="147"/>
  <c r="M4" i="147" s="1"/>
  <c r="L20" i="148"/>
  <c r="L24" i="149"/>
  <c r="M24" i="149" s="1"/>
  <c r="L68" i="149"/>
  <c r="M68" i="149" s="1"/>
  <c r="L96" i="149"/>
  <c r="M96" i="149" s="1"/>
  <c r="L20" i="150"/>
  <c r="M20" i="150" s="1"/>
  <c r="M24" i="150"/>
  <c r="L28" i="150"/>
  <c r="M28" i="150" s="1"/>
  <c r="L52" i="150"/>
  <c r="M52" i="150" s="1"/>
  <c r="L68" i="150"/>
  <c r="M68" i="150" s="1"/>
  <c r="L32" i="151"/>
  <c r="L56" i="151"/>
  <c r="M56" i="151" s="1"/>
  <c r="L60" i="151"/>
  <c r="M60" i="151" s="1"/>
  <c r="L72" i="151"/>
  <c r="M72" i="151" s="1"/>
  <c r="L20" i="152"/>
  <c r="M20" i="152" s="1"/>
  <c r="L44" i="152"/>
  <c r="M44" i="152" s="1"/>
  <c r="L92" i="152"/>
  <c r="M92" i="152" s="1"/>
  <c r="L96" i="152"/>
  <c r="M96" i="152" s="1"/>
  <c r="K4" i="154"/>
  <c r="K12" i="154"/>
  <c r="L12" i="154" s="1"/>
  <c r="K16" i="154"/>
  <c r="L16" i="154" s="1"/>
  <c r="K36" i="154"/>
  <c r="K76" i="154"/>
  <c r="L76" i="154" s="1"/>
  <c r="K80" i="154"/>
  <c r="L80" i="154" s="1"/>
  <c r="K16" i="155"/>
  <c r="K24" i="156"/>
  <c r="L24" i="156" s="1"/>
  <c r="K12" i="157"/>
  <c r="L12" i="157" s="1"/>
  <c r="K32" i="157"/>
  <c r="L32" i="157" s="1"/>
  <c r="L68" i="158"/>
  <c r="M68" i="158" s="1"/>
  <c r="K16" i="159"/>
  <c r="L16" i="159" s="1"/>
  <c r="K24" i="159"/>
  <c r="L24" i="159" s="1"/>
  <c r="K28" i="159"/>
  <c r="L28" i="159" s="1"/>
  <c r="K28" i="160"/>
  <c r="L28" i="160" s="1"/>
  <c r="K60" i="160"/>
  <c r="L60" i="160" s="1"/>
  <c r="K68" i="160"/>
  <c r="L68" i="160" s="1"/>
  <c r="K72" i="160"/>
  <c r="L72" i="160" s="1"/>
  <c r="J32" i="161"/>
  <c r="K32" i="161" s="1"/>
  <c r="J36" i="161"/>
  <c r="K36" i="161" s="1"/>
  <c r="J56" i="161"/>
  <c r="K56" i="161" s="1"/>
  <c r="J64" i="161"/>
  <c r="K64" i="161" s="1"/>
  <c r="K52" i="162"/>
  <c r="L52" i="162" s="1"/>
  <c r="K64" i="162"/>
  <c r="L64" i="162" s="1"/>
  <c r="K76" i="162"/>
  <c r="L76" i="162" s="1"/>
  <c r="K4" i="163"/>
  <c r="L4" i="163" s="1"/>
  <c r="K24" i="163"/>
  <c r="K28" i="163"/>
  <c r="K40" i="164"/>
  <c r="L40" i="164" s="1"/>
  <c r="K72" i="164"/>
  <c r="L72" i="164" s="1"/>
  <c r="K20" i="165"/>
  <c r="L20" i="165" s="1"/>
  <c r="K28" i="165"/>
  <c r="L28" i="165" s="1"/>
  <c r="K32" i="165"/>
  <c r="L32" i="165" s="1"/>
  <c r="K60" i="165"/>
  <c r="L60" i="165" s="1"/>
  <c r="K84" i="165"/>
  <c r="L84" i="165" s="1"/>
  <c r="K4" i="166"/>
  <c r="L4" i="166" s="1"/>
  <c r="K28" i="167"/>
  <c r="L28" i="167" s="1"/>
  <c r="K44" i="167"/>
  <c r="L44" i="167" s="1"/>
  <c r="K48" i="167"/>
  <c r="L48" i="167" s="1"/>
  <c r="K84" i="167"/>
  <c r="L84" i="167" s="1"/>
  <c r="K24" i="170"/>
  <c r="L24" i="170" s="1"/>
  <c r="K28" i="170"/>
  <c r="L28" i="170" s="1"/>
  <c r="K48" i="170"/>
  <c r="L48" i="170" s="1"/>
  <c r="K56" i="170"/>
  <c r="L56" i="170" s="1"/>
  <c r="K20" i="171"/>
  <c r="L20" i="171" s="1"/>
  <c r="K64" i="172"/>
  <c r="L64" i="172" s="1"/>
  <c r="K127" i="175"/>
  <c r="L127" i="175" s="1"/>
  <c r="K111" i="175"/>
  <c r="L111" i="175" s="1"/>
  <c r="K47" i="175"/>
  <c r="L47" i="175" s="1"/>
  <c r="K119" i="176"/>
  <c r="L119" i="176" s="1"/>
  <c r="K55" i="176"/>
  <c r="L55" i="176" s="1"/>
  <c r="K115" i="177"/>
  <c r="L115" i="177" s="1"/>
  <c r="K51" i="177"/>
  <c r="L51" i="177" s="1"/>
  <c r="K123" i="178"/>
  <c r="L123" i="178" s="1"/>
  <c r="K47" i="181"/>
  <c r="L47" i="181" s="1"/>
  <c r="K35" i="181"/>
  <c r="L35" i="181" s="1"/>
  <c r="K15" i="181"/>
  <c r="L15" i="181" s="1"/>
  <c r="K139" i="182"/>
  <c r="L139" i="182" s="1"/>
  <c r="K23" i="182"/>
  <c r="L23" i="182" s="1"/>
  <c r="K103" i="178"/>
  <c r="L103" i="178" s="1"/>
  <c r="K71" i="178"/>
  <c r="L71" i="178" s="1"/>
  <c r="K39" i="178"/>
  <c r="L39" i="178" s="1"/>
  <c r="K19" i="178"/>
  <c r="L19" i="178" s="1"/>
  <c r="K7" i="178"/>
  <c r="L7" i="178" s="1"/>
  <c r="K123" i="179"/>
  <c r="L123" i="179" s="1"/>
  <c r="K111" i="179"/>
  <c r="L111" i="179" s="1"/>
  <c r="K91" i="179"/>
  <c r="L91" i="179" s="1"/>
  <c r="K79" i="179"/>
  <c r="L79" i="179" s="1"/>
  <c r="K59" i="179"/>
  <c r="L59" i="179" s="1"/>
  <c r="K47" i="179"/>
  <c r="L47" i="179" s="1"/>
  <c r="K15" i="179"/>
  <c r="L15" i="179" s="1"/>
  <c r="K119" i="180"/>
  <c r="L119" i="180" s="1"/>
  <c r="K87" i="180"/>
  <c r="L87" i="180" s="1"/>
  <c r="K67" i="180"/>
  <c r="L67" i="180" s="1"/>
  <c r="K55" i="180"/>
  <c r="L55" i="180" s="1"/>
  <c r="K23" i="180"/>
  <c r="L23" i="180" s="1"/>
  <c r="K127" i="181"/>
  <c r="L127" i="181" s="1"/>
  <c r="K107" i="181"/>
  <c r="L107" i="181" s="1"/>
  <c r="K95" i="181"/>
  <c r="L95" i="181" s="1"/>
  <c r="K63" i="181"/>
  <c r="L63" i="181" s="1"/>
  <c r="K99" i="183"/>
  <c r="L99" i="183" s="1"/>
  <c r="K75" i="183"/>
  <c r="L75" i="183" s="1"/>
  <c r="K35" i="183"/>
  <c r="L35" i="183" s="1"/>
  <c r="K11" i="183"/>
  <c r="L11" i="183" s="1"/>
  <c r="K107" i="184"/>
  <c r="L107" i="184" s="1"/>
  <c r="K83" i="184"/>
  <c r="L83" i="184" s="1"/>
  <c r="K31" i="181"/>
  <c r="L31" i="181" s="1"/>
  <c r="K135" i="182"/>
  <c r="L135" i="182" s="1"/>
  <c r="K103" i="182"/>
  <c r="L103" i="182" s="1"/>
  <c r="K71" i="182"/>
  <c r="L71" i="182" s="1"/>
  <c r="K39" i="182"/>
  <c r="L39" i="182" s="1"/>
  <c r="K7" i="182"/>
  <c r="L7" i="182" s="1"/>
  <c r="K123" i="183"/>
  <c r="L123" i="183" s="1"/>
  <c r="K111" i="183"/>
  <c r="L111" i="183" s="1"/>
  <c r="K63" i="183"/>
  <c r="L63" i="183" s="1"/>
  <c r="K47" i="183"/>
  <c r="L47" i="183" s="1"/>
  <c r="K135" i="184"/>
  <c r="L135" i="184" s="1"/>
  <c r="K119" i="184"/>
  <c r="L119" i="184" s="1"/>
  <c r="L31" i="184"/>
  <c r="L95" i="186"/>
  <c r="K91" i="183"/>
  <c r="L91" i="183" s="1"/>
  <c r="K27" i="183"/>
  <c r="L27" i="183" s="1"/>
  <c r="K99" i="184"/>
  <c r="L99" i="184" s="1"/>
  <c r="L119" i="185"/>
  <c r="L95" i="185"/>
  <c r="L55" i="185"/>
  <c r="L31" i="185"/>
  <c r="L127" i="186"/>
  <c r="L103" i="186"/>
  <c r="L63" i="186"/>
  <c r="L39" i="186"/>
  <c r="K107" i="183"/>
  <c r="L107" i="183" s="1"/>
  <c r="K43" i="183"/>
  <c r="L43" i="183" s="1"/>
  <c r="K115" i="184"/>
  <c r="L115" i="184" s="1"/>
  <c r="K75" i="184"/>
  <c r="L75" i="184" s="1"/>
  <c r="K59" i="184"/>
  <c r="L59" i="184" s="1"/>
  <c r="K43" i="184"/>
  <c r="L43" i="184" s="1"/>
  <c r="K27" i="184"/>
  <c r="L27" i="184" s="1"/>
  <c r="K11" i="184"/>
  <c r="L11" i="184" s="1"/>
  <c r="L131" i="185"/>
  <c r="L99" i="185"/>
  <c r="K83" i="185"/>
  <c r="L83" i="185" s="1"/>
  <c r="L67" i="185"/>
  <c r="L35" i="185"/>
  <c r="K19" i="185"/>
  <c r="L19" i="185" s="1"/>
  <c r="L139" i="186"/>
  <c r="L107" i="186"/>
  <c r="K91" i="186"/>
  <c r="L91" i="186" s="1"/>
  <c r="L75" i="186"/>
  <c r="L43" i="186"/>
  <c r="K27" i="186"/>
  <c r="L27" i="186" s="1"/>
  <c r="L11" i="186"/>
  <c r="K139" i="185"/>
  <c r="L139" i="185" s="1"/>
  <c r="K75" i="185"/>
  <c r="L75" i="185" s="1"/>
  <c r="K11" i="185"/>
  <c r="L11" i="185" s="1"/>
  <c r="K83" i="186"/>
  <c r="L83" i="186" s="1"/>
  <c r="K19" i="186"/>
  <c r="L19" i="186" s="1"/>
  <c r="K139" i="187"/>
  <c r="L139" i="187" s="1"/>
  <c r="L35" i="187"/>
  <c r="L115" i="188"/>
  <c r="K107" i="185"/>
  <c r="L107" i="185" s="1"/>
  <c r="K43" i="185"/>
  <c r="L43" i="185" s="1"/>
  <c r="K115" i="186"/>
  <c r="L115" i="186" s="1"/>
  <c r="K51" i="186"/>
  <c r="L51" i="186" s="1"/>
  <c r="K111" i="187"/>
  <c r="L111" i="187" s="1"/>
  <c r="K95" i="187"/>
  <c r="L95" i="187" s="1"/>
  <c r="K79" i="187"/>
  <c r="L79" i="187" s="1"/>
  <c r="K63" i="187"/>
  <c r="L63" i="187" s="1"/>
  <c r="K91" i="185"/>
  <c r="L91" i="185" s="1"/>
  <c r="K27" i="185"/>
  <c r="L27" i="185" s="1"/>
  <c r="K99" i="186"/>
  <c r="L99" i="186" s="1"/>
  <c r="K35" i="186"/>
  <c r="L35" i="186" s="1"/>
  <c r="K131" i="188"/>
  <c r="L131" i="188" s="1"/>
  <c r="K23" i="187"/>
  <c r="L23" i="187" s="1"/>
  <c r="L83" i="188"/>
  <c r="L51" i="188"/>
  <c r="L19" i="188"/>
  <c r="L123" i="189"/>
  <c r="L91" i="189"/>
  <c r="L59" i="189"/>
  <c r="L27" i="189"/>
  <c r="L131" i="190"/>
  <c r="L99" i="190"/>
  <c r="L19" i="190"/>
  <c r="K55" i="187"/>
  <c r="L55" i="187" s="1"/>
  <c r="K127" i="188"/>
  <c r="L127" i="188" s="1"/>
  <c r="K111" i="188"/>
  <c r="L111" i="188" s="1"/>
  <c r="K79" i="188"/>
  <c r="L79" i="188" s="1"/>
  <c r="K47" i="188"/>
  <c r="L47" i="188" s="1"/>
  <c r="K15" i="188"/>
  <c r="L15" i="188" s="1"/>
  <c r="K119" i="189"/>
  <c r="L119" i="189" s="1"/>
  <c r="K87" i="189"/>
  <c r="L87" i="189" s="1"/>
  <c r="K55" i="189"/>
  <c r="L55" i="189" s="1"/>
  <c r="K23" i="189"/>
  <c r="L23" i="189" s="1"/>
  <c r="K127" i="190"/>
  <c r="L127" i="190" s="1"/>
  <c r="K95" i="190"/>
  <c r="L95" i="190" s="1"/>
  <c r="L83" i="190"/>
  <c r="K39" i="187"/>
  <c r="L39" i="187" s="1"/>
  <c r="L67" i="190"/>
  <c r="K47" i="190"/>
  <c r="L47" i="190" s="1"/>
  <c r="L35" i="190"/>
  <c r="L8" i="154"/>
  <c r="L52" i="154"/>
  <c r="L72" i="154"/>
  <c r="L32" i="155"/>
  <c r="L24" i="157"/>
  <c r="L20" i="159"/>
  <c r="L64" i="160"/>
  <c r="L68" i="162"/>
  <c r="L24" i="165"/>
  <c r="L4" i="154"/>
  <c r="L36" i="154"/>
  <c r="L56" i="154"/>
  <c r="L16" i="155"/>
  <c r="L36" i="155"/>
  <c r="L60" i="156"/>
  <c r="L52" i="157"/>
  <c r="L68" i="157"/>
  <c r="L84" i="157"/>
  <c r="L4" i="159"/>
  <c r="L48" i="160"/>
  <c r="L76" i="166"/>
  <c r="L28" i="163"/>
  <c r="L56" i="163"/>
  <c r="L8" i="164"/>
  <c r="L8" i="172"/>
  <c r="K36" i="156"/>
  <c r="L36" i="156" s="1"/>
  <c r="K16" i="157"/>
  <c r="L16" i="157" s="1"/>
  <c r="K44" i="157"/>
  <c r="L44" i="157" s="1"/>
  <c r="L16" i="158"/>
  <c r="M16" i="158" s="1"/>
  <c r="L80" i="158"/>
  <c r="M80" i="158" s="1"/>
  <c r="K60" i="159"/>
  <c r="L60" i="159" s="1"/>
  <c r="K40" i="160"/>
  <c r="L40" i="160" s="1"/>
  <c r="J20" i="161"/>
  <c r="K20" i="161" s="1"/>
  <c r="J84" i="161"/>
  <c r="K84" i="161" s="1"/>
  <c r="K52" i="164"/>
  <c r="L52" i="164" s="1"/>
  <c r="K24" i="166"/>
  <c r="L24" i="166" s="1"/>
  <c r="L40" i="167"/>
  <c r="L44" i="168"/>
  <c r="L56" i="169"/>
  <c r="K80" i="169"/>
  <c r="L80" i="169" s="1"/>
  <c r="L36" i="170"/>
  <c r="K56" i="155"/>
  <c r="L56" i="155" s="1"/>
  <c r="L80" i="162"/>
  <c r="L24" i="163"/>
  <c r="L60" i="163"/>
  <c r="L8" i="165"/>
  <c r="L36" i="165"/>
  <c r="L72" i="169"/>
  <c r="K20" i="156"/>
  <c r="L20" i="156" s="1"/>
  <c r="K84" i="156"/>
  <c r="L84" i="156" s="1"/>
  <c r="L64" i="158"/>
  <c r="M64" i="158" s="1"/>
  <c r="K44" i="159"/>
  <c r="L44" i="159" s="1"/>
  <c r="K24" i="160"/>
  <c r="L24" i="160" s="1"/>
  <c r="J4" i="161"/>
  <c r="K4" i="161" s="1"/>
  <c r="J68" i="161"/>
  <c r="K68" i="161" s="1"/>
  <c r="K48" i="162"/>
  <c r="L48" i="162" s="1"/>
  <c r="K56" i="164"/>
  <c r="L56" i="164" s="1"/>
  <c r="K84" i="166"/>
  <c r="L84" i="166" s="1"/>
  <c r="K52" i="168"/>
  <c r="L52" i="168" s="1"/>
  <c r="K44" i="170"/>
  <c r="L44" i="170" s="1"/>
  <c r="K72" i="162"/>
  <c r="L72" i="162" s="1"/>
  <c r="K48" i="164"/>
  <c r="L48" i="164" s="1"/>
  <c r="K84" i="164"/>
  <c r="L84" i="164" s="1"/>
  <c r="K64" i="165"/>
  <c r="L64" i="165" s="1"/>
  <c r="K52" i="166"/>
  <c r="L52" i="166" s="1"/>
  <c r="K32" i="167"/>
  <c r="L32" i="167" s="1"/>
  <c r="K20" i="168"/>
  <c r="L20" i="168" s="1"/>
  <c r="K84" i="168"/>
  <c r="L84" i="168" s="1"/>
  <c r="K24" i="171"/>
  <c r="L24" i="171" s="1"/>
  <c r="K68" i="172"/>
  <c r="L68" i="172" s="1"/>
  <c r="K56" i="162"/>
  <c r="L56" i="162" s="1"/>
  <c r="K8" i="163"/>
  <c r="L8" i="163" s="1"/>
  <c r="K20" i="163"/>
  <c r="L20" i="163" s="1"/>
  <c r="K40" i="163"/>
  <c r="L40" i="163" s="1"/>
  <c r="K52" i="163"/>
  <c r="L52" i="163" s="1"/>
  <c r="K72" i="163"/>
  <c r="L72" i="163" s="1"/>
  <c r="K84" i="163"/>
  <c r="L84" i="163" s="1"/>
  <c r="K20" i="164"/>
  <c r="L20" i="164" s="1"/>
  <c r="K32" i="164"/>
  <c r="L32" i="164" s="1"/>
  <c r="K68" i="164"/>
  <c r="L68" i="164" s="1"/>
  <c r="K48" i="165"/>
  <c r="L48" i="165" s="1"/>
  <c r="K36" i="166"/>
  <c r="L36" i="166" s="1"/>
  <c r="K16" i="167"/>
  <c r="L16" i="167" s="1"/>
  <c r="K28" i="171"/>
  <c r="L28" i="171" s="1"/>
  <c r="K72" i="172"/>
  <c r="L72" i="172" s="1"/>
  <c r="K56" i="167"/>
  <c r="L56" i="167" s="1"/>
  <c r="K68" i="167"/>
  <c r="L68" i="167" s="1"/>
  <c r="K4" i="168"/>
  <c r="L4" i="168" s="1"/>
  <c r="K16" i="168"/>
  <c r="L16" i="168" s="1"/>
  <c r="K36" i="168"/>
  <c r="L36" i="168" s="1"/>
  <c r="K48" i="168"/>
  <c r="L48" i="168" s="1"/>
  <c r="K68" i="168"/>
  <c r="L68" i="168" s="1"/>
  <c r="K80" i="168"/>
  <c r="L80" i="168" s="1"/>
  <c r="K16" i="169"/>
  <c r="L16" i="169" s="1"/>
  <c r="K28" i="169"/>
  <c r="L28" i="169" s="1"/>
  <c r="K48" i="169"/>
  <c r="L48" i="169" s="1"/>
  <c r="K76" i="169"/>
  <c r="L76" i="169" s="1"/>
  <c r="K12" i="170"/>
  <c r="L12" i="170" s="1"/>
  <c r="K76" i="170"/>
  <c r="L76" i="170" s="1"/>
  <c r="K56" i="171"/>
  <c r="L56" i="171" s="1"/>
  <c r="K36" i="172"/>
  <c r="L36" i="172" s="1"/>
  <c r="K60" i="169"/>
  <c r="L60" i="169" s="1"/>
  <c r="K60" i="170"/>
  <c r="L60" i="170" s="1"/>
  <c r="K40" i="171"/>
  <c r="L40" i="171" s="1"/>
  <c r="K20" i="172"/>
  <c r="L20" i="172" s="1"/>
  <c r="K84" i="172"/>
  <c r="L84" i="172" s="1"/>
  <c r="M20" i="126"/>
  <c r="M100" i="128"/>
  <c r="M52" i="131"/>
  <c r="M52" i="122"/>
  <c r="M96" i="122"/>
  <c r="M20" i="123"/>
  <c r="M24" i="124"/>
  <c r="M88" i="124"/>
  <c r="M24" i="125"/>
  <c r="M104" i="125"/>
  <c r="M48" i="126"/>
  <c r="M108" i="126"/>
  <c r="M80" i="127"/>
  <c r="M88" i="129"/>
  <c r="M72" i="130"/>
  <c r="M20" i="132"/>
  <c r="M64" i="132"/>
  <c r="M12" i="133"/>
  <c r="M20" i="133"/>
  <c r="M60" i="133"/>
  <c r="M92" i="133"/>
  <c r="M52" i="123"/>
  <c r="M96" i="127"/>
  <c r="M92" i="132"/>
  <c r="M32" i="122"/>
  <c r="M28" i="123"/>
  <c r="M60" i="123"/>
  <c r="M32" i="125"/>
  <c r="M80" i="125"/>
  <c r="M4" i="126"/>
  <c r="M56" i="127"/>
  <c r="M64" i="129"/>
  <c r="M96" i="129"/>
  <c r="M80" i="130"/>
  <c r="M28" i="132"/>
  <c r="M96" i="134"/>
  <c r="M8" i="136"/>
  <c r="M28" i="137"/>
  <c r="M92" i="137"/>
  <c r="M100" i="140"/>
  <c r="M28" i="146"/>
  <c r="L44" i="122"/>
  <c r="M44" i="122" s="1"/>
  <c r="L56" i="122"/>
  <c r="M56" i="122" s="1"/>
  <c r="L88" i="122"/>
  <c r="M88" i="122" s="1"/>
  <c r="L100" i="122"/>
  <c r="M100" i="122" s="1"/>
  <c r="L28" i="124"/>
  <c r="M28" i="124" s="1"/>
  <c r="L48" i="124"/>
  <c r="M48" i="124" s="1"/>
  <c r="L60" i="124"/>
  <c r="M60" i="124" s="1"/>
  <c r="L80" i="124"/>
  <c r="M80" i="124" s="1"/>
  <c r="L92" i="124"/>
  <c r="M92" i="124" s="1"/>
  <c r="L4" i="125"/>
  <c r="M4" i="125" s="1"/>
  <c r="L16" i="125"/>
  <c r="M16" i="125" s="1"/>
  <c r="L64" i="125"/>
  <c r="M64" i="125" s="1"/>
  <c r="L12" i="126"/>
  <c r="M12" i="126" s="1"/>
  <c r="L24" i="126"/>
  <c r="M24" i="126" s="1"/>
  <c r="L52" i="126"/>
  <c r="M52" i="126" s="1"/>
  <c r="L40" i="127"/>
  <c r="M40" i="127" s="1"/>
  <c r="L100" i="127"/>
  <c r="M100" i="127" s="1"/>
  <c r="L12" i="128"/>
  <c r="M12" i="128" s="1"/>
  <c r="L24" i="128"/>
  <c r="M24" i="128" s="1"/>
  <c r="L44" i="128"/>
  <c r="M44" i="128" s="1"/>
  <c r="L92" i="128"/>
  <c r="M92" i="128" s="1"/>
  <c r="L104" i="128"/>
  <c r="M104" i="128" s="1"/>
  <c r="L16" i="129"/>
  <c r="M16" i="129" s="1"/>
  <c r="L28" i="129"/>
  <c r="M28" i="129" s="1"/>
  <c r="L48" i="129"/>
  <c r="M48" i="129" s="1"/>
  <c r="L40" i="130"/>
  <c r="M40" i="130" s="1"/>
  <c r="L56" i="130"/>
  <c r="M56" i="130" s="1"/>
  <c r="L56" i="132"/>
  <c r="M56" i="132" s="1"/>
  <c r="L68" i="132"/>
  <c r="M68" i="132" s="1"/>
  <c r="L88" i="132"/>
  <c r="M88" i="132" s="1"/>
  <c r="L100" i="133"/>
  <c r="M100" i="133" s="1"/>
  <c r="M108" i="134"/>
  <c r="M64" i="135"/>
  <c r="M20" i="136"/>
  <c r="M84" i="136"/>
  <c r="M40" i="137"/>
  <c r="M104" i="137"/>
  <c r="M60" i="138"/>
  <c r="M56" i="139"/>
  <c r="M12" i="140"/>
  <c r="M76" i="140"/>
  <c r="M60" i="146"/>
  <c r="M92" i="123"/>
  <c r="M84" i="126"/>
  <c r="M8" i="127"/>
  <c r="M60" i="128"/>
  <c r="M16" i="131"/>
  <c r="M60" i="131"/>
  <c r="M104" i="131"/>
  <c r="M32" i="134"/>
  <c r="M48" i="134"/>
  <c r="M52" i="135"/>
  <c r="M72" i="136"/>
  <c r="M48" i="138"/>
  <c r="M24" i="139"/>
  <c r="M56" i="141"/>
  <c r="L16" i="122"/>
  <c r="M16" i="122" s="1"/>
  <c r="L28" i="122"/>
  <c r="M28" i="122" s="1"/>
  <c r="L12" i="123"/>
  <c r="M12" i="123" s="1"/>
  <c r="L24" i="123"/>
  <c r="M24" i="123" s="1"/>
  <c r="L44" i="123"/>
  <c r="M44" i="123" s="1"/>
  <c r="L56" i="123"/>
  <c r="M56" i="123" s="1"/>
  <c r="L76" i="123"/>
  <c r="M76" i="123" s="1"/>
  <c r="L88" i="123"/>
  <c r="M88" i="123" s="1"/>
  <c r="L108" i="123"/>
  <c r="M108" i="123" s="1"/>
  <c r="L12" i="124"/>
  <c r="M12" i="124" s="1"/>
  <c r="L28" i="125"/>
  <c r="M28" i="125" s="1"/>
  <c r="L48" i="125"/>
  <c r="M48" i="125" s="1"/>
  <c r="L76" i="125"/>
  <c r="M76" i="125" s="1"/>
  <c r="L96" i="125"/>
  <c r="M96" i="125" s="1"/>
  <c r="L108" i="125"/>
  <c r="M108" i="125" s="1"/>
  <c r="L36" i="126"/>
  <c r="M36" i="126" s="1"/>
  <c r="L68" i="126"/>
  <c r="M68" i="126" s="1"/>
  <c r="L80" i="126"/>
  <c r="M80" i="126" s="1"/>
  <c r="L100" i="126"/>
  <c r="M100" i="126" s="1"/>
  <c r="L4" i="127"/>
  <c r="M4" i="127" s="1"/>
  <c r="L24" i="127"/>
  <c r="M24" i="127" s="1"/>
  <c r="L52" i="127"/>
  <c r="M52" i="127" s="1"/>
  <c r="L72" i="127"/>
  <c r="M72" i="127" s="1"/>
  <c r="L84" i="127"/>
  <c r="M84" i="127" s="1"/>
  <c r="L56" i="128"/>
  <c r="M56" i="128" s="1"/>
  <c r="L76" i="128"/>
  <c r="M76" i="128" s="1"/>
  <c r="L60" i="129"/>
  <c r="M60" i="129" s="1"/>
  <c r="L80" i="129"/>
  <c r="M80" i="129" s="1"/>
  <c r="L92" i="129"/>
  <c r="M92" i="129" s="1"/>
  <c r="L4" i="130"/>
  <c r="M4" i="130" s="1"/>
  <c r="L28" i="130"/>
  <c r="M28" i="130" s="1"/>
  <c r="M60" i="130"/>
  <c r="L64" i="130"/>
  <c r="M64" i="130" s="1"/>
  <c r="L76" i="130"/>
  <c r="M76" i="130" s="1"/>
  <c r="L108" i="130"/>
  <c r="M108" i="130" s="1"/>
  <c r="L12" i="131"/>
  <c r="M12" i="131" s="1"/>
  <c r="L32" i="131"/>
  <c r="M32" i="131" s="1"/>
  <c r="L44" i="131"/>
  <c r="M44" i="131" s="1"/>
  <c r="L56" i="131"/>
  <c r="M56" i="131" s="1"/>
  <c r="L76" i="131"/>
  <c r="M76" i="131" s="1"/>
  <c r="L88" i="131"/>
  <c r="M88" i="131" s="1"/>
  <c r="L100" i="131"/>
  <c r="M100" i="131" s="1"/>
  <c r="L12" i="132"/>
  <c r="M12" i="132" s="1"/>
  <c r="L24" i="132"/>
  <c r="M24" i="132" s="1"/>
  <c r="L44" i="132"/>
  <c r="M44" i="132" s="1"/>
  <c r="L4" i="133"/>
  <c r="M4" i="133" s="1"/>
  <c r="L84" i="133"/>
  <c r="M84" i="133" s="1"/>
  <c r="L12" i="134"/>
  <c r="M12" i="134" s="1"/>
  <c r="L60" i="134"/>
  <c r="M60" i="134" s="1"/>
  <c r="M20" i="135"/>
  <c r="L4" i="134"/>
  <c r="M4" i="134" s="1"/>
  <c r="L52" i="134"/>
  <c r="M52" i="134" s="1"/>
  <c r="L88" i="134"/>
  <c r="M88" i="134" s="1"/>
  <c r="L100" i="134"/>
  <c r="M100" i="134" s="1"/>
  <c r="L12" i="135"/>
  <c r="M12" i="135" s="1"/>
  <c r="L24" i="135"/>
  <c r="M24" i="135" s="1"/>
  <c r="L44" i="135"/>
  <c r="M44" i="135" s="1"/>
  <c r="L56" i="135"/>
  <c r="M56" i="135" s="1"/>
  <c r="L76" i="135"/>
  <c r="M76" i="135" s="1"/>
  <c r="L88" i="135"/>
  <c r="M88" i="135" s="1"/>
  <c r="L108" i="135"/>
  <c r="M108" i="135" s="1"/>
  <c r="L12" i="136"/>
  <c r="M12" i="136" s="1"/>
  <c r="L32" i="136"/>
  <c r="M32" i="136" s="1"/>
  <c r="L44" i="136"/>
  <c r="M44" i="136" s="1"/>
  <c r="L64" i="136"/>
  <c r="M64" i="136" s="1"/>
  <c r="L76" i="136"/>
  <c r="M76" i="136" s="1"/>
  <c r="L96" i="136"/>
  <c r="M96" i="136" s="1"/>
  <c r="L108" i="136"/>
  <c r="M108" i="136" s="1"/>
  <c r="L20" i="137"/>
  <c r="M20" i="137" s="1"/>
  <c r="L32" i="137"/>
  <c r="M32" i="137" s="1"/>
  <c r="L52" i="137"/>
  <c r="M52" i="137" s="1"/>
  <c r="L64" i="137"/>
  <c r="M64" i="137" s="1"/>
  <c r="L84" i="137"/>
  <c r="M84" i="137" s="1"/>
  <c r="L96" i="137"/>
  <c r="M96" i="137" s="1"/>
  <c r="L8" i="138"/>
  <c r="M8" i="138" s="1"/>
  <c r="L20" i="138"/>
  <c r="M20" i="138" s="1"/>
  <c r="L40" i="138"/>
  <c r="M40" i="138" s="1"/>
  <c r="L52" i="138"/>
  <c r="M52" i="138" s="1"/>
  <c r="L72" i="138"/>
  <c r="M72" i="138" s="1"/>
  <c r="L84" i="138"/>
  <c r="M84" i="138" s="1"/>
  <c r="L104" i="138"/>
  <c r="M104" i="138" s="1"/>
  <c r="L52" i="140"/>
  <c r="M52" i="140" s="1"/>
  <c r="L20" i="141"/>
  <c r="M20" i="141" s="1"/>
  <c r="L84" i="141"/>
  <c r="M84" i="141" s="1"/>
  <c r="L52" i="142"/>
  <c r="M52" i="142" s="1"/>
  <c r="M80" i="142"/>
  <c r="L84" i="142"/>
  <c r="M84" i="142" s="1"/>
  <c r="M4" i="143"/>
  <c r="L8" i="143"/>
  <c r="M8" i="143" s="1"/>
  <c r="M36" i="143"/>
  <c r="L40" i="143"/>
  <c r="M40" i="143" s="1"/>
  <c r="M68" i="143"/>
  <c r="L72" i="143"/>
  <c r="M72" i="143" s="1"/>
  <c r="L104" i="143"/>
  <c r="M104" i="143" s="1"/>
  <c r="M24" i="144"/>
  <c r="L28" i="144"/>
  <c r="M28" i="144" s="1"/>
  <c r="M56" i="144"/>
  <c r="L60" i="144"/>
  <c r="M60" i="144" s="1"/>
  <c r="M88" i="144"/>
  <c r="L92" i="144"/>
  <c r="M92" i="144" s="1"/>
  <c r="M12" i="145"/>
  <c r="L16" i="145"/>
  <c r="M16" i="145" s="1"/>
  <c r="M44" i="145"/>
  <c r="L48" i="145"/>
  <c r="M48" i="145" s="1"/>
  <c r="M44" i="146"/>
  <c r="M40" i="148"/>
  <c r="M8" i="139"/>
  <c r="M40" i="139"/>
  <c r="M72" i="139"/>
  <c r="M8" i="142"/>
  <c r="M12" i="142"/>
  <c r="M72" i="145"/>
  <c r="M76" i="146"/>
  <c r="M60" i="148"/>
  <c r="L24" i="134"/>
  <c r="M24" i="134" s="1"/>
  <c r="L36" i="134"/>
  <c r="M36" i="134" s="1"/>
  <c r="L72" i="134"/>
  <c r="M72" i="134" s="1"/>
  <c r="L108" i="138"/>
  <c r="M108" i="138" s="1"/>
  <c r="L20" i="139"/>
  <c r="M20" i="139" s="1"/>
  <c r="L32" i="139"/>
  <c r="M32" i="139" s="1"/>
  <c r="L52" i="139"/>
  <c r="M52" i="139" s="1"/>
  <c r="L64" i="139"/>
  <c r="M64" i="139" s="1"/>
  <c r="L84" i="139"/>
  <c r="M84" i="139" s="1"/>
  <c r="L96" i="139"/>
  <c r="M96" i="139" s="1"/>
  <c r="L16" i="139"/>
  <c r="M16" i="139" s="1"/>
  <c r="L28" i="139"/>
  <c r="M28" i="139" s="1"/>
  <c r="L48" i="139"/>
  <c r="M48" i="139" s="1"/>
  <c r="L60" i="139"/>
  <c r="M60" i="139" s="1"/>
  <c r="L80" i="139"/>
  <c r="M80" i="139" s="1"/>
  <c r="L92" i="139"/>
  <c r="M92" i="139" s="1"/>
  <c r="L4" i="140"/>
  <c r="M4" i="140" s="1"/>
  <c r="L16" i="140"/>
  <c r="M16" i="140" s="1"/>
  <c r="L36" i="140"/>
  <c r="M36" i="140" s="1"/>
  <c r="L48" i="140"/>
  <c r="M48" i="140" s="1"/>
  <c r="L68" i="140"/>
  <c r="M68" i="140" s="1"/>
  <c r="L80" i="140"/>
  <c r="M80" i="140" s="1"/>
  <c r="L4" i="141"/>
  <c r="M4" i="141" s="1"/>
  <c r="L16" i="141"/>
  <c r="M16" i="141" s="1"/>
  <c r="L36" i="141"/>
  <c r="M36" i="141" s="1"/>
  <c r="L48" i="141"/>
  <c r="M48" i="141" s="1"/>
  <c r="L68" i="141"/>
  <c r="M68" i="141" s="1"/>
  <c r="L80" i="141"/>
  <c r="M80" i="141" s="1"/>
  <c r="L100" i="141"/>
  <c r="M100" i="141" s="1"/>
  <c r="L48" i="142"/>
  <c r="M48" i="142" s="1"/>
  <c r="L68" i="142"/>
  <c r="M68" i="142" s="1"/>
  <c r="L80" i="145"/>
  <c r="M80" i="145" s="1"/>
  <c r="M104" i="145"/>
  <c r="M92" i="148"/>
  <c r="M80" i="149"/>
  <c r="M32" i="151"/>
  <c r="M36" i="152"/>
  <c r="M56" i="152"/>
  <c r="M88" i="152"/>
  <c r="M8" i="153"/>
  <c r="L4" i="142"/>
  <c r="M4" i="142" s="1"/>
  <c r="L24" i="142"/>
  <c r="M24" i="142" s="1"/>
  <c r="L36" i="142"/>
  <c r="M36" i="142" s="1"/>
  <c r="L96" i="142"/>
  <c r="M96" i="142" s="1"/>
  <c r="L108" i="142"/>
  <c r="M108" i="142" s="1"/>
  <c r="L20" i="143"/>
  <c r="M20" i="143" s="1"/>
  <c r="L32" i="143"/>
  <c r="M32" i="143" s="1"/>
  <c r="L52" i="143"/>
  <c r="M52" i="143" s="1"/>
  <c r="L64" i="143"/>
  <c r="M64" i="143" s="1"/>
  <c r="L84" i="143"/>
  <c r="M84" i="143" s="1"/>
  <c r="L96" i="143"/>
  <c r="M96" i="143" s="1"/>
  <c r="L8" i="144"/>
  <c r="M8" i="144" s="1"/>
  <c r="L20" i="144"/>
  <c r="M20" i="144" s="1"/>
  <c r="L40" i="144"/>
  <c r="M40" i="144" s="1"/>
  <c r="L52" i="144"/>
  <c r="M52" i="144" s="1"/>
  <c r="L72" i="144"/>
  <c r="M72" i="144" s="1"/>
  <c r="L84" i="144"/>
  <c r="M84" i="144" s="1"/>
  <c r="L104" i="144"/>
  <c r="M104" i="144" s="1"/>
  <c r="L8" i="145"/>
  <c r="M8" i="145" s="1"/>
  <c r="L28" i="145"/>
  <c r="M28" i="145" s="1"/>
  <c r="L40" i="145"/>
  <c r="M40" i="145" s="1"/>
  <c r="L60" i="145"/>
  <c r="M60" i="145" s="1"/>
  <c r="L96" i="145"/>
  <c r="M96" i="145" s="1"/>
  <c r="L4" i="146"/>
  <c r="M4" i="146" s="1"/>
  <c r="L36" i="146"/>
  <c r="M36" i="146" s="1"/>
  <c r="L56" i="146"/>
  <c r="M56" i="146" s="1"/>
  <c r="L68" i="146"/>
  <c r="M68" i="146" s="1"/>
  <c r="L88" i="146"/>
  <c r="M88" i="146" s="1"/>
  <c r="L100" i="146"/>
  <c r="M100" i="146" s="1"/>
  <c r="L12" i="147"/>
  <c r="M12" i="147" s="1"/>
  <c r="L24" i="147"/>
  <c r="M24" i="147" s="1"/>
  <c r="L44" i="147"/>
  <c r="M44" i="147" s="1"/>
  <c r="M12" i="148"/>
  <c r="L100" i="148"/>
  <c r="M100" i="148" s="1"/>
  <c r="L88" i="149"/>
  <c r="M88" i="149" s="1"/>
  <c r="M44" i="150"/>
  <c r="M64" i="150"/>
  <c r="M80" i="150"/>
  <c r="L32" i="146"/>
  <c r="M32" i="146" s="1"/>
  <c r="L52" i="146"/>
  <c r="M52" i="146" s="1"/>
  <c r="L64" i="146"/>
  <c r="M64" i="146" s="1"/>
  <c r="L84" i="146"/>
  <c r="M84" i="146" s="1"/>
  <c r="L96" i="146"/>
  <c r="M96" i="146" s="1"/>
  <c r="L8" i="147"/>
  <c r="M8" i="147" s="1"/>
  <c r="L20" i="147"/>
  <c r="M20" i="147" s="1"/>
  <c r="L40" i="147"/>
  <c r="M40" i="147" s="1"/>
  <c r="L56" i="147"/>
  <c r="M56" i="147" s="1"/>
  <c r="L88" i="147"/>
  <c r="M88" i="147" s="1"/>
  <c r="M44" i="148"/>
  <c r="M76" i="148"/>
  <c r="M108" i="148"/>
  <c r="L28" i="149"/>
  <c r="M28" i="149" s="1"/>
  <c r="M64" i="149"/>
  <c r="M72" i="153"/>
  <c r="M20" i="148"/>
  <c r="L24" i="148"/>
  <c r="M24" i="148" s="1"/>
  <c r="M16" i="149"/>
  <c r="L44" i="149"/>
  <c r="M44" i="149" s="1"/>
  <c r="M8" i="152"/>
  <c r="M24" i="152"/>
  <c r="L52" i="147"/>
  <c r="M52" i="147" s="1"/>
  <c r="L64" i="147"/>
  <c r="M64" i="147" s="1"/>
  <c r="L84" i="147"/>
  <c r="M84" i="147" s="1"/>
  <c r="L96" i="147"/>
  <c r="M96" i="147" s="1"/>
  <c r="L52" i="148"/>
  <c r="M52" i="148" s="1"/>
  <c r="L64" i="148"/>
  <c r="M64" i="148" s="1"/>
  <c r="L84" i="148"/>
  <c r="M84" i="148" s="1"/>
  <c r="L96" i="148"/>
  <c r="M96" i="148" s="1"/>
  <c r="L8" i="149"/>
  <c r="M8" i="149" s="1"/>
  <c r="L36" i="149"/>
  <c r="M36" i="149" s="1"/>
  <c r="L72" i="149"/>
  <c r="M72" i="149" s="1"/>
  <c r="L84" i="149"/>
  <c r="M84" i="149" s="1"/>
  <c r="L12" i="150"/>
  <c r="M12" i="150" s="1"/>
  <c r="L32" i="150"/>
  <c r="M32" i="150" s="1"/>
  <c r="L72" i="150"/>
  <c r="M72" i="150" s="1"/>
  <c r="L108" i="150"/>
  <c r="M108" i="150" s="1"/>
  <c r="M72" i="152"/>
  <c r="L100" i="152"/>
  <c r="M100" i="152" s="1"/>
  <c r="M12" i="153"/>
  <c r="L40" i="153"/>
  <c r="M40" i="153" s="1"/>
  <c r="L16" i="148"/>
  <c r="M16" i="148" s="1"/>
  <c r="L36" i="148"/>
  <c r="M36" i="148" s="1"/>
  <c r="L20" i="149"/>
  <c r="M20" i="149" s="1"/>
  <c r="L56" i="149"/>
  <c r="M56" i="149" s="1"/>
  <c r="M36" i="150"/>
  <c r="M96" i="150"/>
  <c r="L16" i="151"/>
  <c r="M16" i="151" s="1"/>
  <c r="M36" i="151"/>
  <c r="L64" i="151"/>
  <c r="M64" i="151" s="1"/>
  <c r="L76" i="151"/>
  <c r="M76" i="151" s="1"/>
  <c r="M28" i="153"/>
  <c r="L56" i="153"/>
  <c r="M56" i="153" s="1"/>
  <c r="M76" i="153"/>
  <c r="L104" i="153"/>
  <c r="M104" i="153" s="1"/>
  <c r="L88" i="150"/>
  <c r="M88" i="150" s="1"/>
  <c r="L44" i="151"/>
  <c r="M44" i="151" s="1"/>
  <c r="L108" i="151"/>
  <c r="M108" i="151" s="1"/>
  <c r="L64" i="152"/>
  <c r="M64" i="152" s="1"/>
  <c r="L20" i="153"/>
  <c r="M20" i="153" s="1"/>
  <c r="L84" i="153"/>
  <c r="M84" i="153" s="1"/>
  <c r="L40" i="150"/>
  <c r="M40" i="150" s="1"/>
  <c r="L28" i="151"/>
  <c r="M28" i="151" s="1"/>
  <c r="L92" i="151"/>
  <c r="M92" i="151" s="1"/>
  <c r="L48" i="152"/>
  <c r="M48" i="152" s="1"/>
  <c r="L4" i="153"/>
  <c r="M4" i="153" s="1"/>
  <c r="L68" i="153"/>
  <c r="M68" i="153" s="1"/>
  <c r="I77" i="55" l="1"/>
  <c r="H8" i="55"/>
  <c r="I8" i="55"/>
  <c r="I9" i="55"/>
  <c r="H9" i="55"/>
  <c r="I10" i="55"/>
  <c r="H10" i="55"/>
  <c r="I11" i="55"/>
  <c r="H11" i="55"/>
  <c r="H16" i="55"/>
  <c r="J16" i="55" s="1"/>
  <c r="I16" i="55"/>
  <c r="I17" i="55"/>
  <c r="H17" i="55"/>
  <c r="J17" i="55" s="1"/>
  <c r="I18" i="55"/>
  <c r="J18" i="55" s="1"/>
  <c r="H18" i="55"/>
  <c r="I19" i="55"/>
  <c r="H19" i="55"/>
  <c r="H20" i="55"/>
  <c r="I20" i="55"/>
  <c r="I21" i="55"/>
  <c r="H21" i="55"/>
  <c r="I22" i="55"/>
  <c r="J22" i="55" s="1"/>
  <c r="H22" i="55"/>
  <c r="I23" i="55"/>
  <c r="H23" i="55"/>
  <c r="H24" i="55"/>
  <c r="J24" i="55" s="1"/>
  <c r="I24" i="55"/>
  <c r="I25" i="55"/>
  <c r="H25" i="55"/>
  <c r="I26" i="55"/>
  <c r="H26" i="55"/>
  <c r="I27" i="55"/>
  <c r="H27" i="55"/>
  <c r="H28" i="55"/>
  <c r="J28" i="55" s="1"/>
  <c r="I28" i="55"/>
  <c r="I29" i="55"/>
  <c r="J29" i="55" s="1"/>
  <c r="H29" i="55"/>
  <c r="I30" i="55"/>
  <c r="H30" i="55"/>
  <c r="J30" i="55" s="1"/>
  <c r="K28" i="55" s="1"/>
  <c r="I31" i="55"/>
  <c r="H31" i="55"/>
  <c r="H32" i="55"/>
  <c r="I32" i="55"/>
  <c r="I33" i="55"/>
  <c r="H33" i="55"/>
  <c r="I34" i="55"/>
  <c r="H34" i="55"/>
  <c r="I35" i="55"/>
  <c r="H35" i="55"/>
  <c r="H60" i="55"/>
  <c r="I60" i="55"/>
  <c r="I61" i="55"/>
  <c r="J61" i="55" s="1"/>
  <c r="H61" i="55"/>
  <c r="I62" i="55"/>
  <c r="H62" i="55"/>
  <c r="I63" i="55"/>
  <c r="J63" i="55" s="1"/>
  <c r="K63" i="55" s="1"/>
  <c r="H63" i="55"/>
  <c r="H76" i="55"/>
  <c r="I76" i="55"/>
  <c r="I78" i="55"/>
  <c r="H78" i="55"/>
  <c r="I79" i="55"/>
  <c r="J79" i="55" s="1"/>
  <c r="K79" i="55" s="1"/>
  <c r="H79" i="55"/>
  <c r="H77" i="55"/>
  <c r="H84" i="55"/>
  <c r="I84" i="55"/>
  <c r="J84" i="55" s="1"/>
  <c r="H85" i="55"/>
  <c r="I85" i="55"/>
  <c r="I86" i="55"/>
  <c r="H86" i="55"/>
  <c r="J86" i="55" s="1"/>
  <c r="I87" i="55"/>
  <c r="J87" i="55" s="1"/>
  <c r="K87" i="55" s="1"/>
  <c r="H87" i="55"/>
  <c r="H96" i="55"/>
  <c r="I96" i="55"/>
  <c r="H97" i="55"/>
  <c r="J97" i="55" s="1"/>
  <c r="I97" i="55"/>
  <c r="I98" i="55"/>
  <c r="H98" i="55"/>
  <c r="I99" i="55"/>
  <c r="H99" i="55"/>
  <c r="H100" i="55"/>
  <c r="I100" i="55"/>
  <c r="J100" i="55" s="1"/>
  <c r="I102" i="55"/>
  <c r="J102" i="55" s="1"/>
  <c r="H102" i="55"/>
  <c r="I103" i="55"/>
  <c r="H103" i="55"/>
  <c r="H101" i="55"/>
  <c r="I101" i="55"/>
  <c r="H104" i="55"/>
  <c r="I104" i="55"/>
  <c r="H105" i="55"/>
  <c r="J105" i="55" s="1"/>
  <c r="I105" i="55"/>
  <c r="I106" i="55"/>
  <c r="H106" i="55"/>
  <c r="I107" i="55"/>
  <c r="H107" i="55"/>
  <c r="H108" i="55"/>
  <c r="I108" i="55"/>
  <c r="H109" i="55"/>
  <c r="J109" i="55" s="1"/>
  <c r="I109" i="55"/>
  <c r="I110" i="55"/>
  <c r="J110" i="55" s="1"/>
  <c r="H110" i="55"/>
  <c r="I111" i="55"/>
  <c r="H111" i="55"/>
  <c r="H8" i="56"/>
  <c r="J8" i="56" s="1"/>
  <c r="I8" i="56"/>
  <c r="I9" i="56"/>
  <c r="J9" i="56" s="1"/>
  <c r="H9" i="56"/>
  <c r="I10" i="56"/>
  <c r="H10" i="56"/>
  <c r="I11" i="56"/>
  <c r="H11" i="56"/>
  <c r="H16" i="56"/>
  <c r="J16" i="56" s="1"/>
  <c r="I16" i="56"/>
  <c r="I17" i="56"/>
  <c r="J17" i="56" s="1"/>
  <c r="H17" i="56"/>
  <c r="I18" i="56"/>
  <c r="H18" i="56"/>
  <c r="I19" i="56"/>
  <c r="J19" i="56" s="1"/>
  <c r="K19" i="56" s="1"/>
  <c r="H19" i="56"/>
  <c r="H20" i="56"/>
  <c r="I20" i="56"/>
  <c r="I21" i="56"/>
  <c r="H21" i="56"/>
  <c r="I22" i="56"/>
  <c r="J22" i="56" s="1"/>
  <c r="H22" i="56"/>
  <c r="I23" i="56"/>
  <c r="J23" i="56" s="1"/>
  <c r="K23" i="56" s="1"/>
  <c r="H23" i="56"/>
  <c r="H24" i="56"/>
  <c r="I24" i="56"/>
  <c r="I25" i="56"/>
  <c r="H25" i="56"/>
  <c r="J25" i="56"/>
  <c r="I26" i="56"/>
  <c r="J26" i="56" s="1"/>
  <c r="H26" i="56"/>
  <c r="I27" i="56"/>
  <c r="H27" i="56"/>
  <c r="H28" i="56"/>
  <c r="J28" i="56" s="1"/>
  <c r="I28" i="56"/>
  <c r="I29" i="56"/>
  <c r="H29" i="56"/>
  <c r="J29" i="56" s="1"/>
  <c r="I30" i="56"/>
  <c r="J30" i="56" s="1"/>
  <c r="H30" i="56"/>
  <c r="H31" i="56"/>
  <c r="J31" i="56" s="1"/>
  <c r="K31" i="56" s="1"/>
  <c r="H32" i="56"/>
  <c r="J32" i="56" s="1"/>
  <c r="I32" i="56"/>
  <c r="I33" i="56"/>
  <c r="H33" i="56"/>
  <c r="I34" i="56"/>
  <c r="J34" i="56" s="1"/>
  <c r="H34" i="56"/>
  <c r="I35" i="56"/>
  <c r="J35" i="56" s="1"/>
  <c r="K35" i="56" s="1"/>
  <c r="H35" i="56"/>
  <c r="F44" i="56"/>
  <c r="F46" i="56" s="1"/>
  <c r="H60" i="56"/>
  <c r="J60" i="56"/>
  <c r="I61" i="56"/>
  <c r="H61" i="56"/>
  <c r="I62" i="56"/>
  <c r="H62" i="56"/>
  <c r="I63" i="56"/>
  <c r="H63" i="56"/>
  <c r="H68" i="56"/>
  <c r="J68" i="56"/>
  <c r="I70" i="56"/>
  <c r="H70" i="56"/>
  <c r="J70" i="56" s="1"/>
  <c r="I71" i="56"/>
  <c r="H71" i="56"/>
  <c r="H69" i="56"/>
  <c r="I69" i="56"/>
  <c r="H76" i="56"/>
  <c r="I76" i="56"/>
  <c r="H77" i="56"/>
  <c r="I77" i="56"/>
  <c r="I78" i="56"/>
  <c r="J78" i="56" s="1"/>
  <c r="H78" i="56"/>
  <c r="I79" i="56"/>
  <c r="H79" i="56"/>
  <c r="H84" i="56"/>
  <c r="J84" i="56" s="1"/>
  <c r="I84" i="56"/>
  <c r="H85" i="56"/>
  <c r="I85" i="56"/>
  <c r="I86" i="56"/>
  <c r="H86" i="56"/>
  <c r="I87" i="56"/>
  <c r="H87" i="56"/>
  <c r="H96" i="56"/>
  <c r="I96" i="56"/>
  <c r="H97" i="56"/>
  <c r="I97" i="56"/>
  <c r="I98" i="56"/>
  <c r="H98" i="56"/>
  <c r="I99" i="56"/>
  <c r="H99" i="56"/>
  <c r="H100" i="56"/>
  <c r="J100" i="56" s="1"/>
  <c r="I100" i="56"/>
  <c r="I102" i="56"/>
  <c r="H102" i="56"/>
  <c r="J102" i="56" s="1"/>
  <c r="I103" i="56"/>
  <c r="J103" i="56" s="1"/>
  <c r="K103" i="56" s="1"/>
  <c r="H103" i="56"/>
  <c r="H101" i="56"/>
  <c r="I101" i="56"/>
  <c r="H104" i="56"/>
  <c r="I104" i="56"/>
  <c r="I106" i="56"/>
  <c r="H106" i="56"/>
  <c r="I107" i="56"/>
  <c r="J107" i="56" s="1"/>
  <c r="K107" i="56" s="1"/>
  <c r="H107" i="56"/>
  <c r="H105" i="56"/>
  <c r="I105" i="56"/>
  <c r="H108" i="56"/>
  <c r="I108" i="56"/>
  <c r="I110" i="56"/>
  <c r="H110" i="56"/>
  <c r="I111" i="56"/>
  <c r="H111" i="56"/>
  <c r="H109" i="56"/>
  <c r="I109" i="56"/>
  <c r="H20" i="57"/>
  <c r="I20" i="57"/>
  <c r="J20" i="57" s="1"/>
  <c r="I21" i="57"/>
  <c r="J21" i="57" s="1"/>
  <c r="H21" i="57"/>
  <c r="I22" i="57"/>
  <c r="H22" i="57"/>
  <c r="I23" i="57"/>
  <c r="J23" i="57" s="1"/>
  <c r="K23" i="57" s="1"/>
  <c r="H23" i="57"/>
  <c r="H24" i="57"/>
  <c r="I24" i="57"/>
  <c r="J24" i="57" s="1"/>
  <c r="I25" i="57"/>
  <c r="H25" i="57"/>
  <c r="I26" i="57"/>
  <c r="H26" i="57"/>
  <c r="I27" i="57"/>
  <c r="H27" i="57"/>
  <c r="H28" i="57"/>
  <c r="I28" i="57"/>
  <c r="J28" i="57" s="1"/>
  <c r="I29" i="57"/>
  <c r="J29" i="57" s="1"/>
  <c r="H29" i="57"/>
  <c r="I30" i="57"/>
  <c r="H30" i="57"/>
  <c r="I31" i="57"/>
  <c r="H31" i="57"/>
  <c r="H32" i="57"/>
  <c r="I32" i="57"/>
  <c r="I33" i="57"/>
  <c r="H33" i="57"/>
  <c r="J33" i="57"/>
  <c r="I34" i="57"/>
  <c r="J34" i="57" s="1"/>
  <c r="H34" i="57"/>
  <c r="I35" i="57"/>
  <c r="H35" i="57"/>
  <c r="F44" i="57"/>
  <c r="F46" i="57" s="1"/>
  <c r="H96" i="57"/>
  <c r="I96" i="57"/>
  <c r="H97" i="57"/>
  <c r="I97" i="57"/>
  <c r="I98" i="57"/>
  <c r="H98" i="57"/>
  <c r="I99" i="57"/>
  <c r="H99" i="57"/>
  <c r="H100" i="57"/>
  <c r="I100" i="57"/>
  <c r="J100" i="57" s="1"/>
  <c r="I102" i="57"/>
  <c r="J102" i="57" s="1"/>
  <c r="H102" i="57"/>
  <c r="I103" i="57"/>
  <c r="H103" i="57"/>
  <c r="J103" i="57"/>
  <c r="K103" i="57" s="1"/>
  <c r="H101" i="57"/>
  <c r="I101" i="57"/>
  <c r="H104" i="57"/>
  <c r="I104" i="57"/>
  <c r="J104" i="57" s="1"/>
  <c r="H105" i="57"/>
  <c r="I105" i="57"/>
  <c r="I106" i="57"/>
  <c r="H106" i="57"/>
  <c r="I107" i="57"/>
  <c r="H107" i="57"/>
  <c r="H108" i="57"/>
  <c r="I108" i="57"/>
  <c r="H109" i="57"/>
  <c r="I109" i="57"/>
  <c r="I110" i="57"/>
  <c r="H110" i="57"/>
  <c r="I111" i="57"/>
  <c r="H111" i="57"/>
  <c r="H12" i="58"/>
  <c r="I12" i="58"/>
  <c r="I13" i="58"/>
  <c r="H13" i="58"/>
  <c r="I14" i="58"/>
  <c r="H14" i="58"/>
  <c r="I15" i="58"/>
  <c r="H15" i="58"/>
  <c r="H20" i="58"/>
  <c r="I20" i="58"/>
  <c r="J20" i="58" s="1"/>
  <c r="I21" i="58"/>
  <c r="H21" i="58"/>
  <c r="I22" i="58"/>
  <c r="J22" i="58"/>
  <c r="H22" i="58"/>
  <c r="I23" i="58"/>
  <c r="J23" i="58" s="1"/>
  <c r="K23" i="58" s="1"/>
  <c r="H23" i="58"/>
  <c r="H24" i="58"/>
  <c r="J24" i="58" s="1"/>
  <c r="I24" i="58"/>
  <c r="I25" i="58"/>
  <c r="H25" i="58"/>
  <c r="I26" i="58"/>
  <c r="J26" i="58" s="1"/>
  <c r="H26" i="58"/>
  <c r="I27" i="58"/>
  <c r="H27" i="58"/>
  <c r="H28" i="58"/>
  <c r="I28" i="58"/>
  <c r="I29" i="58"/>
  <c r="H29" i="58"/>
  <c r="I30" i="58"/>
  <c r="H30" i="58"/>
  <c r="I31" i="58"/>
  <c r="J31" i="58" s="1"/>
  <c r="K31" i="58" s="1"/>
  <c r="H31" i="58"/>
  <c r="H32" i="58"/>
  <c r="J32" i="58" s="1"/>
  <c r="I32" i="58"/>
  <c r="I33" i="58"/>
  <c r="H33" i="58"/>
  <c r="I34" i="58"/>
  <c r="H34" i="58"/>
  <c r="I35" i="58"/>
  <c r="H35" i="58"/>
  <c r="J35" i="58" s="1"/>
  <c r="K35" i="58" s="1"/>
  <c r="F44" i="58"/>
  <c r="F46" i="58" s="1"/>
  <c r="H60" i="58"/>
  <c r="I60" i="58"/>
  <c r="I61" i="58"/>
  <c r="H61" i="58"/>
  <c r="I62" i="58"/>
  <c r="H62" i="58"/>
  <c r="J62" i="58" s="1"/>
  <c r="I63" i="58"/>
  <c r="H63" i="58"/>
  <c r="H68" i="58"/>
  <c r="I68" i="58"/>
  <c r="J68" i="58" s="1"/>
  <c r="I70" i="58"/>
  <c r="H70" i="58"/>
  <c r="I71" i="58"/>
  <c r="H71" i="58"/>
  <c r="J71" i="58" s="1"/>
  <c r="K71" i="58" s="1"/>
  <c r="H69" i="58"/>
  <c r="I69" i="58"/>
  <c r="H80" i="58"/>
  <c r="I80" i="58"/>
  <c r="J80" i="58" s="1"/>
  <c r="H81" i="58"/>
  <c r="I81" i="58"/>
  <c r="I82" i="58"/>
  <c r="H82" i="58"/>
  <c r="J82" i="58" s="1"/>
  <c r="I83" i="58"/>
  <c r="J83" i="58" s="1"/>
  <c r="K83" i="58" s="1"/>
  <c r="H83" i="58"/>
  <c r="H84" i="58"/>
  <c r="I84" i="58"/>
  <c r="J84" i="58" s="1"/>
  <c r="H85" i="58"/>
  <c r="I85" i="58"/>
  <c r="I86" i="58"/>
  <c r="J86" i="58" s="1"/>
  <c r="H86" i="58"/>
  <c r="I87" i="58"/>
  <c r="J87" i="58" s="1"/>
  <c r="K87" i="58" s="1"/>
  <c r="H87" i="58"/>
  <c r="H96" i="58"/>
  <c r="I96" i="58"/>
  <c r="H97" i="58"/>
  <c r="J97" i="58" s="1"/>
  <c r="I97" i="58"/>
  <c r="I98" i="58"/>
  <c r="J98" i="58" s="1"/>
  <c r="H98" i="58"/>
  <c r="I99" i="58"/>
  <c r="H99" i="58"/>
  <c r="H100" i="58"/>
  <c r="I100" i="58"/>
  <c r="I102" i="58"/>
  <c r="H102" i="58"/>
  <c r="I103" i="58"/>
  <c r="J103" i="58" s="1"/>
  <c r="K103" i="58" s="1"/>
  <c r="H103" i="58"/>
  <c r="H101" i="58"/>
  <c r="I101" i="58"/>
  <c r="H104" i="58"/>
  <c r="I104" i="58"/>
  <c r="H105" i="58"/>
  <c r="I105" i="58"/>
  <c r="I106" i="58"/>
  <c r="J106" i="58" s="1"/>
  <c r="H106" i="58"/>
  <c r="I107" i="58"/>
  <c r="H107" i="58"/>
  <c r="H108" i="58"/>
  <c r="I108" i="58"/>
  <c r="H109" i="58"/>
  <c r="I109" i="58"/>
  <c r="I110" i="58"/>
  <c r="J110" i="58" s="1"/>
  <c r="H110" i="58"/>
  <c r="I111" i="58"/>
  <c r="H111" i="58"/>
  <c r="H20" i="59"/>
  <c r="J20" i="59" s="1"/>
  <c r="I20" i="59"/>
  <c r="I21" i="59"/>
  <c r="H21" i="59"/>
  <c r="I22" i="59"/>
  <c r="H22" i="59"/>
  <c r="I23" i="59"/>
  <c r="H23" i="59"/>
  <c r="H24" i="59"/>
  <c r="I24" i="59"/>
  <c r="I25" i="59"/>
  <c r="H25" i="59"/>
  <c r="I26" i="59"/>
  <c r="H26" i="59"/>
  <c r="I27" i="59"/>
  <c r="H27" i="59"/>
  <c r="H32" i="59"/>
  <c r="I32" i="59"/>
  <c r="I33" i="59"/>
  <c r="H33" i="59"/>
  <c r="J33" i="59" s="1"/>
  <c r="I34" i="59"/>
  <c r="J34" i="59" s="1"/>
  <c r="H34" i="59"/>
  <c r="I35" i="59"/>
  <c r="H35" i="59"/>
  <c r="H44" i="59"/>
  <c r="I44" i="59"/>
  <c r="I45" i="59"/>
  <c r="J45" i="59"/>
  <c r="H45" i="59"/>
  <c r="I46" i="59"/>
  <c r="H46" i="59"/>
  <c r="I47" i="59"/>
  <c r="J47" i="59" s="1"/>
  <c r="K47" i="59" s="1"/>
  <c r="H47" i="59"/>
  <c r="H68" i="59"/>
  <c r="I68" i="59"/>
  <c r="I70" i="59"/>
  <c r="H70" i="59"/>
  <c r="I71" i="59"/>
  <c r="H71" i="59"/>
  <c r="H69" i="59"/>
  <c r="I69" i="59"/>
  <c r="H76" i="59"/>
  <c r="I76" i="59"/>
  <c r="I78" i="59"/>
  <c r="J78" i="59" s="1"/>
  <c r="H78" i="59"/>
  <c r="I79" i="59"/>
  <c r="J79" i="59" s="1"/>
  <c r="K79" i="59" s="1"/>
  <c r="H79" i="59"/>
  <c r="H77" i="59"/>
  <c r="I77" i="59"/>
  <c r="H84" i="59"/>
  <c r="I84" i="59"/>
  <c r="J84" i="59"/>
  <c r="H85" i="59"/>
  <c r="J85" i="59" s="1"/>
  <c r="I85" i="59"/>
  <c r="I86" i="59"/>
  <c r="J86" i="59" s="1"/>
  <c r="H86" i="59"/>
  <c r="I87" i="59"/>
  <c r="H87" i="59"/>
  <c r="H96" i="59"/>
  <c r="I96" i="59"/>
  <c r="H97" i="59"/>
  <c r="J97" i="59" s="1"/>
  <c r="I97" i="59"/>
  <c r="I98" i="59"/>
  <c r="H98" i="59"/>
  <c r="I99" i="59"/>
  <c r="H99" i="59"/>
  <c r="J99" i="59"/>
  <c r="K99" i="59" s="1"/>
  <c r="H100" i="59"/>
  <c r="I100" i="59"/>
  <c r="I102" i="59"/>
  <c r="H102" i="59"/>
  <c r="I103" i="59"/>
  <c r="J103" i="59" s="1"/>
  <c r="K103" i="59" s="1"/>
  <c r="H103" i="59"/>
  <c r="H101" i="59"/>
  <c r="I101" i="59"/>
  <c r="H108" i="59"/>
  <c r="I108" i="59"/>
  <c r="H109" i="59"/>
  <c r="I109" i="59"/>
  <c r="I110" i="59"/>
  <c r="J110" i="59" s="1"/>
  <c r="H110" i="59"/>
  <c r="I111" i="59"/>
  <c r="J111" i="59" s="1"/>
  <c r="K111" i="59" s="1"/>
  <c r="H111" i="59"/>
  <c r="H28" i="60"/>
  <c r="J28" i="60" s="1"/>
  <c r="I28" i="60"/>
  <c r="I29" i="60"/>
  <c r="H29" i="60"/>
  <c r="I30" i="60"/>
  <c r="H30" i="60"/>
  <c r="I31" i="60"/>
  <c r="J31" i="60" s="1"/>
  <c r="K31" i="60" s="1"/>
  <c r="H31" i="60"/>
  <c r="H32" i="60"/>
  <c r="J32" i="60" s="1"/>
  <c r="I32" i="60"/>
  <c r="I33" i="60"/>
  <c r="J33" i="60" s="1"/>
  <c r="H33" i="60"/>
  <c r="I34" i="60"/>
  <c r="H34" i="60"/>
  <c r="I35" i="60"/>
  <c r="H35" i="60"/>
  <c r="F44" i="60"/>
  <c r="F46" i="60" s="1"/>
  <c r="H60" i="60"/>
  <c r="I60" i="60"/>
  <c r="I61" i="60"/>
  <c r="H61" i="60"/>
  <c r="I62" i="60"/>
  <c r="H62" i="60"/>
  <c r="I63" i="60"/>
  <c r="H63" i="60"/>
  <c r="H64" i="60"/>
  <c r="I64" i="60"/>
  <c r="I65" i="60"/>
  <c r="H65" i="60"/>
  <c r="I66" i="60"/>
  <c r="H66" i="60"/>
  <c r="I67" i="60"/>
  <c r="J67" i="60" s="1"/>
  <c r="K67" i="60" s="1"/>
  <c r="H67" i="60"/>
  <c r="H68" i="60"/>
  <c r="I68" i="60"/>
  <c r="I70" i="60"/>
  <c r="J70" i="60" s="1"/>
  <c r="H70" i="60"/>
  <c r="I71" i="60"/>
  <c r="H71" i="60"/>
  <c r="H69" i="60"/>
  <c r="I69" i="60"/>
  <c r="H80" i="60"/>
  <c r="I80" i="60"/>
  <c r="J80" i="60" s="1"/>
  <c r="H81" i="60"/>
  <c r="I81" i="60"/>
  <c r="I82" i="60"/>
  <c r="J82" i="60"/>
  <c r="H82" i="60"/>
  <c r="I83" i="60"/>
  <c r="H83" i="60"/>
  <c r="H84" i="60"/>
  <c r="I84" i="60"/>
  <c r="H85" i="60"/>
  <c r="I85" i="60"/>
  <c r="I86" i="60"/>
  <c r="H86" i="60"/>
  <c r="I87" i="60"/>
  <c r="H87" i="60"/>
  <c r="H104" i="60"/>
  <c r="I104" i="60"/>
  <c r="H105" i="60"/>
  <c r="J105" i="60" s="1"/>
  <c r="I105" i="60"/>
  <c r="I106" i="60"/>
  <c r="H106" i="60"/>
  <c r="I107" i="60"/>
  <c r="J107" i="60" s="1"/>
  <c r="K107" i="60" s="1"/>
  <c r="H107" i="60"/>
  <c r="H108" i="60"/>
  <c r="I108" i="60"/>
  <c r="H109" i="60"/>
  <c r="I109" i="60"/>
  <c r="J109" i="60"/>
  <c r="I110" i="60"/>
  <c r="H110" i="60"/>
  <c r="I111" i="60"/>
  <c r="H111" i="60"/>
  <c r="H16" i="61"/>
  <c r="I16" i="61"/>
  <c r="I17" i="61"/>
  <c r="H17" i="61"/>
  <c r="J17" i="61" s="1"/>
  <c r="I18" i="61"/>
  <c r="H18" i="61"/>
  <c r="I19" i="61"/>
  <c r="H19" i="61"/>
  <c r="H20" i="61"/>
  <c r="I20" i="61"/>
  <c r="I21" i="61"/>
  <c r="H21" i="61"/>
  <c r="I22" i="61"/>
  <c r="H22" i="61"/>
  <c r="I23" i="61"/>
  <c r="H23" i="61"/>
  <c r="H24" i="61"/>
  <c r="I24" i="61"/>
  <c r="I25" i="61"/>
  <c r="H25" i="61"/>
  <c r="J25" i="61" s="1"/>
  <c r="I26" i="61"/>
  <c r="H26" i="61"/>
  <c r="I27" i="61"/>
  <c r="H27" i="61"/>
  <c r="H28" i="61"/>
  <c r="I28" i="61"/>
  <c r="I29" i="61"/>
  <c r="H29" i="61"/>
  <c r="I30" i="61"/>
  <c r="J30" i="61" s="1"/>
  <c r="H30" i="61"/>
  <c r="I31" i="61"/>
  <c r="H31" i="61"/>
  <c r="H32" i="61"/>
  <c r="I32" i="61"/>
  <c r="I33" i="61"/>
  <c r="H33" i="61"/>
  <c r="I34" i="61"/>
  <c r="H34" i="61"/>
  <c r="I35" i="61"/>
  <c r="H35" i="61"/>
  <c r="H60" i="61"/>
  <c r="I60" i="61"/>
  <c r="I61" i="61"/>
  <c r="H61" i="61"/>
  <c r="I62" i="61"/>
  <c r="H62" i="61"/>
  <c r="I63" i="61"/>
  <c r="H63" i="61"/>
  <c r="H84" i="61"/>
  <c r="I84" i="61"/>
  <c r="J84" i="61" s="1"/>
  <c r="H85" i="61"/>
  <c r="I85" i="61"/>
  <c r="I86" i="61"/>
  <c r="H86" i="61"/>
  <c r="I87" i="61"/>
  <c r="J87" i="61" s="1"/>
  <c r="K87" i="61" s="1"/>
  <c r="H87" i="61"/>
  <c r="H96" i="61"/>
  <c r="I96" i="61"/>
  <c r="H97" i="61"/>
  <c r="J97" i="61" s="1"/>
  <c r="I97" i="61"/>
  <c r="I98" i="61"/>
  <c r="H98" i="61"/>
  <c r="I99" i="61"/>
  <c r="H99" i="61"/>
  <c r="H100" i="61"/>
  <c r="I100" i="61"/>
  <c r="I102" i="61"/>
  <c r="J102" i="61" s="1"/>
  <c r="H102" i="61"/>
  <c r="I103" i="61"/>
  <c r="H103" i="61"/>
  <c r="H101" i="61"/>
  <c r="I101" i="61"/>
  <c r="H104" i="61"/>
  <c r="I104" i="61"/>
  <c r="H105" i="61"/>
  <c r="I105" i="61"/>
  <c r="I106" i="61"/>
  <c r="H106" i="61"/>
  <c r="I107" i="61"/>
  <c r="J107" i="61" s="1"/>
  <c r="K107" i="61" s="1"/>
  <c r="H107" i="61"/>
  <c r="H108" i="61"/>
  <c r="I108" i="61"/>
  <c r="H109" i="61"/>
  <c r="I109" i="61"/>
  <c r="I110" i="61"/>
  <c r="J110" i="61" s="1"/>
  <c r="H110" i="61"/>
  <c r="I111" i="61"/>
  <c r="H111" i="61"/>
  <c r="H28" i="62"/>
  <c r="I28" i="62"/>
  <c r="I29" i="62"/>
  <c r="H29" i="62"/>
  <c r="I30" i="62"/>
  <c r="J30" i="62" s="1"/>
  <c r="H30" i="62"/>
  <c r="I31" i="62"/>
  <c r="J31" i="62" s="1"/>
  <c r="K31" i="62" s="1"/>
  <c r="H31" i="62"/>
  <c r="H32" i="62"/>
  <c r="I32" i="62"/>
  <c r="I33" i="62"/>
  <c r="H33" i="62"/>
  <c r="I34" i="62"/>
  <c r="J34" i="62" s="1"/>
  <c r="H34" i="62"/>
  <c r="I35" i="62"/>
  <c r="H35" i="62"/>
  <c r="H36" i="62"/>
  <c r="I36" i="62"/>
  <c r="I37" i="62"/>
  <c r="J37" i="62" s="1"/>
  <c r="H37" i="62"/>
  <c r="I38" i="62"/>
  <c r="H38" i="62"/>
  <c r="I39" i="62"/>
  <c r="H39" i="62"/>
  <c r="H104" i="62"/>
  <c r="I104" i="62"/>
  <c r="H105" i="62"/>
  <c r="I105" i="62"/>
  <c r="I106" i="62"/>
  <c r="H106" i="62"/>
  <c r="I107" i="62"/>
  <c r="H107" i="62"/>
  <c r="H108" i="62"/>
  <c r="I108" i="62"/>
  <c r="H109" i="62"/>
  <c r="I109" i="62"/>
  <c r="I110" i="62"/>
  <c r="J110" i="62" s="1"/>
  <c r="H110" i="62"/>
  <c r="I111" i="62"/>
  <c r="H111" i="62"/>
  <c r="H112" i="62"/>
  <c r="I112" i="62"/>
  <c r="H113" i="62"/>
  <c r="J113" i="62"/>
  <c r="I113" i="62"/>
  <c r="I114" i="62"/>
  <c r="J114" i="62" s="1"/>
  <c r="H114" i="62"/>
  <c r="I115" i="62"/>
  <c r="H115" i="62"/>
  <c r="H28" i="63"/>
  <c r="I28" i="63"/>
  <c r="I29" i="63"/>
  <c r="J29" i="63" s="1"/>
  <c r="H29" i="63"/>
  <c r="I30" i="63"/>
  <c r="H30" i="63"/>
  <c r="I31" i="63"/>
  <c r="H31" i="63"/>
  <c r="H32" i="63"/>
  <c r="I32" i="63"/>
  <c r="I33" i="63"/>
  <c r="H33" i="63"/>
  <c r="I34" i="63"/>
  <c r="H34" i="63"/>
  <c r="I35" i="63"/>
  <c r="H35" i="63"/>
  <c r="H60" i="63"/>
  <c r="I60" i="63"/>
  <c r="I61" i="63"/>
  <c r="J61" i="63" s="1"/>
  <c r="H61" i="63"/>
  <c r="I62" i="63"/>
  <c r="H62" i="63"/>
  <c r="I63" i="63"/>
  <c r="H63" i="63"/>
  <c r="H68" i="63"/>
  <c r="I68" i="63"/>
  <c r="I70" i="63"/>
  <c r="J70" i="63" s="1"/>
  <c r="H70" i="63"/>
  <c r="I71" i="63"/>
  <c r="H71" i="63"/>
  <c r="H69" i="63"/>
  <c r="I69" i="63"/>
  <c r="H84" i="63"/>
  <c r="I84" i="63"/>
  <c r="J84" i="63" s="1"/>
  <c r="H85" i="63"/>
  <c r="I85" i="63"/>
  <c r="I86" i="63"/>
  <c r="H86" i="63"/>
  <c r="I87" i="63"/>
  <c r="H87" i="63"/>
  <c r="H104" i="63"/>
  <c r="I104" i="63"/>
  <c r="H105" i="63"/>
  <c r="I105" i="63"/>
  <c r="I106" i="63"/>
  <c r="J106" i="63" s="1"/>
  <c r="H106" i="63"/>
  <c r="I107" i="63"/>
  <c r="J107" i="63" s="1"/>
  <c r="K107" i="63" s="1"/>
  <c r="H107" i="63"/>
  <c r="H108" i="63"/>
  <c r="I108" i="63"/>
  <c r="H109" i="63"/>
  <c r="J109" i="63" s="1"/>
  <c r="I109" i="63"/>
  <c r="I110" i="63"/>
  <c r="H110" i="63"/>
  <c r="I111" i="63"/>
  <c r="J111" i="63" s="1"/>
  <c r="K111" i="63" s="1"/>
  <c r="H111" i="63"/>
  <c r="H8" i="64"/>
  <c r="J8" i="64" s="1"/>
  <c r="I8" i="64"/>
  <c r="I9" i="64"/>
  <c r="J9" i="64" s="1"/>
  <c r="H9" i="64"/>
  <c r="I10" i="64"/>
  <c r="J10" i="64" s="1"/>
  <c r="H10" i="64"/>
  <c r="I11" i="64"/>
  <c r="H11" i="64"/>
  <c r="H16" i="64"/>
  <c r="I16" i="64"/>
  <c r="I17" i="64"/>
  <c r="H17" i="64"/>
  <c r="I18" i="64"/>
  <c r="H18" i="64"/>
  <c r="I19" i="64"/>
  <c r="J19" i="64" s="1"/>
  <c r="K19" i="64" s="1"/>
  <c r="H19" i="64"/>
  <c r="H20" i="64"/>
  <c r="J20" i="64" s="1"/>
  <c r="I20" i="64"/>
  <c r="I21" i="64"/>
  <c r="H21" i="64"/>
  <c r="J21" i="64" s="1"/>
  <c r="I22" i="64"/>
  <c r="J22" i="64" s="1"/>
  <c r="H22" i="64"/>
  <c r="I23" i="64"/>
  <c r="H23" i="64"/>
  <c r="H24" i="64"/>
  <c r="I24" i="64"/>
  <c r="I25" i="64"/>
  <c r="H25" i="64"/>
  <c r="I26" i="64"/>
  <c r="H26" i="64"/>
  <c r="I27" i="64"/>
  <c r="H27" i="64"/>
  <c r="H32" i="64"/>
  <c r="I32" i="64"/>
  <c r="I33" i="64"/>
  <c r="H33" i="64"/>
  <c r="J33" i="64" s="1"/>
  <c r="I34" i="64"/>
  <c r="H34" i="64"/>
  <c r="I35" i="64"/>
  <c r="J35" i="64"/>
  <c r="K35" i="64" s="1"/>
  <c r="H35" i="64"/>
  <c r="H60" i="64"/>
  <c r="I60" i="64"/>
  <c r="I61" i="64"/>
  <c r="J61" i="64" s="1"/>
  <c r="H61" i="64"/>
  <c r="I62" i="64"/>
  <c r="J62" i="64" s="1"/>
  <c r="H62" i="64"/>
  <c r="I63" i="64"/>
  <c r="J63" i="64" s="1"/>
  <c r="K63" i="64" s="1"/>
  <c r="H63" i="64"/>
  <c r="H76" i="64"/>
  <c r="J76" i="64" s="1"/>
  <c r="I76" i="64"/>
  <c r="H77" i="64"/>
  <c r="I77" i="64"/>
  <c r="I78" i="64"/>
  <c r="J78" i="64" s="1"/>
  <c r="H78" i="64"/>
  <c r="I79" i="64"/>
  <c r="H79" i="64"/>
  <c r="H84" i="64"/>
  <c r="I84" i="64"/>
  <c r="H85" i="64"/>
  <c r="I85" i="64"/>
  <c r="I86" i="64"/>
  <c r="H86" i="64"/>
  <c r="I87" i="64"/>
  <c r="H87" i="64"/>
  <c r="H96" i="64"/>
  <c r="I96" i="64"/>
  <c r="H97" i="64"/>
  <c r="I97" i="64"/>
  <c r="I98" i="64"/>
  <c r="H98" i="64"/>
  <c r="I99" i="64"/>
  <c r="H99" i="64"/>
  <c r="H100" i="64"/>
  <c r="I100" i="64"/>
  <c r="H101" i="64"/>
  <c r="I101" i="64"/>
  <c r="I102" i="64"/>
  <c r="H102" i="64"/>
  <c r="I103" i="64"/>
  <c r="H103" i="64"/>
  <c r="H108" i="64"/>
  <c r="J108" i="64" s="1"/>
  <c r="I108" i="64"/>
  <c r="H109" i="64"/>
  <c r="I109" i="64"/>
  <c r="I110" i="64"/>
  <c r="H110" i="64"/>
  <c r="I111" i="64"/>
  <c r="J111" i="64" s="1"/>
  <c r="K111" i="64" s="1"/>
  <c r="H111" i="64"/>
  <c r="H16" i="65"/>
  <c r="I16" i="65"/>
  <c r="I17" i="65"/>
  <c r="H17" i="65"/>
  <c r="I18" i="65"/>
  <c r="H18" i="65"/>
  <c r="I19" i="65"/>
  <c r="H19" i="65"/>
  <c r="H20" i="65"/>
  <c r="I20" i="65"/>
  <c r="J20" i="65" s="1"/>
  <c r="I21" i="65"/>
  <c r="H21" i="65"/>
  <c r="I22" i="65"/>
  <c r="H22" i="65"/>
  <c r="I23" i="65"/>
  <c r="H23" i="65"/>
  <c r="H24" i="65"/>
  <c r="J24" i="65" s="1"/>
  <c r="I24" i="65"/>
  <c r="I25" i="65"/>
  <c r="J25" i="65" s="1"/>
  <c r="H25" i="65"/>
  <c r="I26" i="65"/>
  <c r="H26" i="65"/>
  <c r="I27" i="65"/>
  <c r="H27" i="65"/>
  <c r="J27" i="65"/>
  <c r="K27" i="65" s="1"/>
  <c r="H28" i="65"/>
  <c r="I28" i="65"/>
  <c r="I29" i="65"/>
  <c r="H29" i="65"/>
  <c r="I30" i="65"/>
  <c r="H30" i="65"/>
  <c r="I31" i="65"/>
  <c r="H31" i="65"/>
  <c r="J31" i="65" s="1"/>
  <c r="K31" i="65" s="1"/>
  <c r="H32" i="65"/>
  <c r="I32" i="65"/>
  <c r="I33" i="65"/>
  <c r="H33" i="65"/>
  <c r="I34" i="65"/>
  <c r="H34" i="65"/>
  <c r="I35" i="65"/>
  <c r="H35" i="65"/>
  <c r="J35" i="65" s="1"/>
  <c r="K35" i="65" s="1"/>
  <c r="H84" i="65"/>
  <c r="J84" i="65" s="1"/>
  <c r="I84" i="65"/>
  <c r="H85" i="65"/>
  <c r="I85" i="65"/>
  <c r="J85" i="65" s="1"/>
  <c r="I86" i="65"/>
  <c r="H86" i="65"/>
  <c r="I87" i="65"/>
  <c r="H87" i="65"/>
  <c r="H96" i="65"/>
  <c r="I96" i="65"/>
  <c r="H97" i="65"/>
  <c r="I97" i="65"/>
  <c r="I98" i="65"/>
  <c r="J98" i="65" s="1"/>
  <c r="H98" i="65"/>
  <c r="I99" i="65"/>
  <c r="H99" i="65"/>
  <c r="H100" i="65"/>
  <c r="I100" i="65"/>
  <c r="I102" i="65"/>
  <c r="H102" i="65"/>
  <c r="I103" i="65"/>
  <c r="J103" i="65" s="1"/>
  <c r="K103" i="65" s="1"/>
  <c r="H103" i="65"/>
  <c r="H101" i="65"/>
  <c r="I101" i="65"/>
  <c r="H104" i="65"/>
  <c r="I104" i="65"/>
  <c r="H105" i="65"/>
  <c r="J105" i="65"/>
  <c r="I105" i="65"/>
  <c r="I106" i="65"/>
  <c r="H106" i="65"/>
  <c r="J106" i="65"/>
  <c r="I107" i="65"/>
  <c r="H107" i="65"/>
  <c r="H108" i="65"/>
  <c r="I108" i="65"/>
  <c r="H109" i="65"/>
  <c r="I109" i="65"/>
  <c r="I110" i="65"/>
  <c r="H110" i="65"/>
  <c r="I111" i="65"/>
  <c r="H111" i="65"/>
  <c r="H20" i="66"/>
  <c r="I20" i="66"/>
  <c r="I21" i="66"/>
  <c r="H21" i="66"/>
  <c r="I22" i="66"/>
  <c r="H22" i="66"/>
  <c r="J22" i="66" s="1"/>
  <c r="I23" i="66"/>
  <c r="H23" i="66"/>
  <c r="H24" i="66"/>
  <c r="I24" i="66"/>
  <c r="I25" i="66"/>
  <c r="H25" i="66"/>
  <c r="I26" i="66"/>
  <c r="J26" i="66"/>
  <c r="H26" i="66"/>
  <c r="I27" i="66"/>
  <c r="H27" i="66"/>
  <c r="H28" i="66"/>
  <c r="J28" i="66" s="1"/>
  <c r="I28" i="66"/>
  <c r="I29" i="66"/>
  <c r="J29" i="66" s="1"/>
  <c r="H29" i="66"/>
  <c r="I30" i="66"/>
  <c r="H30" i="66"/>
  <c r="I31" i="66"/>
  <c r="H31" i="66"/>
  <c r="J31" i="66"/>
  <c r="K31" i="66" s="1"/>
  <c r="H32" i="66"/>
  <c r="I32" i="66"/>
  <c r="I33" i="66"/>
  <c r="H33" i="66"/>
  <c r="I34" i="66"/>
  <c r="J34" i="66" s="1"/>
  <c r="H34" i="66"/>
  <c r="I35" i="66"/>
  <c r="H35" i="66"/>
  <c r="H44" i="66"/>
  <c r="J44" i="66" s="1"/>
  <c r="I44" i="66"/>
  <c r="I45" i="66"/>
  <c r="H45" i="66"/>
  <c r="I46" i="66"/>
  <c r="J46" i="66" s="1"/>
  <c r="H46" i="66"/>
  <c r="I47" i="66"/>
  <c r="J47" i="66"/>
  <c r="K47" i="66" s="1"/>
  <c r="H47" i="66"/>
  <c r="H68" i="66"/>
  <c r="J68" i="66" s="1"/>
  <c r="I68" i="66"/>
  <c r="I70" i="66"/>
  <c r="J70" i="66" s="1"/>
  <c r="K68" i="66" s="1"/>
  <c r="H70" i="66"/>
  <c r="I71" i="66"/>
  <c r="H71" i="66"/>
  <c r="H69" i="66"/>
  <c r="I69" i="66"/>
  <c r="H76" i="66"/>
  <c r="I76" i="66"/>
  <c r="I78" i="66"/>
  <c r="H78" i="66"/>
  <c r="I79" i="66"/>
  <c r="H79" i="66"/>
  <c r="H77" i="66"/>
  <c r="I77" i="66"/>
  <c r="H84" i="66"/>
  <c r="I84" i="66"/>
  <c r="H85" i="66"/>
  <c r="I85" i="66"/>
  <c r="I86" i="66"/>
  <c r="H86" i="66"/>
  <c r="I87" i="66"/>
  <c r="H87" i="66"/>
  <c r="H96" i="66"/>
  <c r="I96" i="66"/>
  <c r="J96" i="66" s="1"/>
  <c r="H97" i="66"/>
  <c r="I97" i="66"/>
  <c r="I98" i="66"/>
  <c r="H98" i="66"/>
  <c r="J98" i="66" s="1"/>
  <c r="I99" i="66"/>
  <c r="H99" i="66"/>
  <c r="H100" i="66"/>
  <c r="I100" i="66"/>
  <c r="I102" i="66"/>
  <c r="H102" i="66"/>
  <c r="I103" i="66"/>
  <c r="H103" i="66"/>
  <c r="J103" i="66" s="1"/>
  <c r="K103" i="66" s="1"/>
  <c r="H101" i="66"/>
  <c r="I101" i="66"/>
  <c r="H104" i="66"/>
  <c r="I104" i="66"/>
  <c r="H105" i="66"/>
  <c r="I105" i="66"/>
  <c r="I106" i="66"/>
  <c r="H106" i="66"/>
  <c r="I107" i="66"/>
  <c r="H107" i="66"/>
  <c r="H108" i="66"/>
  <c r="I108" i="66"/>
  <c r="H109" i="66"/>
  <c r="J109" i="66" s="1"/>
  <c r="I109" i="66"/>
  <c r="I110" i="66"/>
  <c r="J110" i="66" s="1"/>
  <c r="H110" i="66"/>
  <c r="I111" i="66"/>
  <c r="H111" i="66"/>
  <c r="H40" i="67"/>
  <c r="J40" i="67" s="1"/>
  <c r="I40" i="67"/>
  <c r="I41" i="67"/>
  <c r="J41" i="67" s="1"/>
  <c r="H41" i="67"/>
  <c r="I42" i="67"/>
  <c r="H42" i="67"/>
  <c r="I43" i="67"/>
  <c r="H43" i="67"/>
  <c r="H44" i="67"/>
  <c r="I44" i="67"/>
  <c r="I45" i="67"/>
  <c r="H45" i="67"/>
  <c r="I46" i="67"/>
  <c r="H46" i="67"/>
  <c r="I47" i="67"/>
  <c r="H47" i="67"/>
  <c r="H48" i="67"/>
  <c r="I48" i="67"/>
  <c r="J48" i="67" s="1"/>
  <c r="I49" i="67"/>
  <c r="J49" i="67" s="1"/>
  <c r="H49" i="67"/>
  <c r="I50" i="67"/>
  <c r="H50" i="67"/>
  <c r="I51" i="67"/>
  <c r="H51" i="67"/>
  <c r="H52" i="67"/>
  <c r="I52" i="67"/>
  <c r="I53" i="67"/>
  <c r="H53" i="67"/>
  <c r="I54" i="67"/>
  <c r="H54" i="67"/>
  <c r="I55" i="67"/>
  <c r="J55" i="67" s="1"/>
  <c r="K55" i="67" s="1"/>
  <c r="H55" i="67"/>
  <c r="H56" i="67"/>
  <c r="J56" i="67" s="1"/>
  <c r="I56" i="67"/>
  <c r="I57" i="67"/>
  <c r="J57" i="67" s="1"/>
  <c r="H57" i="67"/>
  <c r="I58" i="67"/>
  <c r="J58" i="67" s="1"/>
  <c r="H58" i="67"/>
  <c r="I59" i="67"/>
  <c r="J59" i="67" s="1"/>
  <c r="K59" i="67" s="1"/>
  <c r="H59" i="67"/>
  <c r="H60" i="67"/>
  <c r="I60" i="67"/>
  <c r="I61" i="67"/>
  <c r="H61" i="67"/>
  <c r="I62" i="67"/>
  <c r="J62" i="67" s="1"/>
  <c r="H62" i="67"/>
  <c r="I63" i="67"/>
  <c r="J63" i="67" s="1"/>
  <c r="K63" i="67" s="1"/>
  <c r="H63" i="67"/>
  <c r="H64" i="67"/>
  <c r="J64" i="67" s="1"/>
  <c r="I64" i="67"/>
  <c r="I65" i="67"/>
  <c r="H65" i="67"/>
  <c r="I66" i="67"/>
  <c r="J66" i="67" s="1"/>
  <c r="H66" i="67"/>
  <c r="I67" i="67"/>
  <c r="H67" i="67"/>
  <c r="H68" i="67"/>
  <c r="J68" i="67" s="1"/>
  <c r="I68" i="67"/>
  <c r="I70" i="67"/>
  <c r="H70" i="67"/>
  <c r="I71" i="67"/>
  <c r="J71" i="67" s="1"/>
  <c r="K71" i="67" s="1"/>
  <c r="H71" i="67"/>
  <c r="H69" i="67"/>
  <c r="I69" i="67"/>
  <c r="H72" i="67"/>
  <c r="I72" i="67"/>
  <c r="H73" i="67"/>
  <c r="J73" i="67" s="1"/>
  <c r="I73" i="67"/>
  <c r="I74" i="67"/>
  <c r="H74" i="67"/>
  <c r="I75" i="67"/>
  <c r="J75" i="67" s="1"/>
  <c r="K75" i="67" s="1"/>
  <c r="H75" i="67"/>
  <c r="H76" i="67"/>
  <c r="I76" i="67"/>
  <c r="I78" i="67"/>
  <c r="H78" i="67"/>
  <c r="I79" i="67"/>
  <c r="H79" i="67"/>
  <c r="H77" i="67"/>
  <c r="I77" i="67"/>
  <c r="H80" i="67"/>
  <c r="I80" i="67"/>
  <c r="J80" i="67"/>
  <c r="H81" i="67"/>
  <c r="J81" i="67" s="1"/>
  <c r="I81" i="67"/>
  <c r="I82" i="67"/>
  <c r="H82" i="67"/>
  <c r="I83" i="67"/>
  <c r="H83" i="67"/>
  <c r="H84" i="67"/>
  <c r="I84" i="67"/>
  <c r="H85" i="67"/>
  <c r="I85" i="67"/>
  <c r="I86" i="67"/>
  <c r="H86" i="67"/>
  <c r="I87" i="67"/>
  <c r="J87" i="67" s="1"/>
  <c r="K87" i="67" s="1"/>
  <c r="H87" i="67"/>
  <c r="H96" i="67"/>
  <c r="I96" i="67"/>
  <c r="J96" i="67" s="1"/>
  <c r="H97" i="67"/>
  <c r="J97" i="67" s="1"/>
  <c r="I97" i="67"/>
  <c r="I98" i="67"/>
  <c r="H98" i="67"/>
  <c r="I99" i="67"/>
  <c r="J99" i="67" s="1"/>
  <c r="K99" i="67" s="1"/>
  <c r="H99" i="67"/>
  <c r="H100" i="67"/>
  <c r="I100" i="67"/>
  <c r="I102" i="67"/>
  <c r="J102" i="67" s="1"/>
  <c r="H102" i="67"/>
  <c r="I103" i="67"/>
  <c r="H103" i="67"/>
  <c r="H101" i="67"/>
  <c r="J101" i="67" s="1"/>
  <c r="I101" i="67"/>
  <c r="H104" i="67"/>
  <c r="I104" i="67"/>
  <c r="H105" i="67"/>
  <c r="J105" i="67" s="1"/>
  <c r="I105" i="67"/>
  <c r="I106" i="67"/>
  <c r="H106" i="67"/>
  <c r="I107" i="67"/>
  <c r="J107" i="67" s="1"/>
  <c r="K107" i="67" s="1"/>
  <c r="H107" i="67"/>
  <c r="H108" i="67"/>
  <c r="I108" i="67"/>
  <c r="J108" i="67" s="1"/>
  <c r="H109" i="67"/>
  <c r="I109" i="67"/>
  <c r="I110" i="67"/>
  <c r="H110" i="67"/>
  <c r="I111" i="67"/>
  <c r="H111" i="67"/>
  <c r="H24" i="68"/>
  <c r="I24" i="68"/>
  <c r="I25" i="68"/>
  <c r="H25" i="68"/>
  <c r="I26" i="68"/>
  <c r="H26" i="68"/>
  <c r="I27" i="68"/>
  <c r="J27" i="68" s="1"/>
  <c r="K27" i="68" s="1"/>
  <c r="H27" i="68"/>
  <c r="H28" i="68"/>
  <c r="I28" i="68"/>
  <c r="I29" i="68"/>
  <c r="H29" i="68"/>
  <c r="I30" i="68"/>
  <c r="H30" i="68"/>
  <c r="J30" i="68" s="1"/>
  <c r="I31" i="68"/>
  <c r="H31" i="68"/>
  <c r="H32" i="68"/>
  <c r="I32" i="68"/>
  <c r="I33" i="68"/>
  <c r="J33" i="68" s="1"/>
  <c r="H33" i="68"/>
  <c r="I34" i="68"/>
  <c r="H34" i="68"/>
  <c r="I35" i="68"/>
  <c r="J35" i="68" s="1"/>
  <c r="K35" i="68" s="1"/>
  <c r="H35" i="68"/>
  <c r="H100" i="68"/>
  <c r="I100" i="68"/>
  <c r="J100" i="68" s="1"/>
  <c r="H101" i="68"/>
  <c r="I101" i="68"/>
  <c r="I102" i="68"/>
  <c r="H102" i="68"/>
  <c r="I103" i="68"/>
  <c r="H103" i="68"/>
  <c r="H104" i="68"/>
  <c r="I104" i="68"/>
  <c r="H105" i="68"/>
  <c r="I105" i="68"/>
  <c r="I106" i="68"/>
  <c r="H106" i="68"/>
  <c r="I107" i="68"/>
  <c r="H107" i="68"/>
  <c r="H108" i="68"/>
  <c r="I108" i="68"/>
  <c r="H109" i="68"/>
  <c r="I109" i="68"/>
  <c r="I110" i="68"/>
  <c r="H110" i="68"/>
  <c r="I111" i="68"/>
  <c r="H111" i="68"/>
  <c r="H20" i="69"/>
  <c r="I20" i="69"/>
  <c r="I21" i="69"/>
  <c r="H21" i="69"/>
  <c r="I22" i="69"/>
  <c r="H22" i="69"/>
  <c r="I23" i="69"/>
  <c r="H23" i="69"/>
  <c r="H24" i="69"/>
  <c r="I24" i="69"/>
  <c r="I25" i="69"/>
  <c r="J25" i="69" s="1"/>
  <c r="H25" i="69"/>
  <c r="I26" i="69"/>
  <c r="H26" i="69"/>
  <c r="I27" i="69"/>
  <c r="J27" i="69" s="1"/>
  <c r="K27" i="69" s="1"/>
  <c r="H27" i="69"/>
  <c r="H28" i="69"/>
  <c r="I28" i="69"/>
  <c r="I29" i="69"/>
  <c r="H29" i="69"/>
  <c r="I30" i="69"/>
  <c r="H30" i="69"/>
  <c r="I31" i="69"/>
  <c r="J31" i="69" s="1"/>
  <c r="K31" i="69" s="1"/>
  <c r="H31" i="69"/>
  <c r="H32" i="69"/>
  <c r="I32" i="69"/>
  <c r="J32" i="69" s="1"/>
  <c r="I33" i="69"/>
  <c r="J33" i="69" s="1"/>
  <c r="H33" i="69"/>
  <c r="I34" i="69"/>
  <c r="H34" i="69"/>
  <c r="I35" i="69"/>
  <c r="H35" i="69"/>
  <c r="J68" i="69"/>
  <c r="H96" i="69"/>
  <c r="I96" i="69"/>
  <c r="H97" i="69"/>
  <c r="I97" i="69"/>
  <c r="I98" i="69"/>
  <c r="J98" i="69" s="1"/>
  <c r="H98" i="69"/>
  <c r="I99" i="69"/>
  <c r="H99" i="69"/>
  <c r="H100" i="69"/>
  <c r="I100" i="69"/>
  <c r="I102" i="69"/>
  <c r="H102" i="69"/>
  <c r="J102" i="69" s="1"/>
  <c r="I103" i="69"/>
  <c r="H103" i="69"/>
  <c r="H101" i="69"/>
  <c r="I101" i="69"/>
  <c r="H104" i="69"/>
  <c r="J104" i="69" s="1"/>
  <c r="I104" i="69"/>
  <c r="H105" i="69"/>
  <c r="I105" i="69"/>
  <c r="I106" i="69"/>
  <c r="H106" i="69"/>
  <c r="I107" i="69"/>
  <c r="J107" i="69" s="1"/>
  <c r="K107" i="69" s="1"/>
  <c r="H107" i="69"/>
  <c r="H108" i="69"/>
  <c r="I108" i="69"/>
  <c r="J108" i="69" s="1"/>
  <c r="H109" i="69"/>
  <c r="I109" i="69"/>
  <c r="I110" i="69"/>
  <c r="H110" i="69"/>
  <c r="I111" i="69"/>
  <c r="H111" i="69"/>
  <c r="H16" i="70"/>
  <c r="I16" i="70"/>
  <c r="J16" i="70" s="1"/>
  <c r="I17" i="70"/>
  <c r="H17" i="70"/>
  <c r="I18" i="70"/>
  <c r="H18" i="70"/>
  <c r="J18" i="70" s="1"/>
  <c r="I19" i="70"/>
  <c r="J19" i="70" s="1"/>
  <c r="K19" i="70" s="1"/>
  <c r="H19" i="70"/>
  <c r="H32" i="70"/>
  <c r="I32" i="70"/>
  <c r="J32" i="70" s="1"/>
  <c r="I33" i="70"/>
  <c r="J33" i="70" s="1"/>
  <c r="H33" i="70"/>
  <c r="I34" i="70"/>
  <c r="H34" i="70"/>
  <c r="I35" i="70"/>
  <c r="H35" i="70"/>
  <c r="H84" i="70"/>
  <c r="I84" i="70"/>
  <c r="I85" i="70"/>
  <c r="J85" i="70" s="1"/>
  <c r="H85" i="70"/>
  <c r="I86" i="70"/>
  <c r="H86" i="70"/>
  <c r="J86" i="70" s="1"/>
  <c r="I87" i="70"/>
  <c r="H87" i="70"/>
  <c r="H100" i="70"/>
  <c r="I100" i="70"/>
  <c r="J101" i="70"/>
  <c r="I102" i="70"/>
  <c r="H102" i="70"/>
  <c r="I103" i="70"/>
  <c r="J103" i="70" s="1"/>
  <c r="K103" i="70" s="1"/>
  <c r="H103" i="70"/>
  <c r="H101" i="70"/>
  <c r="H108" i="70"/>
  <c r="I108" i="70"/>
  <c r="I109" i="70"/>
  <c r="H109" i="70"/>
  <c r="I110" i="70"/>
  <c r="J110" i="70" s="1"/>
  <c r="H110" i="70"/>
  <c r="I111" i="70"/>
  <c r="H111" i="70"/>
  <c r="J111" i="70" s="1"/>
  <c r="K111" i="70" s="1"/>
  <c r="H16" i="71"/>
  <c r="I16" i="71"/>
  <c r="I17" i="71"/>
  <c r="H17" i="71"/>
  <c r="I18" i="71"/>
  <c r="H18" i="71"/>
  <c r="I19" i="71"/>
  <c r="H19" i="71"/>
  <c r="H28" i="71"/>
  <c r="I28" i="71"/>
  <c r="I29" i="71"/>
  <c r="H29" i="71"/>
  <c r="I30" i="71"/>
  <c r="H30" i="71"/>
  <c r="I31" i="71"/>
  <c r="H31" i="71"/>
  <c r="H32" i="71"/>
  <c r="I32" i="71"/>
  <c r="I33" i="71"/>
  <c r="H33" i="71"/>
  <c r="I34" i="71"/>
  <c r="H34" i="71"/>
  <c r="I35" i="71"/>
  <c r="J35" i="71" s="1"/>
  <c r="K35" i="71" s="1"/>
  <c r="H35" i="71"/>
  <c r="H36" i="71"/>
  <c r="I36" i="71"/>
  <c r="I37" i="71"/>
  <c r="H37" i="71"/>
  <c r="I38" i="71"/>
  <c r="H38" i="71"/>
  <c r="I39" i="71"/>
  <c r="J39" i="71" s="1"/>
  <c r="K39" i="71" s="1"/>
  <c r="H39" i="71"/>
  <c r="H60" i="71"/>
  <c r="I60" i="71"/>
  <c r="I61" i="71"/>
  <c r="J61" i="71" s="1"/>
  <c r="H61" i="71"/>
  <c r="I62" i="71"/>
  <c r="H62" i="71"/>
  <c r="I63" i="71"/>
  <c r="H63" i="71"/>
  <c r="H84" i="71"/>
  <c r="I84" i="71"/>
  <c r="J84" i="71" s="1"/>
  <c r="H85" i="71"/>
  <c r="J85" i="71" s="1"/>
  <c r="I85" i="71"/>
  <c r="I86" i="71"/>
  <c r="H86" i="71"/>
  <c r="I87" i="71"/>
  <c r="H87" i="71"/>
  <c r="H104" i="71"/>
  <c r="J104" i="71" s="1"/>
  <c r="I104" i="71"/>
  <c r="H105" i="71"/>
  <c r="J105" i="71" s="1"/>
  <c r="I105" i="71"/>
  <c r="I106" i="71"/>
  <c r="H106" i="71"/>
  <c r="I107" i="71"/>
  <c r="J107" i="71" s="1"/>
  <c r="K107" i="71" s="1"/>
  <c r="H107" i="71"/>
  <c r="H108" i="71"/>
  <c r="J108" i="71" s="1"/>
  <c r="H109" i="71"/>
  <c r="I109" i="71"/>
  <c r="I110" i="71"/>
  <c r="H110" i="71"/>
  <c r="I111" i="71"/>
  <c r="J111" i="71" s="1"/>
  <c r="K111" i="71" s="1"/>
  <c r="H111" i="71"/>
  <c r="H112" i="71"/>
  <c r="I112" i="71"/>
  <c r="H113" i="71"/>
  <c r="J113" i="71" s="1"/>
  <c r="I113" i="71"/>
  <c r="I114" i="71"/>
  <c r="H114" i="71"/>
  <c r="I115" i="71"/>
  <c r="J115" i="71" s="1"/>
  <c r="K115" i="71" s="1"/>
  <c r="H115" i="71"/>
  <c r="H16" i="72"/>
  <c r="I16" i="72"/>
  <c r="I17" i="72"/>
  <c r="J17" i="72" s="1"/>
  <c r="H17" i="72"/>
  <c r="I18" i="72"/>
  <c r="H18" i="72"/>
  <c r="J18" i="72" s="1"/>
  <c r="I19" i="72"/>
  <c r="H19" i="72"/>
  <c r="H24" i="72"/>
  <c r="I24" i="72"/>
  <c r="I25" i="72"/>
  <c r="H25" i="72"/>
  <c r="I26" i="72"/>
  <c r="H26" i="72"/>
  <c r="J26" i="72" s="1"/>
  <c r="I27" i="72"/>
  <c r="J27" i="72" s="1"/>
  <c r="K27" i="72" s="1"/>
  <c r="H27" i="72"/>
  <c r="H32" i="72"/>
  <c r="I32" i="72"/>
  <c r="J32" i="72" s="1"/>
  <c r="I33" i="72"/>
  <c r="J33" i="72" s="1"/>
  <c r="H33" i="72"/>
  <c r="I34" i="72"/>
  <c r="H34" i="72"/>
  <c r="I35" i="72"/>
  <c r="J35" i="72" s="1"/>
  <c r="K35" i="72" s="1"/>
  <c r="H35" i="72"/>
  <c r="H60" i="72"/>
  <c r="I60" i="72"/>
  <c r="I61" i="72"/>
  <c r="H61" i="72"/>
  <c r="J61" i="72" s="1"/>
  <c r="I62" i="72"/>
  <c r="J62" i="72" s="1"/>
  <c r="H62" i="72"/>
  <c r="I63" i="72"/>
  <c r="H63" i="72"/>
  <c r="H64" i="72"/>
  <c r="J64" i="72" s="1"/>
  <c r="I64" i="72"/>
  <c r="I65" i="72"/>
  <c r="H65" i="72"/>
  <c r="I66" i="72"/>
  <c r="H66" i="72"/>
  <c r="I67" i="72"/>
  <c r="H67" i="72"/>
  <c r="J67" i="72" s="1"/>
  <c r="K67" i="72" s="1"/>
  <c r="H68" i="72"/>
  <c r="I68" i="72"/>
  <c r="I70" i="72"/>
  <c r="H70" i="72"/>
  <c r="I71" i="72"/>
  <c r="J71" i="72" s="1"/>
  <c r="K71" i="72" s="1"/>
  <c r="H71" i="72"/>
  <c r="H69" i="72"/>
  <c r="I69" i="72"/>
  <c r="H80" i="72"/>
  <c r="J80" i="72" s="1"/>
  <c r="I80" i="72"/>
  <c r="H81" i="72"/>
  <c r="J81" i="72" s="1"/>
  <c r="I81" i="72"/>
  <c r="I82" i="72"/>
  <c r="H82" i="72"/>
  <c r="I83" i="72"/>
  <c r="H83" i="72"/>
  <c r="H84" i="72"/>
  <c r="I84" i="72"/>
  <c r="J84" i="72" s="1"/>
  <c r="H85" i="72"/>
  <c r="I85" i="72"/>
  <c r="I86" i="72"/>
  <c r="H86" i="72"/>
  <c r="I87" i="72"/>
  <c r="H87" i="72"/>
  <c r="H100" i="72"/>
  <c r="I100" i="72"/>
  <c r="I102" i="72"/>
  <c r="H102" i="72"/>
  <c r="I103" i="72"/>
  <c r="H103" i="72"/>
  <c r="H101" i="72"/>
  <c r="I101" i="72"/>
  <c r="H108" i="72"/>
  <c r="I108" i="72"/>
  <c r="H109" i="72"/>
  <c r="I109" i="72"/>
  <c r="I110" i="72"/>
  <c r="H110" i="72"/>
  <c r="I111" i="72"/>
  <c r="H111" i="72"/>
  <c r="H20" i="73"/>
  <c r="I20" i="73"/>
  <c r="I21" i="73"/>
  <c r="J21" i="73" s="1"/>
  <c r="H21" i="73"/>
  <c r="I22" i="73"/>
  <c r="H22" i="73"/>
  <c r="I23" i="73"/>
  <c r="H23" i="73"/>
  <c r="H24" i="73"/>
  <c r="I24" i="73"/>
  <c r="I25" i="73"/>
  <c r="H25" i="73"/>
  <c r="I26" i="73"/>
  <c r="H26" i="73"/>
  <c r="I27" i="73"/>
  <c r="H27" i="73"/>
  <c r="H32" i="73"/>
  <c r="I32" i="73"/>
  <c r="I33" i="73"/>
  <c r="J33" i="73" s="1"/>
  <c r="H33" i="73"/>
  <c r="I34" i="73"/>
  <c r="H34" i="73"/>
  <c r="I35" i="73"/>
  <c r="J35" i="73" s="1"/>
  <c r="K35" i="73" s="1"/>
  <c r="H35" i="73"/>
  <c r="H44" i="73"/>
  <c r="I44" i="73"/>
  <c r="J44" i="73" s="1"/>
  <c r="I45" i="73"/>
  <c r="H45" i="73"/>
  <c r="I46" i="73"/>
  <c r="H46" i="73"/>
  <c r="I47" i="73"/>
  <c r="J47" i="73" s="1"/>
  <c r="K47" i="73" s="1"/>
  <c r="H47" i="73"/>
  <c r="H60" i="73"/>
  <c r="I60" i="73"/>
  <c r="I61" i="73"/>
  <c r="H61" i="73"/>
  <c r="I62" i="73"/>
  <c r="J62" i="73" s="1"/>
  <c r="H62" i="73"/>
  <c r="I63" i="73"/>
  <c r="H63" i="73"/>
  <c r="H76" i="73"/>
  <c r="I76" i="73"/>
  <c r="I78" i="73"/>
  <c r="H78" i="73"/>
  <c r="J78" i="73" s="1"/>
  <c r="I79" i="73"/>
  <c r="J79" i="73" s="1"/>
  <c r="K79" i="73" s="1"/>
  <c r="H79" i="73"/>
  <c r="H77" i="73"/>
  <c r="I77" i="73"/>
  <c r="H96" i="73"/>
  <c r="I96" i="73"/>
  <c r="H97" i="73"/>
  <c r="I97" i="73"/>
  <c r="I98" i="73"/>
  <c r="H98" i="73"/>
  <c r="I99" i="73"/>
  <c r="H99" i="73"/>
  <c r="H100" i="73"/>
  <c r="I100" i="73"/>
  <c r="I102" i="73"/>
  <c r="H102" i="73"/>
  <c r="I103" i="73"/>
  <c r="H103" i="73"/>
  <c r="H101" i="73"/>
  <c r="I101" i="73"/>
  <c r="H108" i="73"/>
  <c r="I108" i="73"/>
  <c r="H109" i="73"/>
  <c r="I109" i="73"/>
  <c r="J109" i="73"/>
  <c r="I110" i="73"/>
  <c r="H110" i="73"/>
  <c r="I111" i="73"/>
  <c r="H111" i="73"/>
  <c r="H28" i="74"/>
  <c r="I28" i="74"/>
  <c r="I29" i="74"/>
  <c r="H29" i="74"/>
  <c r="I30" i="74"/>
  <c r="J30" i="74" s="1"/>
  <c r="H30" i="74"/>
  <c r="I31" i="74"/>
  <c r="H31" i="74"/>
  <c r="J31" i="74" s="1"/>
  <c r="K31" i="74" s="1"/>
  <c r="H32" i="74"/>
  <c r="J32" i="74" s="1"/>
  <c r="I32" i="74"/>
  <c r="I33" i="74"/>
  <c r="H33" i="74"/>
  <c r="I34" i="74"/>
  <c r="H34" i="74"/>
  <c r="I35" i="74"/>
  <c r="H35" i="74"/>
  <c r="H60" i="74"/>
  <c r="I60" i="74"/>
  <c r="I61" i="74"/>
  <c r="H61" i="74"/>
  <c r="I62" i="74"/>
  <c r="J62" i="74" s="1"/>
  <c r="H62" i="74"/>
  <c r="I63" i="74"/>
  <c r="H63" i="74"/>
  <c r="H68" i="74"/>
  <c r="J68" i="74" s="1"/>
  <c r="I68" i="74"/>
  <c r="I70" i="74"/>
  <c r="H70" i="74"/>
  <c r="I71" i="74"/>
  <c r="H71" i="74"/>
  <c r="H69" i="74"/>
  <c r="I69" i="74"/>
  <c r="H84" i="74"/>
  <c r="J84" i="74" s="1"/>
  <c r="I84" i="74"/>
  <c r="H85" i="74"/>
  <c r="I85" i="74"/>
  <c r="I86" i="74"/>
  <c r="H86" i="74"/>
  <c r="J86" i="74" s="1"/>
  <c r="I87" i="74"/>
  <c r="J87" i="74" s="1"/>
  <c r="K87" i="74" s="1"/>
  <c r="H87" i="74"/>
  <c r="H104" i="74"/>
  <c r="I104" i="74"/>
  <c r="H105" i="74"/>
  <c r="I105" i="74"/>
  <c r="I106" i="74"/>
  <c r="H106" i="74"/>
  <c r="I107" i="74"/>
  <c r="H107" i="74"/>
  <c r="H108" i="74"/>
  <c r="I108" i="74"/>
  <c r="H109" i="74"/>
  <c r="I109" i="74"/>
  <c r="I110" i="74"/>
  <c r="H110" i="74"/>
  <c r="I111" i="74"/>
  <c r="H111" i="74"/>
  <c r="H20" i="75"/>
  <c r="I20" i="75"/>
  <c r="I21" i="75"/>
  <c r="H21" i="75"/>
  <c r="I22" i="75"/>
  <c r="H22" i="75"/>
  <c r="J22" i="75" s="1"/>
  <c r="I23" i="75"/>
  <c r="H23" i="75"/>
  <c r="H24" i="75"/>
  <c r="I24" i="75"/>
  <c r="I25" i="75"/>
  <c r="H25" i="75"/>
  <c r="I26" i="75"/>
  <c r="J26" i="75" s="1"/>
  <c r="H26" i="75"/>
  <c r="I27" i="75"/>
  <c r="H27" i="75"/>
  <c r="H28" i="75"/>
  <c r="I28" i="75"/>
  <c r="I29" i="75"/>
  <c r="H29" i="75"/>
  <c r="I30" i="75"/>
  <c r="J30" i="75" s="1"/>
  <c r="H30" i="75"/>
  <c r="I31" i="75"/>
  <c r="H31" i="75"/>
  <c r="H32" i="75"/>
  <c r="I32" i="75"/>
  <c r="I33" i="75"/>
  <c r="H33" i="75"/>
  <c r="I34" i="75"/>
  <c r="J34" i="75" s="1"/>
  <c r="H34" i="75"/>
  <c r="I35" i="75"/>
  <c r="J35" i="75" s="1"/>
  <c r="K35" i="75" s="1"/>
  <c r="H35" i="75"/>
  <c r="H96" i="75"/>
  <c r="J96" i="75" s="1"/>
  <c r="K96" i="75" s="1"/>
  <c r="I96" i="75"/>
  <c r="H97" i="75"/>
  <c r="I97" i="75"/>
  <c r="I98" i="75"/>
  <c r="J98" i="75" s="1"/>
  <c r="H98" i="75"/>
  <c r="I99" i="75"/>
  <c r="H99" i="75"/>
  <c r="H100" i="75"/>
  <c r="I100" i="75"/>
  <c r="I102" i="75"/>
  <c r="H102" i="75"/>
  <c r="I103" i="75"/>
  <c r="H103" i="75"/>
  <c r="H101" i="75"/>
  <c r="I101" i="75"/>
  <c r="H104" i="75"/>
  <c r="J104" i="75" s="1"/>
  <c r="I104" i="75"/>
  <c r="H105" i="75"/>
  <c r="I105" i="75"/>
  <c r="I106" i="75"/>
  <c r="H106" i="75"/>
  <c r="I107" i="75"/>
  <c r="H107" i="75"/>
  <c r="H108" i="75"/>
  <c r="I108" i="75"/>
  <c r="H109" i="75"/>
  <c r="I109" i="75"/>
  <c r="I110" i="75"/>
  <c r="H110" i="75"/>
  <c r="I111" i="75"/>
  <c r="H111" i="75"/>
  <c r="H8" i="76"/>
  <c r="J8" i="76" s="1"/>
  <c r="I8" i="76"/>
  <c r="I9" i="76"/>
  <c r="H9" i="76"/>
  <c r="I10" i="76"/>
  <c r="H10" i="76"/>
  <c r="I11" i="76"/>
  <c r="H11" i="76"/>
  <c r="H20" i="76"/>
  <c r="J20" i="76" s="1"/>
  <c r="I20" i="76"/>
  <c r="I21" i="76"/>
  <c r="H21" i="76"/>
  <c r="I22" i="76"/>
  <c r="J22" i="76" s="1"/>
  <c r="H22" i="76"/>
  <c r="I23" i="76"/>
  <c r="H23" i="76"/>
  <c r="H24" i="76"/>
  <c r="J24" i="76" s="1"/>
  <c r="I24" i="76"/>
  <c r="I25" i="76"/>
  <c r="H25" i="76"/>
  <c r="I26" i="76"/>
  <c r="J26" i="76" s="1"/>
  <c r="H26" i="76"/>
  <c r="I27" i="76"/>
  <c r="H27" i="76"/>
  <c r="H28" i="76"/>
  <c r="I28" i="76"/>
  <c r="I29" i="76"/>
  <c r="H29" i="76"/>
  <c r="J29" i="76" s="1"/>
  <c r="I30" i="76"/>
  <c r="J30" i="76" s="1"/>
  <c r="H30" i="76"/>
  <c r="I31" i="76"/>
  <c r="H31" i="76"/>
  <c r="J31" i="76" s="1"/>
  <c r="K31" i="76" s="1"/>
  <c r="H32" i="76"/>
  <c r="I32" i="76"/>
  <c r="I33" i="76"/>
  <c r="H33" i="76"/>
  <c r="I34" i="76"/>
  <c r="J34" i="76" s="1"/>
  <c r="H34" i="76"/>
  <c r="I35" i="76"/>
  <c r="H35" i="76"/>
  <c r="H76" i="76"/>
  <c r="I76" i="76"/>
  <c r="J76" i="76" s="1"/>
  <c r="I78" i="76"/>
  <c r="J78" i="76" s="1"/>
  <c r="H78" i="76"/>
  <c r="I79" i="76"/>
  <c r="H79" i="76"/>
  <c r="H77" i="76"/>
  <c r="I77" i="76"/>
  <c r="H96" i="76"/>
  <c r="I96" i="76"/>
  <c r="H97" i="76"/>
  <c r="I97" i="76"/>
  <c r="I98" i="76"/>
  <c r="H98" i="76"/>
  <c r="I99" i="76"/>
  <c r="H99" i="76"/>
  <c r="H100" i="76"/>
  <c r="I100" i="76"/>
  <c r="I102" i="76"/>
  <c r="J102" i="76" s="1"/>
  <c r="H102" i="76"/>
  <c r="I103" i="76"/>
  <c r="J103" i="76" s="1"/>
  <c r="K103" i="76" s="1"/>
  <c r="H103" i="76"/>
  <c r="H101" i="76"/>
  <c r="I101" i="76"/>
  <c r="H104" i="76"/>
  <c r="I104" i="76"/>
  <c r="H105" i="76"/>
  <c r="I105" i="76"/>
  <c r="I106" i="76"/>
  <c r="H106" i="76"/>
  <c r="I107" i="76"/>
  <c r="H107" i="76"/>
  <c r="H108" i="76"/>
  <c r="I108" i="76"/>
  <c r="H109" i="76"/>
  <c r="J109" i="76" s="1"/>
  <c r="I109" i="76"/>
  <c r="I110" i="76"/>
  <c r="J110" i="76" s="1"/>
  <c r="H110" i="76"/>
  <c r="I111" i="76"/>
  <c r="H111" i="76"/>
  <c r="H16" i="77"/>
  <c r="I16" i="77"/>
  <c r="I17" i="77"/>
  <c r="H17" i="77"/>
  <c r="I18" i="77"/>
  <c r="H18" i="77"/>
  <c r="I19" i="77"/>
  <c r="H19" i="77"/>
  <c r="H24" i="77"/>
  <c r="J24" i="77" s="1"/>
  <c r="I24" i="77"/>
  <c r="I25" i="77"/>
  <c r="J25" i="77" s="1"/>
  <c r="H25" i="77"/>
  <c r="I26" i="77"/>
  <c r="H26" i="77"/>
  <c r="I27" i="77"/>
  <c r="H27" i="77"/>
  <c r="H32" i="77"/>
  <c r="I32" i="77"/>
  <c r="I33" i="77"/>
  <c r="H33" i="77"/>
  <c r="I34" i="77"/>
  <c r="H34" i="77"/>
  <c r="I35" i="77"/>
  <c r="J35" i="77" s="1"/>
  <c r="K35" i="77" s="1"/>
  <c r="H35" i="77"/>
  <c r="H60" i="77"/>
  <c r="I60" i="77"/>
  <c r="I61" i="77"/>
  <c r="H61" i="77"/>
  <c r="I62" i="77"/>
  <c r="J62" i="77" s="1"/>
  <c r="H62" i="77"/>
  <c r="I63" i="77"/>
  <c r="H63" i="77"/>
  <c r="H68" i="77"/>
  <c r="J68" i="77" s="1"/>
  <c r="I68" i="77"/>
  <c r="I70" i="77"/>
  <c r="J70" i="77" s="1"/>
  <c r="H70" i="77"/>
  <c r="I71" i="77"/>
  <c r="H71" i="77"/>
  <c r="H69" i="77"/>
  <c r="I69" i="77"/>
  <c r="H84" i="77"/>
  <c r="I84" i="77"/>
  <c r="H85" i="77"/>
  <c r="I85" i="77"/>
  <c r="I86" i="77"/>
  <c r="H86" i="77"/>
  <c r="I87" i="77"/>
  <c r="J87" i="77" s="1"/>
  <c r="K87" i="77" s="1"/>
  <c r="H87" i="77"/>
  <c r="H100" i="77"/>
  <c r="J100" i="77" s="1"/>
  <c r="I100" i="77"/>
  <c r="H101" i="77"/>
  <c r="I101" i="77"/>
  <c r="I102" i="77"/>
  <c r="H102" i="77"/>
  <c r="I103" i="77"/>
  <c r="H103" i="77"/>
  <c r="H108" i="77"/>
  <c r="I108" i="77"/>
  <c r="H109" i="77"/>
  <c r="I109" i="77"/>
  <c r="I110" i="77"/>
  <c r="J110" i="77" s="1"/>
  <c r="H110" i="77"/>
  <c r="I111" i="77"/>
  <c r="H111" i="77"/>
  <c r="H16" i="78"/>
  <c r="I16" i="78"/>
  <c r="I17" i="78"/>
  <c r="J17" i="78" s="1"/>
  <c r="H17" i="78"/>
  <c r="I18" i="78"/>
  <c r="H18" i="78"/>
  <c r="I19" i="78"/>
  <c r="J19" i="78" s="1"/>
  <c r="K19" i="78" s="1"/>
  <c r="H19" i="78"/>
  <c r="H20" i="78"/>
  <c r="I20" i="78"/>
  <c r="I21" i="78"/>
  <c r="H21" i="78"/>
  <c r="I22" i="78"/>
  <c r="H22" i="78"/>
  <c r="I23" i="78"/>
  <c r="J23" i="78" s="1"/>
  <c r="K23" i="78" s="1"/>
  <c r="H23" i="78"/>
  <c r="H24" i="78"/>
  <c r="I24" i="78"/>
  <c r="I25" i="78"/>
  <c r="J25" i="78" s="1"/>
  <c r="H25" i="78"/>
  <c r="I26" i="78"/>
  <c r="H26" i="78"/>
  <c r="I27" i="78"/>
  <c r="H27" i="78"/>
  <c r="H32" i="78"/>
  <c r="I32" i="78"/>
  <c r="I33" i="78"/>
  <c r="H33" i="78"/>
  <c r="I34" i="78"/>
  <c r="J34" i="78" s="1"/>
  <c r="H34" i="78"/>
  <c r="I35" i="78"/>
  <c r="H35" i="78"/>
  <c r="H60" i="78"/>
  <c r="I60" i="78"/>
  <c r="I61" i="78"/>
  <c r="H61" i="78"/>
  <c r="I62" i="78"/>
  <c r="H62" i="78"/>
  <c r="I63" i="78"/>
  <c r="H63" i="78"/>
  <c r="H68" i="78"/>
  <c r="J68" i="78" s="1"/>
  <c r="I68" i="78"/>
  <c r="I70" i="78"/>
  <c r="H70" i="78"/>
  <c r="I71" i="78"/>
  <c r="J71" i="78" s="1"/>
  <c r="K71" i="78" s="1"/>
  <c r="H71" i="78"/>
  <c r="H69" i="78"/>
  <c r="I69" i="78"/>
  <c r="H84" i="78"/>
  <c r="I84" i="78"/>
  <c r="H85" i="78"/>
  <c r="I85" i="78"/>
  <c r="I86" i="78"/>
  <c r="H86" i="78"/>
  <c r="I87" i="78"/>
  <c r="H87" i="78"/>
  <c r="H96" i="78"/>
  <c r="I96" i="78"/>
  <c r="H97" i="78"/>
  <c r="I97" i="78"/>
  <c r="I98" i="78"/>
  <c r="H98" i="78"/>
  <c r="I99" i="78"/>
  <c r="H99" i="78"/>
  <c r="J99" i="78" s="1"/>
  <c r="K99" i="78" s="1"/>
  <c r="H100" i="78"/>
  <c r="I100" i="78"/>
  <c r="I102" i="78"/>
  <c r="H102" i="78"/>
  <c r="J102" i="78" s="1"/>
  <c r="I103" i="78"/>
  <c r="H103" i="78"/>
  <c r="H101" i="78"/>
  <c r="I101" i="78"/>
  <c r="H108" i="78"/>
  <c r="I108" i="78"/>
  <c r="H109" i="78"/>
  <c r="I109" i="78"/>
  <c r="I110" i="78"/>
  <c r="H110" i="78"/>
  <c r="I111" i="78"/>
  <c r="H111" i="78"/>
  <c r="H32" i="79"/>
  <c r="I32" i="79"/>
  <c r="I33" i="79"/>
  <c r="H33" i="79"/>
  <c r="I34" i="79"/>
  <c r="J34" i="79" s="1"/>
  <c r="H34" i="79"/>
  <c r="I35" i="79"/>
  <c r="H35" i="79"/>
  <c r="H60" i="79"/>
  <c r="I60" i="79"/>
  <c r="I61" i="79"/>
  <c r="H61" i="79"/>
  <c r="I62" i="79"/>
  <c r="H62" i="79"/>
  <c r="I63" i="79"/>
  <c r="H63" i="79"/>
  <c r="H68" i="79"/>
  <c r="I68" i="79"/>
  <c r="J68" i="79"/>
  <c r="I70" i="79"/>
  <c r="H70" i="79"/>
  <c r="I71" i="79"/>
  <c r="H71" i="79"/>
  <c r="H69" i="79"/>
  <c r="I69" i="79"/>
  <c r="H84" i="79"/>
  <c r="I84" i="79"/>
  <c r="I85" i="79"/>
  <c r="J85" i="79" s="1"/>
  <c r="I86" i="79"/>
  <c r="H86" i="79"/>
  <c r="I87" i="79"/>
  <c r="H87" i="79"/>
  <c r="H85" i="79"/>
  <c r="H108" i="79"/>
  <c r="I108" i="79"/>
  <c r="H109" i="79"/>
  <c r="I109" i="79"/>
  <c r="I110" i="79"/>
  <c r="H110" i="79"/>
  <c r="J110" i="79" s="1"/>
  <c r="I111" i="79"/>
  <c r="H111" i="79"/>
  <c r="H20" i="80"/>
  <c r="I20" i="80"/>
  <c r="I21" i="80"/>
  <c r="H21" i="80"/>
  <c r="I22" i="80"/>
  <c r="H22" i="80"/>
  <c r="J22" i="80" s="1"/>
  <c r="I23" i="80"/>
  <c r="J23" i="80" s="1"/>
  <c r="K23" i="80" s="1"/>
  <c r="H23" i="80"/>
  <c r="H24" i="80"/>
  <c r="J24" i="80" s="1"/>
  <c r="I24" i="80"/>
  <c r="I25" i="80"/>
  <c r="H25" i="80"/>
  <c r="I26" i="80"/>
  <c r="H26" i="80"/>
  <c r="I27" i="80"/>
  <c r="H27" i="80"/>
  <c r="J27" i="80" s="1"/>
  <c r="K27" i="80" s="1"/>
  <c r="H28" i="80"/>
  <c r="I28" i="80"/>
  <c r="I29" i="80"/>
  <c r="H29" i="80"/>
  <c r="I30" i="80"/>
  <c r="H30" i="80"/>
  <c r="I31" i="80"/>
  <c r="H31" i="80"/>
  <c r="H32" i="80"/>
  <c r="J32" i="80" s="1"/>
  <c r="I32" i="80"/>
  <c r="I33" i="80"/>
  <c r="H33" i="80"/>
  <c r="I34" i="80"/>
  <c r="H34" i="80"/>
  <c r="I35" i="80"/>
  <c r="H35" i="80"/>
  <c r="J35" i="80" s="1"/>
  <c r="K35" i="80" s="1"/>
  <c r="H60" i="80"/>
  <c r="I60" i="80"/>
  <c r="I61" i="80"/>
  <c r="H61" i="80"/>
  <c r="I62" i="80"/>
  <c r="J62" i="80" s="1"/>
  <c r="H62" i="80"/>
  <c r="I63" i="80"/>
  <c r="H63" i="80"/>
  <c r="H68" i="80"/>
  <c r="I68" i="80"/>
  <c r="I70" i="80"/>
  <c r="H70" i="80"/>
  <c r="I71" i="80"/>
  <c r="H71" i="80"/>
  <c r="J71" i="80" s="1"/>
  <c r="K71" i="80" s="1"/>
  <c r="H69" i="80"/>
  <c r="I69" i="80"/>
  <c r="H84" i="80"/>
  <c r="I84" i="80"/>
  <c r="H85" i="80"/>
  <c r="J85" i="80" s="1"/>
  <c r="I85" i="80"/>
  <c r="I86" i="80"/>
  <c r="H86" i="80"/>
  <c r="I87" i="80"/>
  <c r="J87" i="80" s="1"/>
  <c r="K87" i="80" s="1"/>
  <c r="H87" i="80"/>
  <c r="H96" i="80"/>
  <c r="I96" i="80"/>
  <c r="H97" i="80"/>
  <c r="J97" i="80" s="1"/>
  <c r="I97" i="80"/>
  <c r="I98" i="80"/>
  <c r="J98" i="80"/>
  <c r="H98" i="80"/>
  <c r="I99" i="80"/>
  <c r="H99" i="80"/>
  <c r="H100" i="80"/>
  <c r="J100" i="80" s="1"/>
  <c r="I100" i="80"/>
  <c r="I102" i="80"/>
  <c r="H102" i="80"/>
  <c r="I103" i="80"/>
  <c r="H103" i="80"/>
  <c r="H101" i="80"/>
  <c r="I101" i="80"/>
  <c r="H104" i="80"/>
  <c r="I104" i="80"/>
  <c r="H105" i="80"/>
  <c r="J105" i="80" s="1"/>
  <c r="I105" i="80"/>
  <c r="I106" i="80"/>
  <c r="H106" i="80"/>
  <c r="I107" i="80"/>
  <c r="J107" i="80" s="1"/>
  <c r="K107" i="80" s="1"/>
  <c r="H107" i="80"/>
  <c r="H108" i="80"/>
  <c r="I108" i="80"/>
  <c r="H109" i="80"/>
  <c r="I109" i="80"/>
  <c r="J109" i="80"/>
  <c r="I110" i="80"/>
  <c r="H110" i="80"/>
  <c r="I111" i="80"/>
  <c r="H111" i="80"/>
  <c r="H20" i="81"/>
  <c r="I20" i="81"/>
  <c r="H21" i="81"/>
  <c r="I21" i="81"/>
  <c r="I22" i="81"/>
  <c r="H22" i="81"/>
  <c r="I23" i="81"/>
  <c r="H23" i="81"/>
  <c r="H24" i="81"/>
  <c r="I24" i="81"/>
  <c r="H25" i="81"/>
  <c r="I25" i="81"/>
  <c r="J25" i="81" s="1"/>
  <c r="I26" i="81"/>
  <c r="J26" i="81" s="1"/>
  <c r="H26" i="81"/>
  <c r="I27" i="81"/>
  <c r="H27" i="81"/>
  <c r="H28" i="81"/>
  <c r="I28" i="81"/>
  <c r="H29" i="81"/>
  <c r="I29" i="81"/>
  <c r="I30" i="81"/>
  <c r="H30" i="81"/>
  <c r="I31" i="81"/>
  <c r="H31" i="81"/>
  <c r="H32" i="81"/>
  <c r="I32" i="81"/>
  <c r="H33" i="81"/>
  <c r="I33" i="81"/>
  <c r="I34" i="81"/>
  <c r="J34" i="81" s="1"/>
  <c r="H34" i="81"/>
  <c r="I35" i="81"/>
  <c r="H35" i="81"/>
  <c r="J35" i="81" s="1"/>
  <c r="K35" i="81" s="1"/>
  <c r="H60" i="81"/>
  <c r="I60" i="81"/>
  <c r="J60" i="81"/>
  <c r="H61" i="81"/>
  <c r="I61" i="81"/>
  <c r="I62" i="81"/>
  <c r="H62" i="81"/>
  <c r="I63" i="81"/>
  <c r="H63" i="81"/>
  <c r="H68" i="81"/>
  <c r="I68" i="81"/>
  <c r="H69" i="81"/>
  <c r="I69" i="81"/>
  <c r="I70" i="81"/>
  <c r="H70" i="81"/>
  <c r="I71" i="81"/>
  <c r="H71" i="81"/>
  <c r="H84" i="81"/>
  <c r="I84" i="81"/>
  <c r="I86" i="81"/>
  <c r="J86" i="81" s="1"/>
  <c r="H86" i="81"/>
  <c r="I87" i="81"/>
  <c r="H87" i="81"/>
  <c r="J87" i="81" s="1"/>
  <c r="K87" i="81" s="1"/>
  <c r="H85" i="81"/>
  <c r="I85" i="81"/>
  <c r="H96" i="81"/>
  <c r="I96" i="81"/>
  <c r="J96" i="81" s="1"/>
  <c r="I98" i="81"/>
  <c r="J98" i="81" s="1"/>
  <c r="H98" i="81"/>
  <c r="I99" i="81"/>
  <c r="H99" i="81"/>
  <c r="H97" i="81"/>
  <c r="I97" i="81"/>
  <c r="H100" i="81"/>
  <c r="I100" i="81"/>
  <c r="I102" i="81"/>
  <c r="H102" i="81"/>
  <c r="I103" i="81"/>
  <c r="H103" i="81"/>
  <c r="H101" i="81"/>
  <c r="I101" i="81"/>
  <c r="H104" i="81"/>
  <c r="I104" i="81"/>
  <c r="I106" i="81"/>
  <c r="H106" i="81"/>
  <c r="I107" i="81"/>
  <c r="H107" i="81"/>
  <c r="H105" i="81"/>
  <c r="I105" i="81"/>
  <c r="H108" i="81"/>
  <c r="I108" i="81"/>
  <c r="H109" i="81"/>
  <c r="I109" i="81"/>
  <c r="I110" i="81"/>
  <c r="H110" i="81"/>
  <c r="I111" i="81"/>
  <c r="J111" i="81" s="1"/>
  <c r="K111" i="81" s="1"/>
  <c r="H111" i="81"/>
  <c r="H116" i="81"/>
  <c r="I116" i="81"/>
  <c r="H28" i="82"/>
  <c r="I28" i="82"/>
  <c r="J28" i="82" s="1"/>
  <c r="I29" i="82"/>
  <c r="H29" i="82"/>
  <c r="I30" i="82"/>
  <c r="H30" i="82"/>
  <c r="J30" i="82" s="1"/>
  <c r="I31" i="82"/>
  <c r="J31" i="82" s="1"/>
  <c r="K31" i="82" s="1"/>
  <c r="H31" i="82"/>
  <c r="H32" i="82"/>
  <c r="I32" i="82"/>
  <c r="I33" i="82"/>
  <c r="H33" i="82"/>
  <c r="I34" i="82"/>
  <c r="H34" i="82"/>
  <c r="I35" i="82"/>
  <c r="H35" i="82"/>
  <c r="H104" i="82"/>
  <c r="I104" i="82"/>
  <c r="I105" i="82"/>
  <c r="J105" i="82" s="1"/>
  <c r="I106" i="82"/>
  <c r="H106" i="82"/>
  <c r="J106" i="82" s="1"/>
  <c r="I107" i="82"/>
  <c r="J107" i="82" s="1"/>
  <c r="K107" i="82" s="1"/>
  <c r="H107" i="82"/>
  <c r="H105" i="82"/>
  <c r="H108" i="82"/>
  <c r="I108" i="82"/>
  <c r="H109" i="82"/>
  <c r="I109" i="82"/>
  <c r="J109" i="82"/>
  <c r="I110" i="82"/>
  <c r="H110" i="82"/>
  <c r="I111" i="82"/>
  <c r="J111" i="82"/>
  <c r="K111" i="82" s="1"/>
  <c r="H111" i="82"/>
  <c r="H100" i="83"/>
  <c r="I100" i="83"/>
  <c r="J100" i="83" s="1"/>
  <c r="I102" i="83"/>
  <c r="H102" i="83"/>
  <c r="I103" i="83"/>
  <c r="H103" i="83"/>
  <c r="H101" i="83"/>
  <c r="I101" i="83"/>
  <c r="H104" i="83"/>
  <c r="I104" i="83"/>
  <c r="J104" i="83" s="1"/>
  <c r="I106" i="83"/>
  <c r="H106" i="83"/>
  <c r="I107" i="83"/>
  <c r="H107" i="83"/>
  <c r="H105" i="83"/>
  <c r="I105" i="83"/>
  <c r="H108" i="83"/>
  <c r="I108" i="83"/>
  <c r="J108" i="83" s="1"/>
  <c r="I110" i="83"/>
  <c r="J110" i="83" s="1"/>
  <c r="H110" i="83"/>
  <c r="I111" i="83"/>
  <c r="H111" i="83"/>
  <c r="H109" i="83"/>
  <c r="I109" i="83"/>
  <c r="H24" i="84"/>
  <c r="I24" i="84"/>
  <c r="I25" i="84"/>
  <c r="H25" i="84"/>
  <c r="I26" i="84"/>
  <c r="H26" i="84"/>
  <c r="I27" i="84"/>
  <c r="J27" i="84" s="1"/>
  <c r="K27" i="84" s="1"/>
  <c r="H27" i="84"/>
  <c r="H32" i="84"/>
  <c r="I32" i="84"/>
  <c r="J32" i="84" s="1"/>
  <c r="I33" i="84"/>
  <c r="H33" i="84"/>
  <c r="I34" i="84"/>
  <c r="H34" i="84"/>
  <c r="J34" i="84" s="1"/>
  <c r="I35" i="84"/>
  <c r="H35" i="84"/>
  <c r="H44" i="84"/>
  <c r="I44" i="84"/>
  <c r="J44" i="84" s="1"/>
  <c r="I45" i="84"/>
  <c r="H45" i="84"/>
  <c r="I46" i="84"/>
  <c r="H46" i="84"/>
  <c r="I47" i="84"/>
  <c r="J47" i="84" s="1"/>
  <c r="K47" i="84" s="1"/>
  <c r="H47" i="84"/>
  <c r="H60" i="84"/>
  <c r="I60" i="84"/>
  <c r="I61" i="84"/>
  <c r="J61" i="84" s="1"/>
  <c r="H61" i="84"/>
  <c r="I62" i="84"/>
  <c r="H62" i="84"/>
  <c r="I63" i="84"/>
  <c r="H63" i="84"/>
  <c r="H68" i="84"/>
  <c r="I68" i="84"/>
  <c r="I70" i="84"/>
  <c r="H70" i="84"/>
  <c r="I71" i="84"/>
  <c r="J71" i="84" s="1"/>
  <c r="K71" i="84" s="1"/>
  <c r="H71" i="84"/>
  <c r="H69" i="84"/>
  <c r="I69" i="84"/>
  <c r="H76" i="84"/>
  <c r="J76" i="84" s="1"/>
  <c r="I76" i="84"/>
  <c r="I78" i="84"/>
  <c r="H78" i="84"/>
  <c r="I79" i="84"/>
  <c r="H79" i="84"/>
  <c r="H77" i="84"/>
  <c r="I77" i="84"/>
  <c r="H84" i="84"/>
  <c r="I84" i="84"/>
  <c r="H85" i="84"/>
  <c r="I85" i="84"/>
  <c r="I86" i="84"/>
  <c r="J86" i="84" s="1"/>
  <c r="H86" i="84"/>
  <c r="I87" i="84"/>
  <c r="H87" i="84"/>
  <c r="H100" i="84"/>
  <c r="I100" i="84"/>
  <c r="I102" i="84"/>
  <c r="H102" i="84"/>
  <c r="J102" i="84" s="1"/>
  <c r="I103" i="84"/>
  <c r="H103" i="84"/>
  <c r="H101" i="84"/>
  <c r="I101" i="84"/>
  <c r="H108" i="84"/>
  <c r="J108" i="84" s="1"/>
  <c r="I108" i="84"/>
  <c r="H109" i="84"/>
  <c r="J109" i="84" s="1"/>
  <c r="I109" i="84"/>
  <c r="I110" i="84"/>
  <c r="H110" i="84"/>
  <c r="J110" i="84" s="1"/>
  <c r="I111" i="84"/>
  <c r="H111" i="84"/>
  <c r="H12" i="85"/>
  <c r="I12" i="85"/>
  <c r="J12" i="85" s="1"/>
  <c r="I13" i="85"/>
  <c r="J13" i="85" s="1"/>
  <c r="H13" i="85"/>
  <c r="I14" i="85"/>
  <c r="H14" i="85"/>
  <c r="I15" i="85"/>
  <c r="H15" i="85"/>
  <c r="H16" i="85"/>
  <c r="I16" i="85"/>
  <c r="I17" i="85"/>
  <c r="H17" i="85"/>
  <c r="I18" i="85"/>
  <c r="J18" i="85" s="1"/>
  <c r="H18" i="85"/>
  <c r="I19" i="85"/>
  <c r="H19" i="85"/>
  <c r="H20" i="85"/>
  <c r="I20" i="85"/>
  <c r="I21" i="85"/>
  <c r="J21" i="85"/>
  <c r="H21" i="85"/>
  <c r="I22" i="85"/>
  <c r="H22" i="85"/>
  <c r="I23" i="85"/>
  <c r="H23" i="85"/>
  <c r="H24" i="85"/>
  <c r="I24" i="85"/>
  <c r="J24" i="85" s="1"/>
  <c r="I25" i="85"/>
  <c r="J25" i="85" s="1"/>
  <c r="H25" i="85"/>
  <c r="I26" i="85"/>
  <c r="H26" i="85"/>
  <c r="I27" i="85"/>
  <c r="J27" i="85" s="1"/>
  <c r="K27" i="85" s="1"/>
  <c r="H27" i="85"/>
  <c r="H32" i="85"/>
  <c r="I32" i="85"/>
  <c r="I33" i="85"/>
  <c r="H33" i="85"/>
  <c r="I34" i="85"/>
  <c r="H34" i="85"/>
  <c r="I35" i="85"/>
  <c r="H35" i="85"/>
  <c r="H60" i="85"/>
  <c r="I60" i="85"/>
  <c r="I61" i="85"/>
  <c r="H61" i="85"/>
  <c r="I62" i="85"/>
  <c r="H62" i="85"/>
  <c r="I63" i="85"/>
  <c r="H63" i="85"/>
  <c r="J63" i="85" s="1"/>
  <c r="K63" i="85"/>
  <c r="H80" i="85"/>
  <c r="I80" i="85"/>
  <c r="H81" i="85"/>
  <c r="I81" i="85"/>
  <c r="I82" i="85"/>
  <c r="H82" i="85"/>
  <c r="I83" i="85"/>
  <c r="H83" i="85"/>
  <c r="H84" i="85"/>
  <c r="J84" i="85" s="1"/>
  <c r="I84" i="85"/>
  <c r="H85" i="85"/>
  <c r="I85" i="85"/>
  <c r="I86" i="85"/>
  <c r="H86" i="85"/>
  <c r="I87" i="85"/>
  <c r="H87" i="85"/>
  <c r="H96" i="85"/>
  <c r="I96" i="85"/>
  <c r="J96" i="85" s="1"/>
  <c r="H97" i="85"/>
  <c r="I97" i="85"/>
  <c r="I98" i="85"/>
  <c r="H98" i="85"/>
  <c r="I99" i="85"/>
  <c r="H99" i="85"/>
  <c r="H100" i="85"/>
  <c r="I100" i="85"/>
  <c r="J100" i="85" s="1"/>
  <c r="I102" i="85"/>
  <c r="H102" i="85"/>
  <c r="I103" i="85"/>
  <c r="H103" i="85"/>
  <c r="H101" i="85"/>
  <c r="I101" i="85"/>
  <c r="H108" i="85"/>
  <c r="I108" i="85"/>
  <c r="J108" i="85" s="1"/>
  <c r="H109" i="85"/>
  <c r="J109" i="85" s="1"/>
  <c r="I109" i="85"/>
  <c r="I110" i="85"/>
  <c r="J110" i="85"/>
  <c r="H110" i="85"/>
  <c r="I111" i="85"/>
  <c r="H111" i="85"/>
  <c r="H16" i="86"/>
  <c r="I16" i="86"/>
  <c r="J16" i="86" s="1"/>
  <c r="I17" i="86"/>
  <c r="H17" i="86"/>
  <c r="I18" i="86"/>
  <c r="H18" i="86"/>
  <c r="I19" i="86"/>
  <c r="H19" i="86"/>
  <c r="H20" i="86"/>
  <c r="I20" i="86"/>
  <c r="I21" i="86"/>
  <c r="H21" i="86"/>
  <c r="I22" i="86"/>
  <c r="H22" i="86"/>
  <c r="I23" i="86"/>
  <c r="H23" i="86"/>
  <c r="J23" i="86" s="1"/>
  <c r="K23" i="86" s="1"/>
  <c r="H24" i="86"/>
  <c r="J24" i="86" s="1"/>
  <c r="I24" i="86"/>
  <c r="I25" i="86"/>
  <c r="H25" i="86"/>
  <c r="I26" i="86"/>
  <c r="J26" i="86" s="1"/>
  <c r="H26" i="86"/>
  <c r="I27" i="86"/>
  <c r="J27" i="86" s="1"/>
  <c r="K27" i="86" s="1"/>
  <c r="H27" i="86"/>
  <c r="H28" i="86"/>
  <c r="I28" i="86"/>
  <c r="J28" i="86" s="1"/>
  <c r="I29" i="86"/>
  <c r="J29" i="86" s="1"/>
  <c r="H29" i="86"/>
  <c r="I30" i="86"/>
  <c r="H30" i="86"/>
  <c r="I31" i="86"/>
  <c r="H31" i="86"/>
  <c r="H32" i="86"/>
  <c r="I32" i="86"/>
  <c r="I33" i="86"/>
  <c r="H33" i="86"/>
  <c r="I34" i="86"/>
  <c r="H34" i="86"/>
  <c r="I35" i="86"/>
  <c r="H35" i="86"/>
  <c r="H44" i="86"/>
  <c r="I44" i="86"/>
  <c r="I45" i="86"/>
  <c r="H45" i="86"/>
  <c r="I46" i="86"/>
  <c r="H46" i="86"/>
  <c r="I47" i="86"/>
  <c r="J47" i="86" s="1"/>
  <c r="K47" i="86" s="1"/>
  <c r="H47" i="86"/>
  <c r="H60" i="86"/>
  <c r="I60" i="86"/>
  <c r="J60" i="86" s="1"/>
  <c r="I61" i="86"/>
  <c r="H61" i="86"/>
  <c r="I62" i="86"/>
  <c r="J62" i="86" s="1"/>
  <c r="H62" i="86"/>
  <c r="I63" i="86"/>
  <c r="H63" i="86"/>
  <c r="H68" i="86"/>
  <c r="J68" i="86" s="1"/>
  <c r="I68" i="86"/>
  <c r="I70" i="86"/>
  <c r="H70" i="86"/>
  <c r="J70" i="86" s="1"/>
  <c r="I71" i="86"/>
  <c r="H71" i="86"/>
  <c r="H69" i="86"/>
  <c r="I69" i="86"/>
  <c r="H76" i="86"/>
  <c r="I76" i="86"/>
  <c r="I78" i="86"/>
  <c r="H78" i="86"/>
  <c r="I79" i="86"/>
  <c r="H79" i="86"/>
  <c r="H77" i="86"/>
  <c r="I77" i="86"/>
  <c r="H84" i="86"/>
  <c r="I84" i="86"/>
  <c r="H85" i="86"/>
  <c r="I85" i="86"/>
  <c r="I86" i="86"/>
  <c r="H86" i="86"/>
  <c r="I87" i="86"/>
  <c r="H87" i="86"/>
  <c r="H96" i="86"/>
  <c r="I96" i="86"/>
  <c r="H97" i="86"/>
  <c r="I97" i="86"/>
  <c r="I98" i="86"/>
  <c r="H98" i="86"/>
  <c r="I99" i="86"/>
  <c r="H99" i="86"/>
  <c r="J99" i="86" s="1"/>
  <c r="K99" i="86" s="1"/>
  <c r="H100" i="86"/>
  <c r="I100" i="86"/>
  <c r="I102" i="86"/>
  <c r="H102" i="86"/>
  <c r="J102" i="86" s="1"/>
  <c r="I103" i="86"/>
  <c r="J103" i="86" s="1"/>
  <c r="K103" i="86" s="1"/>
  <c r="H103" i="86"/>
  <c r="H101" i="86"/>
  <c r="I101" i="86"/>
  <c r="H104" i="86"/>
  <c r="J104" i="86" s="1"/>
  <c r="I104" i="86"/>
  <c r="I105" i="86"/>
  <c r="J105" i="86"/>
  <c r="I106" i="86"/>
  <c r="H106" i="86"/>
  <c r="I107" i="86"/>
  <c r="H107" i="86"/>
  <c r="H105" i="86"/>
  <c r="H108" i="86"/>
  <c r="I108" i="86"/>
  <c r="H109" i="86"/>
  <c r="I109" i="86"/>
  <c r="I110" i="86"/>
  <c r="H110" i="86"/>
  <c r="I111" i="86"/>
  <c r="J111" i="86" s="1"/>
  <c r="K111" i="86" s="1"/>
  <c r="H111" i="86"/>
  <c r="H20" i="87"/>
  <c r="I20" i="87"/>
  <c r="I21" i="87"/>
  <c r="H21" i="87"/>
  <c r="I22" i="87"/>
  <c r="H22" i="87"/>
  <c r="I23" i="87"/>
  <c r="H23" i="87"/>
  <c r="H24" i="87"/>
  <c r="I24" i="87"/>
  <c r="I25" i="87"/>
  <c r="H25" i="87"/>
  <c r="I26" i="87"/>
  <c r="J26" i="87" s="1"/>
  <c r="H26" i="87"/>
  <c r="I27" i="87"/>
  <c r="H27" i="87"/>
  <c r="J27" i="87" s="1"/>
  <c r="K27" i="87" s="1"/>
  <c r="H28" i="87"/>
  <c r="J28" i="87" s="1"/>
  <c r="I28" i="87"/>
  <c r="I29" i="87"/>
  <c r="H29" i="87"/>
  <c r="J29" i="87" s="1"/>
  <c r="I30" i="87"/>
  <c r="H30" i="87"/>
  <c r="I31" i="87"/>
  <c r="J31" i="87" s="1"/>
  <c r="K31" i="87" s="1"/>
  <c r="H31" i="87"/>
  <c r="H32" i="87"/>
  <c r="I32" i="87"/>
  <c r="I33" i="87"/>
  <c r="H33" i="87"/>
  <c r="I34" i="87"/>
  <c r="H34" i="87"/>
  <c r="I35" i="87"/>
  <c r="J35" i="87" s="1"/>
  <c r="K35" i="87" s="1"/>
  <c r="H35" i="87"/>
  <c r="H60" i="87"/>
  <c r="I60" i="87"/>
  <c r="I61" i="87"/>
  <c r="J61" i="87" s="1"/>
  <c r="H61" i="87"/>
  <c r="I62" i="87"/>
  <c r="H62" i="87"/>
  <c r="I63" i="87"/>
  <c r="J63" i="87" s="1"/>
  <c r="K63" i="87" s="1"/>
  <c r="H63" i="87"/>
  <c r="H68" i="87"/>
  <c r="I68" i="87"/>
  <c r="I70" i="87"/>
  <c r="H70" i="87"/>
  <c r="I71" i="87"/>
  <c r="H71" i="87"/>
  <c r="H69" i="87"/>
  <c r="I69" i="87"/>
  <c r="H84" i="87"/>
  <c r="I84" i="87"/>
  <c r="H85" i="87"/>
  <c r="I85" i="87"/>
  <c r="I86" i="87"/>
  <c r="H86" i="87"/>
  <c r="J86" i="87" s="1"/>
  <c r="I87" i="87"/>
  <c r="J87" i="87" s="1"/>
  <c r="K87" i="87" s="1"/>
  <c r="H87" i="87"/>
  <c r="H96" i="87"/>
  <c r="I96" i="87"/>
  <c r="H97" i="87"/>
  <c r="I97" i="87"/>
  <c r="I98" i="87"/>
  <c r="H98" i="87"/>
  <c r="J98" i="87" s="1"/>
  <c r="I99" i="87"/>
  <c r="H99" i="87"/>
  <c r="J99" i="87" s="1"/>
  <c r="K99" i="87"/>
  <c r="H100" i="87"/>
  <c r="I100" i="87"/>
  <c r="I102" i="87"/>
  <c r="H102" i="87"/>
  <c r="J102" i="87" s="1"/>
  <c r="I103" i="87"/>
  <c r="H103" i="87"/>
  <c r="H101" i="87"/>
  <c r="I101" i="87"/>
  <c r="H104" i="87"/>
  <c r="I104" i="87"/>
  <c r="I106" i="87"/>
  <c r="J106" i="87" s="1"/>
  <c r="H106" i="87"/>
  <c r="I107" i="87"/>
  <c r="H107" i="87"/>
  <c r="J107" i="87"/>
  <c r="K107" i="87" s="1"/>
  <c r="H105" i="87"/>
  <c r="I105" i="87"/>
  <c r="H108" i="87"/>
  <c r="I108" i="87"/>
  <c r="J108" i="87" s="1"/>
  <c r="H109" i="87"/>
  <c r="I109" i="87"/>
  <c r="I110" i="87"/>
  <c r="H110" i="87"/>
  <c r="I111" i="87"/>
  <c r="H111" i="87"/>
  <c r="H16" i="88"/>
  <c r="I16" i="88"/>
  <c r="I17" i="88"/>
  <c r="H17" i="88"/>
  <c r="I18" i="88"/>
  <c r="H18" i="88"/>
  <c r="I19" i="88"/>
  <c r="H19" i="88"/>
  <c r="H20" i="88"/>
  <c r="I20" i="88"/>
  <c r="I21" i="88"/>
  <c r="H21" i="88"/>
  <c r="I22" i="88"/>
  <c r="H22" i="88"/>
  <c r="I23" i="88"/>
  <c r="H23" i="88"/>
  <c r="J23" i="88" s="1"/>
  <c r="K23" i="88"/>
  <c r="H24" i="88"/>
  <c r="I24" i="88"/>
  <c r="I25" i="88"/>
  <c r="H25" i="88"/>
  <c r="J25" i="88" s="1"/>
  <c r="I26" i="88"/>
  <c r="H26" i="88"/>
  <c r="I27" i="88"/>
  <c r="H27" i="88"/>
  <c r="J27" i="88" s="1"/>
  <c r="K27" i="88" s="1"/>
  <c r="H32" i="88"/>
  <c r="I32" i="88"/>
  <c r="I33" i="88"/>
  <c r="H33" i="88"/>
  <c r="I34" i="88"/>
  <c r="H34" i="88"/>
  <c r="I35" i="88"/>
  <c r="H35" i="88"/>
  <c r="H84" i="88"/>
  <c r="I84" i="88"/>
  <c r="H85" i="88"/>
  <c r="I85" i="88"/>
  <c r="I86" i="88"/>
  <c r="H86" i="88"/>
  <c r="I87" i="88"/>
  <c r="H87" i="88"/>
  <c r="H96" i="88"/>
  <c r="I96" i="88"/>
  <c r="H97" i="88"/>
  <c r="I97" i="88"/>
  <c r="I98" i="88"/>
  <c r="J98" i="88" s="1"/>
  <c r="H98" i="88"/>
  <c r="I99" i="88"/>
  <c r="H99" i="88"/>
  <c r="H100" i="88"/>
  <c r="I100" i="88"/>
  <c r="I102" i="88"/>
  <c r="H102" i="88"/>
  <c r="I103" i="88"/>
  <c r="H103" i="88"/>
  <c r="H101" i="88"/>
  <c r="I101" i="88"/>
  <c r="H108" i="88"/>
  <c r="I108" i="88"/>
  <c r="H109" i="88"/>
  <c r="I109" i="88"/>
  <c r="I110" i="88"/>
  <c r="J110" i="88" s="1"/>
  <c r="H110" i="88"/>
  <c r="I111" i="88"/>
  <c r="H111" i="88"/>
  <c r="H24" i="89"/>
  <c r="I24" i="89"/>
  <c r="I25" i="89"/>
  <c r="H25" i="89"/>
  <c r="I26" i="89"/>
  <c r="J26" i="89" s="1"/>
  <c r="H26" i="89"/>
  <c r="I27" i="89"/>
  <c r="H27" i="89"/>
  <c r="H32" i="89"/>
  <c r="I32" i="89"/>
  <c r="I33" i="89"/>
  <c r="H33" i="89"/>
  <c r="I34" i="89"/>
  <c r="J34" i="89" s="1"/>
  <c r="H34" i="89"/>
  <c r="I35" i="89"/>
  <c r="H35" i="89"/>
  <c r="H88" i="89"/>
  <c r="I88" i="89"/>
  <c r="H89" i="89"/>
  <c r="I89" i="89"/>
  <c r="I90" i="89"/>
  <c r="H90" i="89"/>
  <c r="I91" i="89"/>
  <c r="J91" i="89" s="1"/>
  <c r="K91" i="89" s="1"/>
  <c r="H91" i="89"/>
  <c r="H92" i="89"/>
  <c r="I92" i="89"/>
  <c r="H93" i="89"/>
  <c r="I93" i="89"/>
  <c r="I94" i="89"/>
  <c r="H94" i="89"/>
  <c r="I95" i="89"/>
  <c r="H95" i="89"/>
  <c r="H20" i="90"/>
  <c r="J20" i="90" s="1"/>
  <c r="I20" i="90"/>
  <c r="I21" i="90"/>
  <c r="H21" i="90"/>
  <c r="I22" i="90"/>
  <c r="H22" i="90"/>
  <c r="I23" i="90"/>
  <c r="H23" i="90"/>
  <c r="H24" i="90"/>
  <c r="I24" i="90"/>
  <c r="J24" i="90"/>
  <c r="I25" i="90"/>
  <c r="J25" i="90" s="1"/>
  <c r="H25" i="90"/>
  <c r="I26" i="90"/>
  <c r="J26" i="90"/>
  <c r="H26" i="90"/>
  <c r="I27" i="90"/>
  <c r="H27" i="90"/>
  <c r="H28" i="90"/>
  <c r="J28" i="90" s="1"/>
  <c r="I28" i="90"/>
  <c r="I29" i="90"/>
  <c r="H29" i="90"/>
  <c r="I30" i="90"/>
  <c r="H30" i="90"/>
  <c r="I31" i="90"/>
  <c r="H31" i="90"/>
  <c r="H32" i="90"/>
  <c r="I32" i="90"/>
  <c r="I33" i="90"/>
  <c r="H33" i="90"/>
  <c r="J33" i="90" s="1"/>
  <c r="I34" i="90"/>
  <c r="J34" i="90" s="1"/>
  <c r="H34" i="90"/>
  <c r="I35" i="90"/>
  <c r="H35" i="90"/>
  <c r="J35" i="90" s="1"/>
  <c r="K35" i="90" s="1"/>
  <c r="H96" i="90"/>
  <c r="I96" i="90"/>
  <c r="J96" i="90" s="1"/>
  <c r="H97" i="90"/>
  <c r="I97" i="90"/>
  <c r="I98" i="90"/>
  <c r="H98" i="90"/>
  <c r="I99" i="90"/>
  <c r="H99" i="90"/>
  <c r="H100" i="90"/>
  <c r="I100" i="90"/>
  <c r="I102" i="90"/>
  <c r="H102" i="90"/>
  <c r="I103" i="90"/>
  <c r="H103" i="90"/>
  <c r="H101" i="90"/>
  <c r="I101" i="90"/>
  <c r="H104" i="90"/>
  <c r="I104" i="90"/>
  <c r="J104" i="90" s="1"/>
  <c r="H105" i="90"/>
  <c r="J105" i="90" s="1"/>
  <c r="I105" i="90"/>
  <c r="I106" i="90"/>
  <c r="H106" i="90"/>
  <c r="I107" i="90"/>
  <c r="J107" i="90" s="1"/>
  <c r="K107" i="90" s="1"/>
  <c r="H107" i="90"/>
  <c r="H108" i="90"/>
  <c r="I108" i="90"/>
  <c r="J108" i="90" s="1"/>
  <c r="H109" i="90"/>
  <c r="J109" i="90" s="1"/>
  <c r="I109" i="90"/>
  <c r="I110" i="90"/>
  <c r="H110" i="90"/>
  <c r="J110" i="90" s="1"/>
  <c r="I111" i="90"/>
  <c r="J111" i="90" s="1"/>
  <c r="K111" i="90" s="1"/>
  <c r="H111" i="90"/>
  <c r="H28" i="91"/>
  <c r="I28" i="91"/>
  <c r="I29" i="91"/>
  <c r="H29" i="91"/>
  <c r="I30" i="91"/>
  <c r="H30" i="91"/>
  <c r="J30" i="91" s="1"/>
  <c r="I31" i="91"/>
  <c r="H31" i="91"/>
  <c r="J31" i="91" s="1"/>
  <c r="K31" i="91" s="1"/>
  <c r="H32" i="91"/>
  <c r="J32" i="91" s="1"/>
  <c r="I32" i="91"/>
  <c r="I33" i="91"/>
  <c r="H33" i="91"/>
  <c r="I34" i="91"/>
  <c r="H34" i="91"/>
  <c r="I35" i="91"/>
  <c r="H35" i="91"/>
  <c r="J35" i="91" s="1"/>
  <c r="K35" i="91" s="1"/>
  <c r="H56" i="91"/>
  <c r="I56" i="91"/>
  <c r="I57" i="91"/>
  <c r="H57" i="91"/>
  <c r="I58" i="91"/>
  <c r="H58" i="91"/>
  <c r="I59" i="91"/>
  <c r="H59" i="91"/>
  <c r="H64" i="91"/>
  <c r="I64" i="91"/>
  <c r="I65" i="91"/>
  <c r="H65" i="91"/>
  <c r="I66" i="91"/>
  <c r="H66" i="91"/>
  <c r="I67" i="91"/>
  <c r="H67" i="91"/>
  <c r="J67" i="91"/>
  <c r="K67" i="91" s="1"/>
  <c r="H68" i="91"/>
  <c r="J68" i="91" s="1"/>
  <c r="I68" i="91"/>
  <c r="I70" i="91"/>
  <c r="H70" i="91"/>
  <c r="J70" i="91" s="1"/>
  <c r="I71" i="91"/>
  <c r="J71" i="91" s="1"/>
  <c r="K71" i="91" s="1"/>
  <c r="H71" i="91"/>
  <c r="H69" i="91"/>
  <c r="I69" i="91"/>
  <c r="H80" i="91"/>
  <c r="I80" i="91"/>
  <c r="H81" i="91"/>
  <c r="I81" i="91"/>
  <c r="I82" i="91"/>
  <c r="H82" i="91"/>
  <c r="I83" i="91"/>
  <c r="H83" i="91"/>
  <c r="J83" i="91" s="1"/>
  <c r="K83" i="91" s="1"/>
  <c r="H84" i="91"/>
  <c r="I84" i="91"/>
  <c r="H85" i="91"/>
  <c r="I85" i="91"/>
  <c r="I86" i="91"/>
  <c r="H86" i="91"/>
  <c r="I87" i="91"/>
  <c r="H87" i="91"/>
  <c r="J87" i="91" s="1"/>
  <c r="K87" i="91" s="1"/>
  <c r="H104" i="91"/>
  <c r="I104" i="91"/>
  <c r="H105" i="91"/>
  <c r="I105" i="91"/>
  <c r="J105" i="91" s="1"/>
  <c r="I106" i="91"/>
  <c r="H106" i="91"/>
  <c r="I107" i="91"/>
  <c r="J107" i="91" s="1"/>
  <c r="K107" i="91" s="1"/>
  <c r="H107" i="91"/>
  <c r="H108" i="91"/>
  <c r="I108" i="91"/>
  <c r="J108" i="91" s="1"/>
  <c r="H109" i="91"/>
  <c r="I109" i="91"/>
  <c r="I110" i="91"/>
  <c r="H110" i="91"/>
  <c r="I111" i="91"/>
  <c r="H111" i="91"/>
  <c r="H16" i="92"/>
  <c r="I16" i="92"/>
  <c r="J16" i="92" s="1"/>
  <c r="I17" i="92"/>
  <c r="H17" i="92"/>
  <c r="I18" i="92"/>
  <c r="J18" i="92" s="1"/>
  <c r="H18" i="92"/>
  <c r="I19" i="92"/>
  <c r="H19" i="92"/>
  <c r="J19" i="92" s="1"/>
  <c r="K19" i="92" s="1"/>
  <c r="H20" i="92"/>
  <c r="I20" i="92"/>
  <c r="I21" i="92"/>
  <c r="H21" i="92"/>
  <c r="J21" i="92" s="1"/>
  <c r="I22" i="92"/>
  <c r="J22" i="92" s="1"/>
  <c r="H22" i="92"/>
  <c r="I23" i="92"/>
  <c r="H23" i="92"/>
  <c r="H24" i="92"/>
  <c r="J24" i="92" s="1"/>
  <c r="I24" i="92"/>
  <c r="I25" i="92"/>
  <c r="H25" i="92"/>
  <c r="I26" i="92"/>
  <c r="H26" i="92"/>
  <c r="J26" i="92" s="1"/>
  <c r="I27" i="92"/>
  <c r="J27" i="92" s="1"/>
  <c r="K27" i="92" s="1"/>
  <c r="H27" i="92"/>
  <c r="H28" i="92"/>
  <c r="I28" i="92"/>
  <c r="I29" i="92"/>
  <c r="H29" i="92"/>
  <c r="I30" i="92"/>
  <c r="H30" i="92"/>
  <c r="I31" i="92"/>
  <c r="H31" i="92"/>
  <c r="H32" i="92"/>
  <c r="J32" i="92" s="1"/>
  <c r="I32" i="92"/>
  <c r="I33" i="92"/>
  <c r="H33" i="92"/>
  <c r="I34" i="92"/>
  <c r="H34" i="92"/>
  <c r="I35" i="92"/>
  <c r="H35" i="92"/>
  <c r="H84" i="92"/>
  <c r="J84" i="92" s="1"/>
  <c r="I84" i="92"/>
  <c r="I85" i="92"/>
  <c r="J85" i="92" s="1"/>
  <c r="I86" i="92"/>
  <c r="H86" i="92"/>
  <c r="I87" i="92"/>
  <c r="H87" i="92"/>
  <c r="H85" i="92"/>
  <c r="H96" i="92"/>
  <c r="J96" i="92" s="1"/>
  <c r="I96" i="92"/>
  <c r="I97" i="92"/>
  <c r="H97" i="92"/>
  <c r="I98" i="92"/>
  <c r="H98" i="92"/>
  <c r="I99" i="92"/>
  <c r="H99" i="92"/>
  <c r="J99" i="92" s="1"/>
  <c r="K99" i="92" s="1"/>
  <c r="H100" i="92"/>
  <c r="I100" i="92"/>
  <c r="I102" i="92"/>
  <c r="H102" i="92"/>
  <c r="I103" i="92"/>
  <c r="H103" i="92"/>
  <c r="H101" i="92"/>
  <c r="I101" i="92"/>
  <c r="H104" i="92"/>
  <c r="I104" i="92"/>
  <c r="I106" i="92"/>
  <c r="H106" i="92"/>
  <c r="J106" i="92"/>
  <c r="I107" i="92"/>
  <c r="H107" i="92"/>
  <c r="H105" i="92"/>
  <c r="I105" i="92"/>
  <c r="H108" i="92"/>
  <c r="I108" i="92"/>
  <c r="H109" i="92"/>
  <c r="I109" i="92"/>
  <c r="I110" i="92"/>
  <c r="J110" i="92" s="1"/>
  <c r="H110" i="92"/>
  <c r="I111" i="92"/>
  <c r="H111" i="92"/>
  <c r="J111" i="92" s="1"/>
  <c r="K111" i="92" s="1"/>
  <c r="H20" i="93"/>
  <c r="I20" i="93"/>
  <c r="J20" i="93" s="1"/>
  <c r="I21" i="93"/>
  <c r="H21" i="93"/>
  <c r="I22" i="93"/>
  <c r="H22" i="93"/>
  <c r="J22" i="93" s="1"/>
  <c r="I23" i="93"/>
  <c r="H23" i="93"/>
  <c r="H24" i="93"/>
  <c r="I24" i="93"/>
  <c r="I25" i="93"/>
  <c r="H25" i="93"/>
  <c r="I26" i="93"/>
  <c r="H26" i="93"/>
  <c r="J26" i="93"/>
  <c r="I27" i="93"/>
  <c r="H27" i="93"/>
  <c r="H32" i="93"/>
  <c r="I32" i="93"/>
  <c r="I33" i="93"/>
  <c r="H33" i="93"/>
  <c r="I34" i="93"/>
  <c r="H34" i="93"/>
  <c r="I35" i="93"/>
  <c r="H35" i="93"/>
  <c r="H96" i="93"/>
  <c r="I96" i="93"/>
  <c r="J96" i="93" s="1"/>
  <c r="H97" i="93"/>
  <c r="I97" i="93"/>
  <c r="I98" i="93"/>
  <c r="H98" i="93"/>
  <c r="I99" i="93"/>
  <c r="H99" i="93"/>
  <c r="J99" i="93" s="1"/>
  <c r="K99" i="93" s="1"/>
  <c r="H100" i="93"/>
  <c r="I100" i="93"/>
  <c r="I102" i="93"/>
  <c r="H102" i="93"/>
  <c r="I103" i="93"/>
  <c r="H103" i="93"/>
  <c r="H101" i="93"/>
  <c r="I101" i="93"/>
  <c r="H108" i="93"/>
  <c r="J108" i="93" s="1"/>
  <c r="I108" i="93"/>
  <c r="H109" i="93"/>
  <c r="I109" i="93"/>
  <c r="I110" i="93"/>
  <c r="J110" i="93" s="1"/>
  <c r="H110" i="93"/>
  <c r="I111" i="93"/>
  <c r="H111" i="93"/>
  <c r="H16" i="94"/>
  <c r="J16" i="94" s="1"/>
  <c r="I16" i="94"/>
  <c r="I17" i="94"/>
  <c r="H17" i="94"/>
  <c r="J17" i="94" s="1"/>
  <c r="I18" i="94"/>
  <c r="H18" i="94"/>
  <c r="I19" i="94"/>
  <c r="H19" i="94"/>
  <c r="H20" i="94"/>
  <c r="I20" i="94"/>
  <c r="I21" i="94"/>
  <c r="H21" i="94"/>
  <c r="J21" i="94" s="1"/>
  <c r="I22" i="94"/>
  <c r="H22" i="94"/>
  <c r="J22" i="94"/>
  <c r="I23" i="94"/>
  <c r="J23" i="94" s="1"/>
  <c r="K23" i="94" s="1"/>
  <c r="H23" i="94"/>
  <c r="H24" i="94"/>
  <c r="I24" i="94"/>
  <c r="I25" i="94"/>
  <c r="H25" i="94"/>
  <c r="I26" i="94"/>
  <c r="H26" i="94"/>
  <c r="I27" i="94"/>
  <c r="H27" i="94"/>
  <c r="H32" i="94"/>
  <c r="I32" i="94"/>
  <c r="I33" i="94"/>
  <c r="H33" i="94"/>
  <c r="I34" i="94"/>
  <c r="H34" i="94"/>
  <c r="J34" i="94" s="1"/>
  <c r="I35" i="94"/>
  <c r="H35" i="94"/>
  <c r="H84" i="94"/>
  <c r="I84" i="94"/>
  <c r="I85" i="94"/>
  <c r="J85" i="94" s="1"/>
  <c r="H85" i="94"/>
  <c r="I86" i="94"/>
  <c r="H86" i="94"/>
  <c r="I87" i="94"/>
  <c r="H87" i="94"/>
  <c r="H96" i="94"/>
  <c r="I96" i="94"/>
  <c r="J96" i="94" s="1"/>
  <c r="H97" i="94"/>
  <c r="J97" i="94" s="1"/>
  <c r="I97" i="94"/>
  <c r="I98" i="94"/>
  <c r="H98" i="94"/>
  <c r="I99" i="94"/>
  <c r="H99" i="94"/>
  <c r="H100" i="94"/>
  <c r="I100" i="94"/>
  <c r="J100" i="94" s="1"/>
  <c r="I102" i="94"/>
  <c r="H102" i="94"/>
  <c r="I103" i="94"/>
  <c r="H103" i="94"/>
  <c r="H101" i="94"/>
  <c r="I101" i="94"/>
  <c r="H108" i="94"/>
  <c r="I108" i="94"/>
  <c r="H109" i="94"/>
  <c r="I109" i="94"/>
  <c r="J109" i="94" s="1"/>
  <c r="I110" i="94"/>
  <c r="H110" i="94"/>
  <c r="I111" i="94"/>
  <c r="H111" i="94"/>
  <c r="H8" i="95"/>
  <c r="I8" i="95"/>
  <c r="I9" i="95"/>
  <c r="H9" i="95"/>
  <c r="I10" i="95"/>
  <c r="H10" i="95"/>
  <c r="I11" i="95"/>
  <c r="H11" i="95"/>
  <c r="H16" i="95"/>
  <c r="I16" i="95"/>
  <c r="I17" i="95"/>
  <c r="H17" i="95"/>
  <c r="I18" i="95"/>
  <c r="H18" i="95"/>
  <c r="J18" i="95"/>
  <c r="I19" i="95"/>
  <c r="H19" i="95"/>
  <c r="H20" i="95"/>
  <c r="I20" i="95"/>
  <c r="I21" i="95"/>
  <c r="J21" i="95" s="1"/>
  <c r="H21" i="95"/>
  <c r="I22" i="95"/>
  <c r="H22" i="95"/>
  <c r="I23" i="95"/>
  <c r="H23" i="95"/>
  <c r="H24" i="95"/>
  <c r="I24" i="95"/>
  <c r="I25" i="95"/>
  <c r="H25" i="95"/>
  <c r="I26" i="95"/>
  <c r="J26" i="95" s="1"/>
  <c r="H26" i="95"/>
  <c r="I27" i="95"/>
  <c r="H27" i="95"/>
  <c r="H28" i="95"/>
  <c r="I28" i="95"/>
  <c r="I29" i="95"/>
  <c r="H29" i="95"/>
  <c r="I30" i="95"/>
  <c r="J30" i="95" s="1"/>
  <c r="H30" i="95"/>
  <c r="I31" i="95"/>
  <c r="H31" i="95"/>
  <c r="J31" i="95" s="1"/>
  <c r="K31" i="95" s="1"/>
  <c r="H32" i="95"/>
  <c r="I32" i="95"/>
  <c r="I33" i="95"/>
  <c r="H33" i="95"/>
  <c r="I34" i="95"/>
  <c r="H34" i="95"/>
  <c r="I35" i="95"/>
  <c r="H35" i="95"/>
  <c r="H60" i="95"/>
  <c r="I60" i="95"/>
  <c r="I61" i="95"/>
  <c r="J61" i="95" s="1"/>
  <c r="H61" i="95"/>
  <c r="I62" i="95"/>
  <c r="H62" i="95"/>
  <c r="I63" i="95"/>
  <c r="H63" i="95"/>
  <c r="H76" i="95"/>
  <c r="I76" i="95"/>
  <c r="I78" i="95"/>
  <c r="H78" i="95"/>
  <c r="J78" i="95" s="1"/>
  <c r="K76" i="95" s="1"/>
  <c r="I79" i="95"/>
  <c r="J79" i="95" s="1"/>
  <c r="K79" i="95" s="1"/>
  <c r="H79" i="95"/>
  <c r="H77" i="95"/>
  <c r="I77" i="95"/>
  <c r="H84" i="95"/>
  <c r="J84" i="95" s="1"/>
  <c r="I84" i="95"/>
  <c r="H85" i="95"/>
  <c r="I85" i="95"/>
  <c r="I86" i="95"/>
  <c r="H86" i="95"/>
  <c r="I87" i="95"/>
  <c r="H87" i="95"/>
  <c r="J87" i="95" s="1"/>
  <c r="K87" i="95" s="1"/>
  <c r="H96" i="95"/>
  <c r="I96" i="95"/>
  <c r="H97" i="95"/>
  <c r="I97" i="95"/>
  <c r="I98" i="95"/>
  <c r="H98" i="95"/>
  <c r="I99" i="95"/>
  <c r="H99" i="95"/>
  <c r="H100" i="95"/>
  <c r="J100" i="95" s="1"/>
  <c r="I100" i="95"/>
  <c r="I102" i="95"/>
  <c r="H102" i="95"/>
  <c r="I103" i="95"/>
  <c r="H103" i="95"/>
  <c r="H101" i="95"/>
  <c r="I101" i="95"/>
  <c r="H104" i="95"/>
  <c r="J104" i="95" s="1"/>
  <c r="I104" i="95"/>
  <c r="I106" i="95"/>
  <c r="H106" i="95"/>
  <c r="I107" i="95"/>
  <c r="H107" i="95"/>
  <c r="H105" i="95"/>
  <c r="I105" i="95"/>
  <c r="H108" i="95"/>
  <c r="I108" i="95"/>
  <c r="H109" i="95"/>
  <c r="I109" i="95"/>
  <c r="I110" i="95"/>
  <c r="H110" i="95"/>
  <c r="I111" i="95"/>
  <c r="H111" i="95"/>
  <c r="H20" i="96"/>
  <c r="I20" i="96"/>
  <c r="I21" i="96"/>
  <c r="H21" i="96"/>
  <c r="I22" i="96"/>
  <c r="H22" i="96"/>
  <c r="I23" i="96"/>
  <c r="J23" i="96" s="1"/>
  <c r="K23" i="96" s="1"/>
  <c r="H23" i="96"/>
  <c r="H24" i="96"/>
  <c r="I24" i="96"/>
  <c r="I25" i="96"/>
  <c r="H25" i="96"/>
  <c r="I26" i="96"/>
  <c r="H26" i="96"/>
  <c r="I27" i="96"/>
  <c r="J27" i="96" s="1"/>
  <c r="K27" i="96" s="1"/>
  <c r="H27" i="96"/>
  <c r="H28" i="96"/>
  <c r="I28" i="96"/>
  <c r="I29" i="96"/>
  <c r="J29" i="96" s="1"/>
  <c r="H29" i="96"/>
  <c r="I30" i="96"/>
  <c r="H30" i="96"/>
  <c r="I31" i="96"/>
  <c r="H31" i="96"/>
  <c r="H32" i="96"/>
  <c r="J32" i="96" s="1"/>
  <c r="I32" i="96"/>
  <c r="I33" i="96"/>
  <c r="H33" i="96"/>
  <c r="I34" i="96"/>
  <c r="H34" i="96"/>
  <c r="I35" i="96"/>
  <c r="H35" i="96"/>
  <c r="H60" i="96"/>
  <c r="I60" i="96"/>
  <c r="I61" i="96"/>
  <c r="H61" i="96"/>
  <c r="I62" i="96"/>
  <c r="J62" i="96" s="1"/>
  <c r="H62" i="96"/>
  <c r="I63" i="96"/>
  <c r="H63" i="96"/>
  <c r="H64" i="96"/>
  <c r="I64" i="96"/>
  <c r="J64" i="96" s="1"/>
  <c r="I65" i="96"/>
  <c r="H65" i="96"/>
  <c r="J65" i="96"/>
  <c r="I66" i="96"/>
  <c r="H66" i="96"/>
  <c r="I67" i="96"/>
  <c r="H67" i="96"/>
  <c r="H68" i="96"/>
  <c r="I68" i="96"/>
  <c r="I70" i="96"/>
  <c r="H70" i="96"/>
  <c r="I71" i="96"/>
  <c r="H71" i="96"/>
  <c r="H69" i="96"/>
  <c r="I69" i="96"/>
  <c r="H80" i="96"/>
  <c r="I80" i="96"/>
  <c r="I81" i="96"/>
  <c r="J81" i="96" s="1"/>
  <c r="I82" i="96"/>
  <c r="J82" i="96" s="1"/>
  <c r="H82" i="96"/>
  <c r="I83" i="96"/>
  <c r="H83" i="96"/>
  <c r="H81" i="96"/>
  <c r="H84" i="96"/>
  <c r="I84" i="96"/>
  <c r="H85" i="96"/>
  <c r="I85" i="96"/>
  <c r="J85" i="96" s="1"/>
  <c r="I86" i="96"/>
  <c r="H86" i="96"/>
  <c r="I87" i="96"/>
  <c r="H87" i="96"/>
  <c r="H96" i="96"/>
  <c r="I96" i="96"/>
  <c r="J96" i="96"/>
  <c r="H97" i="96"/>
  <c r="I97" i="96"/>
  <c r="I98" i="96"/>
  <c r="H98" i="96"/>
  <c r="J98" i="96" s="1"/>
  <c r="I99" i="96"/>
  <c r="H99" i="96"/>
  <c r="H100" i="96"/>
  <c r="I100" i="96"/>
  <c r="I102" i="96"/>
  <c r="H102" i="96"/>
  <c r="I103" i="96"/>
  <c r="H103" i="96"/>
  <c r="H101" i="96"/>
  <c r="I101" i="96"/>
  <c r="H104" i="96"/>
  <c r="I104" i="96"/>
  <c r="J104" i="96" s="1"/>
  <c r="I105" i="96"/>
  <c r="J105" i="96" s="1"/>
  <c r="H105" i="96"/>
  <c r="I106" i="96"/>
  <c r="H106" i="96"/>
  <c r="J106" i="96" s="1"/>
  <c r="I107" i="96"/>
  <c r="H107" i="96"/>
  <c r="H108" i="96"/>
  <c r="I108" i="96"/>
  <c r="H109" i="96"/>
  <c r="J109" i="96" s="1"/>
  <c r="I109" i="96"/>
  <c r="I110" i="96"/>
  <c r="H110" i="96"/>
  <c r="J110" i="96" s="1"/>
  <c r="I111" i="96"/>
  <c r="J111" i="96" s="1"/>
  <c r="K111" i="96" s="1"/>
  <c r="H111" i="96"/>
  <c r="H20" i="97"/>
  <c r="I20" i="97"/>
  <c r="I21" i="97"/>
  <c r="H21" i="97"/>
  <c r="I22" i="97"/>
  <c r="J22" i="97"/>
  <c r="H22" i="97"/>
  <c r="I23" i="97"/>
  <c r="H23" i="97"/>
  <c r="H24" i="97"/>
  <c r="J24" i="97" s="1"/>
  <c r="I24" i="97"/>
  <c r="I25" i="97"/>
  <c r="H25" i="97"/>
  <c r="J25" i="97" s="1"/>
  <c r="I26" i="97"/>
  <c r="J26" i="97" s="1"/>
  <c r="H26" i="97"/>
  <c r="I27" i="97"/>
  <c r="H27" i="97"/>
  <c r="H28" i="97"/>
  <c r="I28" i="97"/>
  <c r="J28" i="97" s="1"/>
  <c r="I29" i="97"/>
  <c r="H29" i="97"/>
  <c r="I30" i="97"/>
  <c r="J30" i="97" s="1"/>
  <c r="H30" i="97"/>
  <c r="I31" i="97"/>
  <c r="H31" i="97"/>
  <c r="J31" i="97" s="1"/>
  <c r="K31" i="97" s="1"/>
  <c r="H32" i="97"/>
  <c r="I32" i="97"/>
  <c r="I33" i="97"/>
  <c r="H33" i="97"/>
  <c r="I34" i="97"/>
  <c r="H34" i="97"/>
  <c r="I35" i="97"/>
  <c r="H35" i="97"/>
  <c r="H96" i="97"/>
  <c r="I96" i="97"/>
  <c r="J96" i="97" s="1"/>
  <c r="H97" i="97"/>
  <c r="I97" i="97"/>
  <c r="J97" i="97" s="1"/>
  <c r="I98" i="97"/>
  <c r="H98" i="97"/>
  <c r="I99" i="97"/>
  <c r="H99" i="97"/>
  <c r="H100" i="97"/>
  <c r="I100" i="97"/>
  <c r="J100" i="97" s="1"/>
  <c r="I102" i="97"/>
  <c r="H102" i="97"/>
  <c r="I103" i="97"/>
  <c r="H103" i="97"/>
  <c r="H101" i="97"/>
  <c r="I101" i="97"/>
  <c r="H104" i="97"/>
  <c r="I104" i="97"/>
  <c r="I105" i="97"/>
  <c r="J105" i="97"/>
  <c r="I106" i="97"/>
  <c r="H106" i="97"/>
  <c r="J106" i="97" s="1"/>
  <c r="I107" i="97"/>
  <c r="J107" i="97" s="1"/>
  <c r="K107" i="97" s="1"/>
  <c r="H107" i="97"/>
  <c r="H105" i="97"/>
  <c r="H108" i="97"/>
  <c r="I108" i="97"/>
  <c r="J108" i="97" s="1"/>
  <c r="H109" i="97"/>
  <c r="I109" i="97"/>
  <c r="I110" i="97"/>
  <c r="H110" i="97"/>
  <c r="I111" i="97"/>
  <c r="H111" i="97"/>
  <c r="H44" i="98"/>
  <c r="I44" i="98"/>
  <c r="I45" i="98"/>
  <c r="H45" i="98"/>
  <c r="I46" i="98"/>
  <c r="H46" i="98"/>
  <c r="I47" i="98"/>
  <c r="J47" i="98" s="1"/>
  <c r="K47" i="98" s="1"/>
  <c r="H47" i="98"/>
  <c r="H52" i="98"/>
  <c r="I52" i="98"/>
  <c r="I53" i="98"/>
  <c r="J53" i="98" s="1"/>
  <c r="H53" i="98"/>
  <c r="I54" i="98"/>
  <c r="J54" i="98"/>
  <c r="H54" i="98"/>
  <c r="I55" i="98"/>
  <c r="H55" i="98"/>
  <c r="H60" i="98"/>
  <c r="I60" i="98"/>
  <c r="I61" i="98"/>
  <c r="H61" i="98"/>
  <c r="J61" i="98" s="1"/>
  <c r="I62" i="98"/>
  <c r="H62" i="98"/>
  <c r="I63" i="98"/>
  <c r="H63" i="98"/>
  <c r="H68" i="98"/>
  <c r="I68" i="98"/>
  <c r="I70" i="98"/>
  <c r="H70" i="98"/>
  <c r="I71" i="98"/>
  <c r="J71" i="98" s="1"/>
  <c r="K71" i="98" s="1"/>
  <c r="H71" i="98"/>
  <c r="H69" i="98"/>
  <c r="I69" i="98"/>
  <c r="H76" i="98"/>
  <c r="J76" i="98" s="1"/>
  <c r="I76" i="98"/>
  <c r="I78" i="98"/>
  <c r="H78" i="98"/>
  <c r="J78" i="98" s="1"/>
  <c r="I79" i="98"/>
  <c r="J79" i="98" s="1"/>
  <c r="K79" i="98" s="1"/>
  <c r="H79" i="98"/>
  <c r="H77" i="98"/>
  <c r="I77" i="98"/>
  <c r="H84" i="98"/>
  <c r="I84" i="98"/>
  <c r="J84" i="98"/>
  <c r="H85" i="98"/>
  <c r="I85" i="98"/>
  <c r="I86" i="98"/>
  <c r="H86" i="98"/>
  <c r="I87" i="98"/>
  <c r="J87" i="98" s="1"/>
  <c r="K87" i="98" s="1"/>
  <c r="H87" i="98"/>
  <c r="H100" i="98"/>
  <c r="I100" i="98"/>
  <c r="I102" i="98"/>
  <c r="H102" i="98"/>
  <c r="I103" i="98"/>
  <c r="J103" i="98" s="1"/>
  <c r="K103" i="98" s="1"/>
  <c r="H103" i="98"/>
  <c r="H101" i="98"/>
  <c r="I101" i="98"/>
  <c r="H108" i="98"/>
  <c r="I108" i="98"/>
  <c r="H109" i="98"/>
  <c r="I109" i="98"/>
  <c r="I110" i="98"/>
  <c r="J110" i="98" s="1"/>
  <c r="H110" i="98"/>
  <c r="I111" i="98"/>
  <c r="J111" i="98" s="1"/>
  <c r="K111" i="98" s="1"/>
  <c r="H111" i="98"/>
  <c r="H16" i="99"/>
  <c r="I16" i="99"/>
  <c r="I17" i="99"/>
  <c r="H17" i="99"/>
  <c r="I18" i="99"/>
  <c r="H18" i="99"/>
  <c r="J18" i="99" s="1"/>
  <c r="I19" i="99"/>
  <c r="H19" i="99"/>
  <c r="H20" i="99"/>
  <c r="I20" i="99"/>
  <c r="I21" i="99"/>
  <c r="H21" i="99"/>
  <c r="I22" i="99"/>
  <c r="H22" i="99"/>
  <c r="J22" i="99" s="1"/>
  <c r="I23" i="99"/>
  <c r="J23" i="99" s="1"/>
  <c r="K23" i="99" s="1"/>
  <c r="H23" i="99"/>
  <c r="H24" i="99"/>
  <c r="I24" i="99"/>
  <c r="I25" i="99"/>
  <c r="J25" i="99" s="1"/>
  <c r="H25" i="99"/>
  <c r="I26" i="99"/>
  <c r="H26" i="99"/>
  <c r="I27" i="99"/>
  <c r="H27" i="99"/>
  <c r="H28" i="99"/>
  <c r="I28" i="99"/>
  <c r="J28" i="99" s="1"/>
  <c r="I29" i="99"/>
  <c r="H29" i="99"/>
  <c r="I30" i="99"/>
  <c r="H30" i="99"/>
  <c r="I31" i="99"/>
  <c r="H31" i="99"/>
  <c r="J31" i="99" s="1"/>
  <c r="K31" i="99" s="1"/>
  <c r="H32" i="99"/>
  <c r="I32" i="99"/>
  <c r="I33" i="99"/>
  <c r="H33" i="99"/>
  <c r="J33" i="99"/>
  <c r="I34" i="99"/>
  <c r="H34" i="99"/>
  <c r="J34" i="99" s="1"/>
  <c r="I35" i="99"/>
  <c r="J35" i="99" s="1"/>
  <c r="K35" i="99" s="1"/>
  <c r="H35" i="99"/>
  <c r="H60" i="99"/>
  <c r="I60" i="99"/>
  <c r="I61" i="99"/>
  <c r="H61" i="99"/>
  <c r="I62" i="99"/>
  <c r="H62" i="99"/>
  <c r="I63" i="99"/>
  <c r="J63" i="99" s="1"/>
  <c r="K63" i="99" s="1"/>
  <c r="H63" i="99"/>
  <c r="H64" i="99"/>
  <c r="I64" i="99"/>
  <c r="J64" i="99"/>
  <c r="I65" i="99"/>
  <c r="H65" i="99"/>
  <c r="J65" i="99" s="1"/>
  <c r="I66" i="99"/>
  <c r="J66" i="99" s="1"/>
  <c r="H66" i="99"/>
  <c r="I67" i="99"/>
  <c r="H67" i="99"/>
  <c r="J67" i="99" s="1"/>
  <c r="K67" i="99" s="1"/>
  <c r="H68" i="99"/>
  <c r="I68" i="99"/>
  <c r="I70" i="99"/>
  <c r="H70" i="99"/>
  <c r="I71" i="99"/>
  <c r="J71" i="99" s="1"/>
  <c r="K71" i="99" s="1"/>
  <c r="H71" i="99"/>
  <c r="H69" i="99"/>
  <c r="I69" i="99"/>
  <c r="H80" i="99"/>
  <c r="I80" i="99"/>
  <c r="I81" i="99"/>
  <c r="J81" i="99" s="1"/>
  <c r="I82" i="99"/>
  <c r="H82" i="99"/>
  <c r="I83" i="99"/>
  <c r="H83" i="99"/>
  <c r="H81" i="99"/>
  <c r="H84" i="99"/>
  <c r="I84" i="99"/>
  <c r="H85" i="99"/>
  <c r="J85" i="99"/>
  <c r="I85" i="99"/>
  <c r="I86" i="99"/>
  <c r="H86" i="99"/>
  <c r="I87" i="99"/>
  <c r="H87" i="99"/>
  <c r="H96" i="99"/>
  <c r="I96" i="99"/>
  <c r="H97" i="99"/>
  <c r="I97" i="99"/>
  <c r="I98" i="99"/>
  <c r="H98" i="99"/>
  <c r="I99" i="99"/>
  <c r="H99" i="99"/>
  <c r="H100" i="99"/>
  <c r="I100" i="99"/>
  <c r="J100" i="99" s="1"/>
  <c r="I102" i="99"/>
  <c r="H102" i="99"/>
  <c r="I103" i="99"/>
  <c r="H103" i="99"/>
  <c r="H101" i="99"/>
  <c r="I101" i="99"/>
  <c r="H104" i="99"/>
  <c r="I104" i="99"/>
  <c r="H105" i="99"/>
  <c r="J105" i="99" s="1"/>
  <c r="I105" i="99"/>
  <c r="I106" i="99"/>
  <c r="H106" i="99"/>
  <c r="J106" i="99" s="1"/>
  <c r="I107" i="99"/>
  <c r="H107" i="99"/>
  <c r="J107" i="99" s="1"/>
  <c r="K107" i="99" s="1"/>
  <c r="H108" i="99"/>
  <c r="I108" i="99"/>
  <c r="H109" i="99"/>
  <c r="I109" i="99"/>
  <c r="I110" i="99"/>
  <c r="J110" i="99" s="1"/>
  <c r="H110" i="99"/>
  <c r="I111" i="99"/>
  <c r="H111" i="99"/>
  <c r="H20" i="100"/>
  <c r="I20" i="100"/>
  <c r="I21" i="100"/>
  <c r="H21" i="100"/>
  <c r="J21" i="100" s="1"/>
  <c r="I22" i="100"/>
  <c r="H22" i="100"/>
  <c r="I23" i="100"/>
  <c r="H23" i="100"/>
  <c r="H24" i="100"/>
  <c r="J24" i="100" s="1"/>
  <c r="I24" i="100"/>
  <c r="I25" i="100"/>
  <c r="J25" i="100"/>
  <c r="H25" i="100"/>
  <c r="I26" i="100"/>
  <c r="H26" i="100"/>
  <c r="I27" i="100"/>
  <c r="H27" i="100"/>
  <c r="H28" i="100"/>
  <c r="I28" i="100"/>
  <c r="I29" i="100"/>
  <c r="H29" i="100"/>
  <c r="I30" i="100"/>
  <c r="H30" i="100"/>
  <c r="J30" i="100" s="1"/>
  <c r="I31" i="100"/>
  <c r="J31" i="100" s="1"/>
  <c r="K31" i="100" s="1"/>
  <c r="H31" i="100"/>
  <c r="H32" i="100"/>
  <c r="I32" i="100"/>
  <c r="I33" i="100"/>
  <c r="H33" i="100"/>
  <c r="I34" i="100"/>
  <c r="H34" i="100"/>
  <c r="I35" i="100"/>
  <c r="H35" i="100"/>
  <c r="J35" i="100" s="1"/>
  <c r="K35" i="100" s="1"/>
  <c r="H96" i="100"/>
  <c r="J96" i="100" s="1"/>
  <c r="I96" i="100"/>
  <c r="H97" i="100"/>
  <c r="I97" i="100"/>
  <c r="I98" i="100"/>
  <c r="J98" i="100" s="1"/>
  <c r="H98" i="100"/>
  <c r="I99" i="100"/>
  <c r="H99" i="100"/>
  <c r="H100" i="100"/>
  <c r="I100" i="100"/>
  <c r="I102" i="100"/>
  <c r="H102" i="100"/>
  <c r="J102" i="100" s="1"/>
  <c r="I103" i="100"/>
  <c r="H103" i="100"/>
  <c r="H101" i="100"/>
  <c r="I101" i="100"/>
  <c r="H108" i="100"/>
  <c r="I108" i="100"/>
  <c r="H109" i="100"/>
  <c r="J109" i="100" s="1"/>
  <c r="I109" i="100"/>
  <c r="I110" i="100"/>
  <c r="H110" i="100"/>
  <c r="I111" i="100"/>
  <c r="J111" i="100" s="1"/>
  <c r="K111" i="100" s="1"/>
  <c r="H111" i="100"/>
  <c r="H16" i="101"/>
  <c r="I16" i="101"/>
  <c r="I17" i="101"/>
  <c r="H17" i="101"/>
  <c r="I18" i="101"/>
  <c r="J18" i="101" s="1"/>
  <c r="H18" i="101"/>
  <c r="I19" i="101"/>
  <c r="J19" i="101" s="1"/>
  <c r="K19" i="101" s="1"/>
  <c r="H19" i="101"/>
  <c r="H28" i="101"/>
  <c r="I28" i="101"/>
  <c r="I29" i="101"/>
  <c r="H29" i="101"/>
  <c r="I30" i="101"/>
  <c r="H30" i="101"/>
  <c r="I31" i="101"/>
  <c r="H31" i="101"/>
  <c r="H32" i="101"/>
  <c r="I32" i="101"/>
  <c r="I33" i="101"/>
  <c r="H33" i="101"/>
  <c r="I34" i="101"/>
  <c r="H34" i="101"/>
  <c r="I35" i="101"/>
  <c r="J35" i="101" s="1"/>
  <c r="K35" i="101" s="1"/>
  <c r="H35" i="101"/>
  <c r="H60" i="101"/>
  <c r="I60" i="101"/>
  <c r="I61" i="101"/>
  <c r="J61" i="101" s="1"/>
  <c r="H61" i="101"/>
  <c r="I62" i="101"/>
  <c r="J62" i="101" s="1"/>
  <c r="H62" i="101"/>
  <c r="I63" i="101"/>
  <c r="H63" i="101"/>
  <c r="H64" i="101"/>
  <c r="I64" i="101"/>
  <c r="I65" i="101"/>
  <c r="H65" i="101"/>
  <c r="J65" i="101"/>
  <c r="I66" i="101"/>
  <c r="H66" i="101"/>
  <c r="I67" i="101"/>
  <c r="H67" i="101"/>
  <c r="H80" i="101"/>
  <c r="I80" i="101"/>
  <c r="I81" i="101"/>
  <c r="H81" i="101"/>
  <c r="I82" i="101"/>
  <c r="H82" i="101"/>
  <c r="I83" i="101"/>
  <c r="H83" i="101"/>
  <c r="H84" i="101"/>
  <c r="I84" i="101"/>
  <c r="H85" i="101"/>
  <c r="I85" i="101"/>
  <c r="I86" i="101"/>
  <c r="H86" i="101"/>
  <c r="I87" i="101"/>
  <c r="J87" i="101"/>
  <c r="K87" i="101" s="1"/>
  <c r="H87" i="101"/>
  <c r="H104" i="101"/>
  <c r="I104" i="101"/>
  <c r="H105" i="101"/>
  <c r="J105" i="101" s="1"/>
  <c r="I105" i="101"/>
  <c r="I106" i="101"/>
  <c r="H106" i="101"/>
  <c r="I107" i="101"/>
  <c r="H107" i="101"/>
  <c r="H108" i="101"/>
  <c r="I108" i="101"/>
  <c r="H109" i="101"/>
  <c r="I109" i="101"/>
  <c r="I110" i="101"/>
  <c r="J110" i="101" s="1"/>
  <c r="H110" i="101"/>
  <c r="I111" i="101"/>
  <c r="J111" i="101" s="1"/>
  <c r="K111" i="101" s="1"/>
  <c r="H111" i="101"/>
  <c r="H16" i="102"/>
  <c r="I16" i="102"/>
  <c r="I17" i="102"/>
  <c r="J17" i="102" s="1"/>
  <c r="H17" i="102"/>
  <c r="I18" i="102"/>
  <c r="H18" i="102"/>
  <c r="I19" i="102"/>
  <c r="H19" i="102"/>
  <c r="H20" i="102"/>
  <c r="I20" i="102"/>
  <c r="I21" i="102"/>
  <c r="J21" i="102" s="1"/>
  <c r="H21" i="102"/>
  <c r="I22" i="102"/>
  <c r="H22" i="102"/>
  <c r="I23" i="102"/>
  <c r="H23" i="102"/>
  <c r="H24" i="102"/>
  <c r="I24" i="102"/>
  <c r="I25" i="102"/>
  <c r="J25" i="102" s="1"/>
  <c r="H25" i="102"/>
  <c r="I26" i="102"/>
  <c r="H26" i="102"/>
  <c r="I27" i="102"/>
  <c r="H27" i="102"/>
  <c r="H32" i="102"/>
  <c r="I32" i="102"/>
  <c r="I33" i="102"/>
  <c r="H33" i="102"/>
  <c r="I34" i="102"/>
  <c r="H34" i="102"/>
  <c r="I35" i="102"/>
  <c r="J35" i="102" s="1"/>
  <c r="K35" i="102" s="1"/>
  <c r="H35" i="102"/>
  <c r="H84" i="102"/>
  <c r="I84" i="102"/>
  <c r="H85" i="102"/>
  <c r="I85" i="102"/>
  <c r="I86" i="102"/>
  <c r="H86" i="102"/>
  <c r="J86" i="102" s="1"/>
  <c r="I87" i="102"/>
  <c r="H87" i="102"/>
  <c r="H96" i="102"/>
  <c r="I96" i="102"/>
  <c r="J96" i="102" s="1"/>
  <c r="H97" i="102"/>
  <c r="I97" i="102"/>
  <c r="I98" i="102"/>
  <c r="H98" i="102"/>
  <c r="I99" i="102"/>
  <c r="H99" i="102"/>
  <c r="H100" i="102"/>
  <c r="I100" i="102"/>
  <c r="I102" i="102"/>
  <c r="H102" i="102"/>
  <c r="I103" i="102"/>
  <c r="H103" i="102"/>
  <c r="H101" i="102"/>
  <c r="I101" i="102"/>
  <c r="H108" i="102"/>
  <c r="I108" i="102"/>
  <c r="J108" i="102" s="1"/>
  <c r="H109" i="102"/>
  <c r="J109" i="102" s="1"/>
  <c r="I109" i="102"/>
  <c r="I110" i="102"/>
  <c r="H110" i="102"/>
  <c r="I111" i="102"/>
  <c r="H111" i="102"/>
  <c r="H8" i="103"/>
  <c r="I8" i="103"/>
  <c r="I9" i="103"/>
  <c r="H9" i="103"/>
  <c r="J9" i="103" s="1"/>
  <c r="I10" i="103"/>
  <c r="H10" i="103"/>
  <c r="I11" i="103"/>
  <c r="H11" i="103"/>
  <c r="H16" i="103"/>
  <c r="I16" i="103"/>
  <c r="I17" i="103"/>
  <c r="H17" i="103"/>
  <c r="I18" i="103"/>
  <c r="H18" i="103"/>
  <c r="I19" i="103"/>
  <c r="H19" i="103"/>
  <c r="H24" i="103"/>
  <c r="I24" i="103"/>
  <c r="I25" i="103"/>
  <c r="J25" i="103" s="1"/>
  <c r="H25" i="103"/>
  <c r="I26" i="103"/>
  <c r="J26" i="103" s="1"/>
  <c r="H26" i="103"/>
  <c r="I27" i="103"/>
  <c r="H27" i="103"/>
  <c r="H32" i="103"/>
  <c r="I32" i="103"/>
  <c r="I33" i="103"/>
  <c r="H33" i="103"/>
  <c r="J33" i="103" s="1"/>
  <c r="I34" i="103"/>
  <c r="J34" i="103" s="1"/>
  <c r="H34" i="103"/>
  <c r="I35" i="103"/>
  <c r="H35" i="103"/>
  <c r="H60" i="103"/>
  <c r="I60" i="103"/>
  <c r="I61" i="103"/>
  <c r="H61" i="103"/>
  <c r="I62" i="103"/>
  <c r="J62" i="103" s="1"/>
  <c r="H62" i="103"/>
  <c r="I63" i="103"/>
  <c r="H63" i="103"/>
  <c r="H68" i="103"/>
  <c r="I68" i="103"/>
  <c r="I70" i="103"/>
  <c r="H70" i="103"/>
  <c r="I71" i="103"/>
  <c r="H71" i="103"/>
  <c r="H69" i="103"/>
  <c r="I69" i="103"/>
  <c r="H76" i="103"/>
  <c r="I76" i="103"/>
  <c r="I78" i="103"/>
  <c r="H78" i="103"/>
  <c r="J78" i="103" s="1"/>
  <c r="I79" i="103"/>
  <c r="J79" i="103" s="1"/>
  <c r="K79" i="103" s="1"/>
  <c r="H79" i="103"/>
  <c r="H77" i="103"/>
  <c r="I77" i="103"/>
  <c r="H84" i="103"/>
  <c r="I84" i="103"/>
  <c r="H85" i="103"/>
  <c r="I85" i="103"/>
  <c r="I86" i="103"/>
  <c r="H86" i="103"/>
  <c r="I87" i="103"/>
  <c r="H87" i="103"/>
  <c r="H100" i="103"/>
  <c r="J100" i="103" s="1"/>
  <c r="I100" i="103"/>
  <c r="I102" i="103"/>
  <c r="H102" i="103"/>
  <c r="I103" i="103"/>
  <c r="J103" i="103" s="1"/>
  <c r="K103" i="103" s="1"/>
  <c r="H103" i="103"/>
  <c r="H101" i="103"/>
  <c r="I101" i="103"/>
  <c r="H108" i="103"/>
  <c r="I108" i="103"/>
  <c r="H109" i="103"/>
  <c r="I109" i="103"/>
  <c r="I110" i="103"/>
  <c r="H110" i="103"/>
  <c r="I111" i="103"/>
  <c r="J111" i="103"/>
  <c r="K111" i="103" s="1"/>
  <c r="H111" i="103"/>
  <c r="H20" i="104"/>
  <c r="I20" i="104"/>
  <c r="I21" i="104"/>
  <c r="J21" i="104" s="1"/>
  <c r="H21" i="104"/>
  <c r="I22" i="104"/>
  <c r="H22" i="104"/>
  <c r="I23" i="104"/>
  <c r="H23" i="104"/>
  <c r="H24" i="104"/>
  <c r="I24" i="104"/>
  <c r="I25" i="104"/>
  <c r="J25" i="104" s="1"/>
  <c r="H25" i="104"/>
  <c r="I26" i="104"/>
  <c r="H26" i="104"/>
  <c r="I27" i="104"/>
  <c r="H27" i="104"/>
  <c r="H28" i="104"/>
  <c r="I28" i="104"/>
  <c r="J28" i="104" s="1"/>
  <c r="I29" i="104"/>
  <c r="H29" i="104"/>
  <c r="I30" i="104"/>
  <c r="H30" i="104"/>
  <c r="I31" i="104"/>
  <c r="H31" i="104"/>
  <c r="H32" i="104"/>
  <c r="I32" i="104"/>
  <c r="I33" i="104"/>
  <c r="J33" i="104" s="1"/>
  <c r="H33" i="104"/>
  <c r="I34" i="104"/>
  <c r="J34" i="104" s="1"/>
  <c r="H34" i="104"/>
  <c r="I35" i="104"/>
  <c r="H35" i="104"/>
  <c r="H96" i="104"/>
  <c r="I96" i="104"/>
  <c r="H97" i="104"/>
  <c r="I97" i="104"/>
  <c r="I98" i="104"/>
  <c r="H98" i="104"/>
  <c r="I99" i="104"/>
  <c r="H99" i="104"/>
  <c r="H100" i="104"/>
  <c r="J100" i="104" s="1"/>
  <c r="I100" i="104"/>
  <c r="I102" i="104"/>
  <c r="H102" i="104"/>
  <c r="I103" i="104"/>
  <c r="J103" i="104" s="1"/>
  <c r="K103" i="104" s="1"/>
  <c r="H103" i="104"/>
  <c r="H101" i="104"/>
  <c r="I101" i="104"/>
  <c r="H104" i="104"/>
  <c r="J104" i="104" s="1"/>
  <c r="I104" i="104"/>
  <c r="H105" i="104"/>
  <c r="I105" i="104"/>
  <c r="J105" i="104" s="1"/>
  <c r="I106" i="104"/>
  <c r="J106" i="104" s="1"/>
  <c r="H106" i="104"/>
  <c r="I107" i="104"/>
  <c r="H107" i="104"/>
  <c r="H108" i="104"/>
  <c r="I108" i="104"/>
  <c r="H109" i="104"/>
  <c r="I109" i="104"/>
  <c r="I110" i="104"/>
  <c r="H110" i="104"/>
  <c r="I111" i="104"/>
  <c r="H111" i="104"/>
  <c r="H16" i="105"/>
  <c r="I16" i="105"/>
  <c r="I17" i="105"/>
  <c r="H17" i="105"/>
  <c r="J17" i="105" s="1"/>
  <c r="I18" i="105"/>
  <c r="H18" i="105"/>
  <c r="I19" i="105"/>
  <c r="H19" i="105"/>
  <c r="J19" i="105" s="1"/>
  <c r="K19" i="105" s="1"/>
  <c r="H20" i="105"/>
  <c r="I20" i="105"/>
  <c r="I21" i="105"/>
  <c r="H21" i="105"/>
  <c r="I22" i="105"/>
  <c r="H22" i="105"/>
  <c r="I23" i="105"/>
  <c r="H23" i="105"/>
  <c r="H24" i="105"/>
  <c r="J24" i="105" s="1"/>
  <c r="I24" i="105"/>
  <c r="I25" i="105"/>
  <c r="H25" i="105"/>
  <c r="I26" i="105"/>
  <c r="H26" i="105"/>
  <c r="I27" i="105"/>
  <c r="J27" i="105" s="1"/>
  <c r="K27" i="105" s="1"/>
  <c r="H27" i="105"/>
  <c r="H28" i="105"/>
  <c r="I28" i="105"/>
  <c r="I29" i="105"/>
  <c r="J29" i="105" s="1"/>
  <c r="H29" i="105"/>
  <c r="I30" i="105"/>
  <c r="H30" i="105"/>
  <c r="I31" i="105"/>
  <c r="H31" i="105"/>
  <c r="H32" i="105"/>
  <c r="I32" i="105"/>
  <c r="I33" i="105"/>
  <c r="J33" i="105" s="1"/>
  <c r="H33" i="105"/>
  <c r="I34" i="105"/>
  <c r="H34" i="105"/>
  <c r="I35" i="105"/>
  <c r="H35" i="105"/>
  <c r="H84" i="105"/>
  <c r="I84" i="105"/>
  <c r="J84" i="105" s="1"/>
  <c r="H85" i="105"/>
  <c r="I85" i="105"/>
  <c r="I86" i="105"/>
  <c r="H86" i="105"/>
  <c r="I87" i="105"/>
  <c r="H87" i="105"/>
  <c r="H96" i="105"/>
  <c r="I96" i="105"/>
  <c r="H97" i="105"/>
  <c r="J97" i="105" s="1"/>
  <c r="I97" i="105"/>
  <c r="I98" i="105"/>
  <c r="H98" i="105"/>
  <c r="I99" i="105"/>
  <c r="H99" i="105"/>
  <c r="H100" i="105"/>
  <c r="I100" i="105"/>
  <c r="I102" i="105"/>
  <c r="H102" i="105"/>
  <c r="I103" i="105"/>
  <c r="H103" i="105"/>
  <c r="H101" i="105"/>
  <c r="I101" i="105"/>
  <c r="H104" i="105"/>
  <c r="I104" i="105"/>
  <c r="H105" i="105"/>
  <c r="I105" i="105"/>
  <c r="J105" i="105" s="1"/>
  <c r="I106" i="105"/>
  <c r="H106" i="105"/>
  <c r="I107" i="105"/>
  <c r="H107" i="105"/>
  <c r="H108" i="105"/>
  <c r="J108" i="105" s="1"/>
  <c r="I108" i="105"/>
  <c r="H109" i="105"/>
  <c r="I109" i="105"/>
  <c r="I110" i="105"/>
  <c r="H110" i="105"/>
  <c r="I111" i="105"/>
  <c r="H111" i="105"/>
  <c r="H32" i="106"/>
  <c r="I32" i="106"/>
  <c r="I33" i="106"/>
  <c r="H33" i="106"/>
  <c r="I34" i="106"/>
  <c r="H34" i="106"/>
  <c r="J34" i="106" s="1"/>
  <c r="I35" i="106"/>
  <c r="H35" i="106"/>
  <c r="H60" i="106"/>
  <c r="I60" i="106"/>
  <c r="I61" i="106"/>
  <c r="H61" i="106"/>
  <c r="I62" i="106"/>
  <c r="H62" i="106"/>
  <c r="I63" i="106"/>
  <c r="H63" i="106"/>
  <c r="H108" i="106"/>
  <c r="I108" i="106"/>
  <c r="J108" i="106" s="1"/>
  <c r="H109" i="106"/>
  <c r="I109" i="106"/>
  <c r="I110" i="106"/>
  <c r="H110" i="106"/>
  <c r="I111" i="106"/>
  <c r="H111" i="106"/>
  <c r="H8" i="107"/>
  <c r="J8" i="107"/>
  <c r="I8" i="107"/>
  <c r="I9" i="107"/>
  <c r="H9" i="107"/>
  <c r="I10" i="107"/>
  <c r="H10" i="107"/>
  <c r="I11" i="107"/>
  <c r="H11" i="107"/>
  <c r="J11" i="107" s="1"/>
  <c r="K11" i="107" s="1"/>
  <c r="H16" i="107"/>
  <c r="J16" i="107" s="1"/>
  <c r="I16" i="107"/>
  <c r="I17" i="107"/>
  <c r="H17" i="107"/>
  <c r="I18" i="107"/>
  <c r="J18" i="107" s="1"/>
  <c r="H18" i="107"/>
  <c r="I19" i="107"/>
  <c r="H19" i="107"/>
  <c r="H24" i="107"/>
  <c r="I24" i="107"/>
  <c r="I25" i="107"/>
  <c r="H25" i="107"/>
  <c r="I26" i="107"/>
  <c r="J26" i="107" s="1"/>
  <c r="H26" i="107"/>
  <c r="I27" i="107"/>
  <c r="H27" i="107"/>
  <c r="H28" i="107"/>
  <c r="I28" i="107"/>
  <c r="I29" i="107"/>
  <c r="H29" i="107"/>
  <c r="I30" i="107"/>
  <c r="J30" i="107" s="1"/>
  <c r="H30" i="107"/>
  <c r="I31" i="107"/>
  <c r="H31" i="107"/>
  <c r="H32" i="107"/>
  <c r="I32" i="107"/>
  <c r="I33" i="107"/>
  <c r="H33" i="107"/>
  <c r="I34" i="107"/>
  <c r="H34" i="107"/>
  <c r="J34" i="107"/>
  <c r="I35" i="107"/>
  <c r="H35" i="107"/>
  <c r="H76" i="107"/>
  <c r="I76" i="107"/>
  <c r="J76" i="107" s="1"/>
  <c r="I78" i="107"/>
  <c r="J78" i="107" s="1"/>
  <c r="H78" i="107"/>
  <c r="I79" i="107"/>
  <c r="H79" i="107"/>
  <c r="H77" i="107"/>
  <c r="I77" i="107"/>
  <c r="H84" i="107"/>
  <c r="I84" i="107"/>
  <c r="I85" i="107"/>
  <c r="H85" i="107"/>
  <c r="I86" i="107"/>
  <c r="H86" i="107"/>
  <c r="J86" i="107" s="1"/>
  <c r="I87" i="107"/>
  <c r="H87" i="107"/>
  <c r="H100" i="107"/>
  <c r="I100" i="107"/>
  <c r="I102" i="107"/>
  <c r="J102" i="107" s="1"/>
  <c r="H102" i="107"/>
  <c r="I103" i="107"/>
  <c r="H103" i="107"/>
  <c r="H101" i="107"/>
  <c r="I101" i="107"/>
  <c r="H104" i="107"/>
  <c r="I104" i="107"/>
  <c r="H105" i="107"/>
  <c r="I105" i="107"/>
  <c r="I106" i="107"/>
  <c r="H106" i="107"/>
  <c r="I107" i="107"/>
  <c r="H107" i="107"/>
  <c r="J107" i="107"/>
  <c r="K107" i="107" s="1"/>
  <c r="H108" i="107"/>
  <c r="I108" i="107"/>
  <c r="H109" i="107"/>
  <c r="I109" i="107"/>
  <c r="J109" i="107" s="1"/>
  <c r="I110" i="107"/>
  <c r="J110" i="107" s="1"/>
  <c r="H110" i="107"/>
  <c r="I111" i="107"/>
  <c r="H111" i="107"/>
  <c r="H20" i="108"/>
  <c r="I20" i="108"/>
  <c r="I21" i="108"/>
  <c r="H21" i="108"/>
  <c r="I22" i="108"/>
  <c r="J22" i="108" s="1"/>
  <c r="H22" i="108"/>
  <c r="I23" i="108"/>
  <c r="H23" i="108"/>
  <c r="H24" i="108"/>
  <c r="J24" i="108" s="1"/>
  <c r="K24" i="108" s="1"/>
  <c r="L24" i="108" s="1"/>
  <c r="I24" i="108"/>
  <c r="I25" i="108"/>
  <c r="H25" i="108"/>
  <c r="I26" i="108"/>
  <c r="H26" i="108"/>
  <c r="J26" i="108"/>
  <c r="I27" i="108"/>
  <c r="J27" i="108" s="1"/>
  <c r="K27" i="108" s="1"/>
  <c r="H27" i="108"/>
  <c r="H32" i="108"/>
  <c r="I32" i="108"/>
  <c r="I33" i="108"/>
  <c r="H33" i="108"/>
  <c r="I34" i="108"/>
  <c r="H34" i="108"/>
  <c r="J34" i="108" s="1"/>
  <c r="I35" i="108"/>
  <c r="H35" i="108"/>
  <c r="H96" i="108"/>
  <c r="I96" i="108"/>
  <c r="J96" i="108" s="1"/>
  <c r="H97" i="108"/>
  <c r="I97" i="108"/>
  <c r="I98" i="108"/>
  <c r="H98" i="108"/>
  <c r="I99" i="108"/>
  <c r="J99" i="108" s="1"/>
  <c r="K99" i="108" s="1"/>
  <c r="H99" i="108"/>
  <c r="H100" i="108"/>
  <c r="I100" i="108"/>
  <c r="I102" i="108"/>
  <c r="H102" i="108"/>
  <c r="I103" i="108"/>
  <c r="J103" i="108" s="1"/>
  <c r="K103" i="108" s="1"/>
  <c r="H103" i="108"/>
  <c r="H101" i="108"/>
  <c r="I101" i="108"/>
  <c r="H108" i="108"/>
  <c r="I108" i="108"/>
  <c r="H109" i="108"/>
  <c r="I109" i="108"/>
  <c r="I110" i="108"/>
  <c r="H110" i="108"/>
  <c r="I111" i="108"/>
  <c r="H111" i="108"/>
  <c r="H20" i="109"/>
  <c r="I20" i="109"/>
  <c r="I21" i="109"/>
  <c r="H21" i="109"/>
  <c r="I22" i="109"/>
  <c r="H22" i="109"/>
  <c r="I23" i="109"/>
  <c r="H23" i="109"/>
  <c r="J23" i="109"/>
  <c r="K23" i="109" s="1"/>
  <c r="H24" i="109"/>
  <c r="I24" i="109"/>
  <c r="I25" i="109"/>
  <c r="H25" i="109"/>
  <c r="I26" i="109"/>
  <c r="H26" i="109"/>
  <c r="I27" i="109"/>
  <c r="H27" i="109"/>
  <c r="H28" i="109"/>
  <c r="I28" i="109"/>
  <c r="I29" i="109"/>
  <c r="H29" i="109"/>
  <c r="J29" i="109" s="1"/>
  <c r="I30" i="109"/>
  <c r="H30" i="109"/>
  <c r="I31" i="109"/>
  <c r="H31" i="109"/>
  <c r="H32" i="109"/>
  <c r="I32" i="109"/>
  <c r="I33" i="109"/>
  <c r="H33" i="109"/>
  <c r="J33" i="109" s="1"/>
  <c r="I34" i="109"/>
  <c r="H34" i="109"/>
  <c r="I35" i="109"/>
  <c r="H35" i="109"/>
  <c r="H96" i="109"/>
  <c r="I96" i="109"/>
  <c r="H97" i="109"/>
  <c r="I97" i="109"/>
  <c r="I98" i="109"/>
  <c r="J98" i="109" s="1"/>
  <c r="H98" i="109"/>
  <c r="I99" i="109"/>
  <c r="H99" i="109"/>
  <c r="H100" i="109"/>
  <c r="I100" i="109"/>
  <c r="I102" i="109"/>
  <c r="H102" i="109"/>
  <c r="I103" i="109"/>
  <c r="H103" i="109"/>
  <c r="J103" i="109" s="1"/>
  <c r="K103" i="109" s="1"/>
  <c r="H101" i="109"/>
  <c r="I101" i="109"/>
  <c r="H104" i="109"/>
  <c r="I104" i="109"/>
  <c r="J104" i="109" s="1"/>
  <c r="H105" i="109"/>
  <c r="J105" i="109" s="1"/>
  <c r="K104" i="109" s="1"/>
  <c r="I105" i="109"/>
  <c r="I106" i="109"/>
  <c r="H106" i="109"/>
  <c r="J106" i="109" s="1"/>
  <c r="I107" i="109"/>
  <c r="J107" i="109" s="1"/>
  <c r="K107" i="109" s="1"/>
  <c r="H107" i="109"/>
  <c r="H108" i="109"/>
  <c r="I108" i="109"/>
  <c r="J108" i="109" s="1"/>
  <c r="H109" i="109"/>
  <c r="J109" i="109" s="1"/>
  <c r="I109" i="109"/>
  <c r="I110" i="109"/>
  <c r="H110" i="109"/>
  <c r="J110" i="109"/>
  <c r="I111" i="109"/>
  <c r="H111" i="109"/>
  <c r="H24" i="110"/>
  <c r="I24" i="110"/>
  <c r="I25" i="110"/>
  <c r="H25" i="110"/>
  <c r="I26" i="110"/>
  <c r="J26" i="110"/>
  <c r="H26" i="110"/>
  <c r="I27" i="110"/>
  <c r="H27" i="110"/>
  <c r="H28" i="110"/>
  <c r="J28" i="110" s="1"/>
  <c r="I28" i="110"/>
  <c r="I29" i="110"/>
  <c r="H29" i="110"/>
  <c r="I30" i="110"/>
  <c r="H30" i="110"/>
  <c r="I31" i="110"/>
  <c r="H31" i="110"/>
  <c r="J31" i="110" s="1"/>
  <c r="K31" i="110" s="1"/>
  <c r="H32" i="110"/>
  <c r="J32" i="110" s="1"/>
  <c r="I32" i="110"/>
  <c r="I33" i="110"/>
  <c r="H33" i="110"/>
  <c r="I34" i="110"/>
  <c r="H34" i="110"/>
  <c r="I35" i="110"/>
  <c r="H35" i="110"/>
  <c r="H60" i="110"/>
  <c r="I60" i="110"/>
  <c r="I61" i="110"/>
  <c r="H61" i="110"/>
  <c r="I62" i="110"/>
  <c r="J62" i="110" s="1"/>
  <c r="H62" i="110"/>
  <c r="I63" i="110"/>
  <c r="H63" i="110"/>
  <c r="H64" i="110"/>
  <c r="I64" i="110"/>
  <c r="I65" i="110"/>
  <c r="H65" i="110"/>
  <c r="I66" i="110"/>
  <c r="H66" i="110"/>
  <c r="I67" i="110"/>
  <c r="H67" i="110"/>
  <c r="H68" i="110"/>
  <c r="I68" i="110"/>
  <c r="I70" i="110"/>
  <c r="H70" i="110"/>
  <c r="I71" i="110"/>
  <c r="H71" i="110"/>
  <c r="H69" i="110"/>
  <c r="I69" i="110"/>
  <c r="H80" i="110"/>
  <c r="I80" i="110"/>
  <c r="H81" i="110"/>
  <c r="J81" i="110" s="1"/>
  <c r="I81" i="110"/>
  <c r="I82" i="110"/>
  <c r="H82" i="110"/>
  <c r="I83" i="110"/>
  <c r="J83" i="110" s="1"/>
  <c r="K83" i="110" s="1"/>
  <c r="H83" i="110"/>
  <c r="H84" i="110"/>
  <c r="I84" i="110"/>
  <c r="J84" i="110" s="1"/>
  <c r="H85" i="110"/>
  <c r="J85" i="110" s="1"/>
  <c r="I85" i="110"/>
  <c r="I86" i="110"/>
  <c r="H86" i="110"/>
  <c r="I87" i="110"/>
  <c r="J87" i="110" s="1"/>
  <c r="K87" i="110" s="1"/>
  <c r="H87" i="110"/>
  <c r="H100" i="110"/>
  <c r="I100" i="110"/>
  <c r="J100" i="110" s="1"/>
  <c r="I102" i="110"/>
  <c r="H102" i="110"/>
  <c r="I103" i="110"/>
  <c r="H103" i="110"/>
  <c r="H101" i="110"/>
  <c r="I101" i="110"/>
  <c r="H104" i="110"/>
  <c r="I104" i="110"/>
  <c r="J104" i="110" s="1"/>
  <c r="H105" i="110"/>
  <c r="I105" i="110"/>
  <c r="I106" i="110"/>
  <c r="H106" i="110"/>
  <c r="I107" i="110"/>
  <c r="H107" i="110"/>
  <c r="H108" i="110"/>
  <c r="I108" i="110"/>
  <c r="J108" i="110" s="1"/>
  <c r="H109" i="110"/>
  <c r="I109" i="110"/>
  <c r="I110" i="110"/>
  <c r="H110" i="110"/>
  <c r="I111" i="110"/>
  <c r="H111" i="110"/>
  <c r="H24" i="111"/>
  <c r="I24" i="111"/>
  <c r="I25" i="111"/>
  <c r="H25" i="111"/>
  <c r="I26" i="111"/>
  <c r="H26" i="111"/>
  <c r="I27" i="111"/>
  <c r="H27" i="111"/>
  <c r="H32" i="111"/>
  <c r="I32" i="111"/>
  <c r="I33" i="111"/>
  <c r="H33" i="111"/>
  <c r="I34" i="111"/>
  <c r="H34" i="111"/>
  <c r="I35" i="111"/>
  <c r="H35" i="111"/>
  <c r="H60" i="111"/>
  <c r="I60" i="111"/>
  <c r="I61" i="111"/>
  <c r="H61" i="111"/>
  <c r="I62" i="111"/>
  <c r="J62" i="111" s="1"/>
  <c r="H62" i="111"/>
  <c r="I63" i="111"/>
  <c r="H63" i="111"/>
  <c r="H68" i="111"/>
  <c r="I68" i="111"/>
  <c r="I70" i="111"/>
  <c r="H70" i="111"/>
  <c r="I71" i="111"/>
  <c r="H71" i="111"/>
  <c r="H69" i="111"/>
  <c r="I69" i="111"/>
  <c r="H84" i="111"/>
  <c r="I84" i="111"/>
  <c r="H85" i="111"/>
  <c r="I85" i="111"/>
  <c r="J85" i="111" s="1"/>
  <c r="I86" i="111"/>
  <c r="J86" i="111" s="1"/>
  <c r="H86" i="111"/>
  <c r="I87" i="111"/>
  <c r="H87" i="111"/>
  <c r="H100" i="111"/>
  <c r="I100" i="111"/>
  <c r="I102" i="111"/>
  <c r="H102" i="111"/>
  <c r="I103" i="111"/>
  <c r="H103" i="111"/>
  <c r="H101" i="111"/>
  <c r="I101" i="111"/>
  <c r="H108" i="111"/>
  <c r="I108" i="111"/>
  <c r="H109" i="111"/>
  <c r="I109" i="111"/>
  <c r="I110" i="111"/>
  <c r="H110" i="111"/>
  <c r="I111" i="111"/>
  <c r="H111" i="111"/>
  <c r="H28" i="112"/>
  <c r="I28" i="112"/>
  <c r="J28" i="112" s="1"/>
  <c r="I29" i="112"/>
  <c r="H29" i="112"/>
  <c r="I30" i="112"/>
  <c r="H30" i="112"/>
  <c r="I31" i="112"/>
  <c r="H31" i="112"/>
  <c r="H32" i="112"/>
  <c r="J32" i="112" s="1"/>
  <c r="K32" i="112" s="1"/>
  <c r="L32" i="112" s="1"/>
  <c r="I32" i="112"/>
  <c r="I33" i="112"/>
  <c r="J33" i="112" s="1"/>
  <c r="H33" i="112"/>
  <c r="I34" i="112"/>
  <c r="H34" i="112"/>
  <c r="J34" i="112" s="1"/>
  <c r="I35" i="112"/>
  <c r="J35" i="112" s="1"/>
  <c r="K35" i="112" s="1"/>
  <c r="H35" i="112"/>
  <c r="H48" i="112"/>
  <c r="I48" i="112"/>
  <c r="J48" i="112" s="1"/>
  <c r="I49" i="112"/>
  <c r="H49" i="112"/>
  <c r="I50" i="112"/>
  <c r="H50" i="112"/>
  <c r="I51" i="112"/>
  <c r="H51" i="112"/>
  <c r="H52" i="112"/>
  <c r="I52" i="112"/>
  <c r="I53" i="112"/>
  <c r="H53" i="112"/>
  <c r="I54" i="112"/>
  <c r="H54" i="112"/>
  <c r="I55" i="112"/>
  <c r="H55" i="112"/>
  <c r="H60" i="112"/>
  <c r="I60" i="112"/>
  <c r="I61" i="112"/>
  <c r="H61" i="112"/>
  <c r="I62" i="112"/>
  <c r="H62" i="112"/>
  <c r="I63" i="112"/>
  <c r="H63" i="112"/>
  <c r="J63" i="112"/>
  <c r="K63" i="112" s="1"/>
  <c r="H68" i="112"/>
  <c r="J68" i="112" s="1"/>
  <c r="I68" i="112"/>
  <c r="I70" i="112"/>
  <c r="H70" i="112"/>
  <c r="I71" i="112"/>
  <c r="H71" i="112"/>
  <c r="H69" i="112"/>
  <c r="I69" i="112"/>
  <c r="H84" i="112"/>
  <c r="I84" i="112"/>
  <c r="H85" i="112"/>
  <c r="I85" i="112"/>
  <c r="J85" i="112" s="1"/>
  <c r="I86" i="112"/>
  <c r="H86" i="112"/>
  <c r="J86" i="112"/>
  <c r="I87" i="112"/>
  <c r="H87" i="112"/>
  <c r="H96" i="112"/>
  <c r="I96" i="112"/>
  <c r="J96" i="112" s="1"/>
  <c r="I97" i="112"/>
  <c r="J97" i="112" s="1"/>
  <c r="I98" i="112"/>
  <c r="H98" i="112"/>
  <c r="I99" i="112"/>
  <c r="H99" i="112"/>
  <c r="H97" i="112"/>
  <c r="H100" i="112"/>
  <c r="I100" i="112"/>
  <c r="I102" i="112"/>
  <c r="H102" i="112"/>
  <c r="I103" i="112"/>
  <c r="H103" i="112"/>
  <c r="H101" i="112"/>
  <c r="I101" i="112"/>
  <c r="H104" i="112"/>
  <c r="I104" i="112"/>
  <c r="J104" i="112" s="1"/>
  <c r="I105" i="112"/>
  <c r="J105" i="112" s="1"/>
  <c r="K104" i="112" s="1"/>
  <c r="I106" i="112"/>
  <c r="J106" i="112" s="1"/>
  <c r="H106" i="112"/>
  <c r="I107" i="112"/>
  <c r="H107" i="112"/>
  <c r="H105" i="112"/>
  <c r="H108" i="112"/>
  <c r="I108" i="112"/>
  <c r="H109" i="112"/>
  <c r="J109" i="112" s="1"/>
  <c r="I109" i="112"/>
  <c r="I110" i="112"/>
  <c r="H110" i="112"/>
  <c r="I111" i="112"/>
  <c r="H111" i="112"/>
  <c r="H20" i="113"/>
  <c r="I20" i="113"/>
  <c r="J20" i="113" s="1"/>
  <c r="I21" i="113"/>
  <c r="H21" i="113"/>
  <c r="I22" i="113"/>
  <c r="H22" i="113"/>
  <c r="I23" i="113"/>
  <c r="J23" i="113" s="1"/>
  <c r="K23" i="113" s="1"/>
  <c r="H23" i="113"/>
  <c r="H24" i="113"/>
  <c r="I24" i="113"/>
  <c r="J24" i="113" s="1"/>
  <c r="I25" i="113"/>
  <c r="H25" i="113"/>
  <c r="J25" i="113" s="1"/>
  <c r="I26" i="113"/>
  <c r="J26" i="113" s="1"/>
  <c r="H26" i="113"/>
  <c r="I27" i="113"/>
  <c r="H27" i="113"/>
  <c r="H28" i="113"/>
  <c r="I28" i="113"/>
  <c r="I29" i="113"/>
  <c r="H29" i="113"/>
  <c r="I30" i="113"/>
  <c r="J30" i="113" s="1"/>
  <c r="H30" i="113"/>
  <c r="I31" i="113"/>
  <c r="H31" i="113"/>
  <c r="H32" i="113"/>
  <c r="I32" i="113"/>
  <c r="J32" i="113" s="1"/>
  <c r="I33" i="113"/>
  <c r="H33" i="113"/>
  <c r="I34" i="113"/>
  <c r="H34" i="113"/>
  <c r="I35" i="113"/>
  <c r="H35" i="113"/>
  <c r="H96" i="113"/>
  <c r="I96" i="113"/>
  <c r="H97" i="113"/>
  <c r="I97" i="113"/>
  <c r="I98" i="113"/>
  <c r="J98" i="113" s="1"/>
  <c r="H98" i="113"/>
  <c r="I99" i="113"/>
  <c r="H99" i="113"/>
  <c r="H100" i="113"/>
  <c r="I100" i="113"/>
  <c r="J100" i="113"/>
  <c r="I102" i="113"/>
  <c r="J102" i="113" s="1"/>
  <c r="H102" i="113"/>
  <c r="I103" i="113"/>
  <c r="H103" i="113"/>
  <c r="J103" i="113" s="1"/>
  <c r="K103" i="113" s="1"/>
  <c r="H101" i="113"/>
  <c r="I101" i="113"/>
  <c r="H104" i="113"/>
  <c r="I104" i="113"/>
  <c r="J104" i="113" s="1"/>
  <c r="H105" i="113"/>
  <c r="I105" i="113"/>
  <c r="I106" i="113"/>
  <c r="H106" i="113"/>
  <c r="J106" i="113" s="1"/>
  <c r="I107" i="113"/>
  <c r="H107" i="113"/>
  <c r="J107" i="113"/>
  <c r="K107" i="113" s="1"/>
  <c r="H108" i="113"/>
  <c r="J108" i="113" s="1"/>
  <c r="I108" i="113"/>
  <c r="H109" i="113"/>
  <c r="I109" i="113"/>
  <c r="I110" i="113"/>
  <c r="J110" i="113" s="1"/>
  <c r="H110" i="113"/>
  <c r="I111" i="113"/>
  <c r="H111" i="113"/>
  <c r="H16" i="114"/>
  <c r="I16" i="114"/>
  <c r="I17" i="114"/>
  <c r="H17" i="114"/>
  <c r="I18" i="114"/>
  <c r="J18" i="114" s="1"/>
  <c r="H18" i="114"/>
  <c r="I19" i="114"/>
  <c r="J19" i="114" s="1"/>
  <c r="K19" i="114" s="1"/>
  <c r="H19" i="114"/>
  <c r="H20" i="114"/>
  <c r="I20" i="114"/>
  <c r="I21" i="114"/>
  <c r="H21" i="114"/>
  <c r="I22" i="114"/>
  <c r="H22" i="114"/>
  <c r="I23" i="114"/>
  <c r="J23" i="114" s="1"/>
  <c r="K23" i="114" s="1"/>
  <c r="H23" i="114"/>
  <c r="H24" i="114"/>
  <c r="I24" i="114"/>
  <c r="J24" i="114" s="1"/>
  <c r="I25" i="114"/>
  <c r="H25" i="114"/>
  <c r="I26" i="114"/>
  <c r="H26" i="114"/>
  <c r="I27" i="114"/>
  <c r="H27" i="114"/>
  <c r="J27" i="114"/>
  <c r="K27" i="114" s="1"/>
  <c r="H28" i="114"/>
  <c r="J28" i="114" s="1"/>
  <c r="I28" i="114"/>
  <c r="I29" i="114"/>
  <c r="H29" i="114"/>
  <c r="J29" i="114" s="1"/>
  <c r="I30" i="114"/>
  <c r="J30" i="114" s="1"/>
  <c r="H30" i="114"/>
  <c r="I31" i="114"/>
  <c r="H31" i="114"/>
  <c r="J31" i="114" s="1"/>
  <c r="K31" i="114" s="1"/>
  <c r="H32" i="114"/>
  <c r="I32" i="114"/>
  <c r="I33" i="114"/>
  <c r="H33" i="114"/>
  <c r="I34" i="114"/>
  <c r="H34" i="114"/>
  <c r="I35" i="114"/>
  <c r="H35" i="114"/>
  <c r="H84" i="114"/>
  <c r="I84" i="114"/>
  <c r="H85" i="114"/>
  <c r="I85" i="114"/>
  <c r="I86" i="114"/>
  <c r="H86" i="114"/>
  <c r="I87" i="114"/>
  <c r="H87" i="114"/>
  <c r="H96" i="114"/>
  <c r="I96" i="114"/>
  <c r="H97" i="114"/>
  <c r="I97" i="114"/>
  <c r="J97" i="114" s="1"/>
  <c r="I98" i="114"/>
  <c r="H98" i="114"/>
  <c r="I99" i="114"/>
  <c r="H99" i="114"/>
  <c r="H100" i="114"/>
  <c r="I100" i="114"/>
  <c r="I102" i="114"/>
  <c r="H102" i="114"/>
  <c r="I103" i="114"/>
  <c r="H103" i="114"/>
  <c r="H101" i="114"/>
  <c r="I101" i="114"/>
  <c r="H104" i="114"/>
  <c r="I104" i="114"/>
  <c r="I106" i="114"/>
  <c r="H106" i="114"/>
  <c r="I107" i="114"/>
  <c r="H107" i="114"/>
  <c r="H105" i="114"/>
  <c r="I105" i="114"/>
  <c r="H108" i="114"/>
  <c r="I108" i="114"/>
  <c r="J108" i="114" s="1"/>
  <c r="H109" i="114"/>
  <c r="J109" i="114" s="1"/>
  <c r="I109" i="114"/>
  <c r="I110" i="114"/>
  <c r="H110" i="114"/>
  <c r="J110" i="114" s="1"/>
  <c r="I111" i="114"/>
  <c r="J111" i="114" s="1"/>
  <c r="K111" i="114" s="1"/>
  <c r="H111" i="114"/>
  <c r="H16" i="115"/>
  <c r="J16" i="115" s="1"/>
  <c r="I16" i="115"/>
  <c r="I17" i="115"/>
  <c r="H17" i="115"/>
  <c r="I18" i="115"/>
  <c r="H18" i="115"/>
  <c r="I19" i="115"/>
  <c r="H19" i="115"/>
  <c r="H20" i="115"/>
  <c r="I20" i="115"/>
  <c r="I21" i="115"/>
  <c r="H21" i="115"/>
  <c r="I22" i="115"/>
  <c r="H22" i="115"/>
  <c r="I23" i="115"/>
  <c r="H23" i="115"/>
  <c r="H24" i="115"/>
  <c r="J24" i="115" s="1"/>
  <c r="I24" i="115"/>
  <c r="I25" i="115"/>
  <c r="H25" i="115"/>
  <c r="I26" i="115"/>
  <c r="H26" i="115"/>
  <c r="I27" i="115"/>
  <c r="H27" i="115"/>
  <c r="H28" i="115"/>
  <c r="J28" i="115" s="1"/>
  <c r="I28" i="115"/>
  <c r="I29" i="115"/>
  <c r="H29" i="115"/>
  <c r="I30" i="115"/>
  <c r="H30" i="115"/>
  <c r="I31" i="115"/>
  <c r="H31" i="115"/>
  <c r="H32" i="115"/>
  <c r="I32" i="115"/>
  <c r="I33" i="115"/>
  <c r="H33" i="115"/>
  <c r="I34" i="115"/>
  <c r="H34" i="115"/>
  <c r="I35" i="115"/>
  <c r="H35" i="115"/>
  <c r="J35" i="115" s="1"/>
  <c r="K35" i="115" s="1"/>
  <c r="H60" i="115"/>
  <c r="I60" i="115"/>
  <c r="I61" i="115"/>
  <c r="H61" i="115"/>
  <c r="I62" i="115"/>
  <c r="H62" i="115"/>
  <c r="I63" i="115"/>
  <c r="H63" i="115"/>
  <c r="H84" i="115"/>
  <c r="I84" i="115"/>
  <c r="J84" i="115" s="1"/>
  <c r="H85" i="115"/>
  <c r="J85" i="115" s="1"/>
  <c r="I85" i="115"/>
  <c r="I86" i="115"/>
  <c r="H86" i="115"/>
  <c r="J86" i="115" s="1"/>
  <c r="I87" i="115"/>
  <c r="J87" i="115" s="1"/>
  <c r="K87" i="115" s="1"/>
  <c r="H87" i="115"/>
  <c r="H96" i="115"/>
  <c r="I96" i="115"/>
  <c r="J96" i="115" s="1"/>
  <c r="H97" i="115"/>
  <c r="I97" i="115"/>
  <c r="I98" i="115"/>
  <c r="H98" i="115"/>
  <c r="I99" i="115"/>
  <c r="H99" i="115"/>
  <c r="H100" i="115"/>
  <c r="I100" i="115"/>
  <c r="I102" i="115"/>
  <c r="H102" i="115"/>
  <c r="I103" i="115"/>
  <c r="H103" i="115"/>
  <c r="H101" i="115"/>
  <c r="I101" i="115"/>
  <c r="H104" i="115"/>
  <c r="I104" i="115"/>
  <c r="H105" i="115"/>
  <c r="I105" i="115"/>
  <c r="J105" i="115" s="1"/>
  <c r="I106" i="115"/>
  <c r="J106" i="115" s="1"/>
  <c r="H106" i="115"/>
  <c r="I107" i="115"/>
  <c r="H107" i="115"/>
  <c r="H108" i="115"/>
  <c r="I108" i="115"/>
  <c r="H109" i="115"/>
  <c r="I109" i="115"/>
  <c r="I110" i="115"/>
  <c r="J110" i="115" s="1"/>
  <c r="H110" i="115"/>
  <c r="I111" i="115"/>
  <c r="H111" i="115"/>
  <c r="H20" i="116"/>
  <c r="I20" i="116"/>
  <c r="I21" i="116"/>
  <c r="H21" i="116"/>
  <c r="I22" i="116"/>
  <c r="H22" i="116"/>
  <c r="I23" i="116"/>
  <c r="H23" i="116"/>
  <c r="H24" i="116"/>
  <c r="I24" i="116"/>
  <c r="I25" i="116"/>
  <c r="H25" i="116"/>
  <c r="I26" i="116"/>
  <c r="H26" i="116"/>
  <c r="I27" i="116"/>
  <c r="H27" i="116"/>
  <c r="H32" i="116"/>
  <c r="I32" i="116"/>
  <c r="I33" i="116"/>
  <c r="H33" i="116"/>
  <c r="I34" i="116"/>
  <c r="H34" i="116"/>
  <c r="I35" i="116"/>
  <c r="H35" i="116"/>
  <c r="H96" i="116"/>
  <c r="I96" i="116"/>
  <c r="H97" i="116"/>
  <c r="I97" i="116"/>
  <c r="J97" i="116"/>
  <c r="I98" i="116"/>
  <c r="J98" i="116" s="1"/>
  <c r="H98" i="116"/>
  <c r="I99" i="116"/>
  <c r="H99" i="116"/>
  <c r="H100" i="116"/>
  <c r="I100" i="116"/>
  <c r="J100" i="116"/>
  <c r="H101" i="116"/>
  <c r="I101" i="116"/>
  <c r="I102" i="116"/>
  <c r="H102" i="116"/>
  <c r="J102" i="116" s="1"/>
  <c r="I103" i="116"/>
  <c r="J103" i="116" s="1"/>
  <c r="K103" i="116" s="1"/>
  <c r="H103" i="116"/>
  <c r="H108" i="116"/>
  <c r="I108" i="116"/>
  <c r="H109" i="116"/>
  <c r="I109" i="116"/>
  <c r="I110" i="116"/>
  <c r="H110" i="116"/>
  <c r="J110" i="116" s="1"/>
  <c r="I111" i="116"/>
  <c r="H111" i="116"/>
  <c r="H24" i="117"/>
  <c r="I24" i="117"/>
  <c r="I25" i="117"/>
  <c r="H25" i="117"/>
  <c r="I26" i="117"/>
  <c r="H26" i="117"/>
  <c r="I27" i="117"/>
  <c r="H27" i="117"/>
  <c r="H28" i="117"/>
  <c r="I28" i="117"/>
  <c r="I29" i="117"/>
  <c r="H29" i="117"/>
  <c r="I30" i="117"/>
  <c r="H30" i="117"/>
  <c r="I31" i="117"/>
  <c r="H31" i="117"/>
  <c r="H32" i="117"/>
  <c r="J32" i="117" s="1"/>
  <c r="I32" i="117"/>
  <c r="I33" i="117"/>
  <c r="H33" i="117"/>
  <c r="I34" i="117"/>
  <c r="H34" i="117"/>
  <c r="I35" i="117"/>
  <c r="H35" i="117"/>
  <c r="H60" i="117"/>
  <c r="I60" i="117"/>
  <c r="I61" i="117"/>
  <c r="J61" i="117" s="1"/>
  <c r="H61" i="117"/>
  <c r="I62" i="117"/>
  <c r="H62" i="117"/>
  <c r="J62" i="117" s="1"/>
  <c r="I63" i="117"/>
  <c r="J63" i="117" s="1"/>
  <c r="K63" i="117" s="1"/>
  <c r="H63" i="117"/>
  <c r="H68" i="117"/>
  <c r="I68" i="117"/>
  <c r="I70" i="117"/>
  <c r="J70" i="117" s="1"/>
  <c r="K68" i="117" s="1"/>
  <c r="H70" i="117"/>
  <c r="I71" i="117"/>
  <c r="H71" i="117"/>
  <c r="H69" i="117"/>
  <c r="I69" i="117"/>
  <c r="H84" i="117"/>
  <c r="I84" i="117"/>
  <c r="H85" i="117"/>
  <c r="I85" i="117"/>
  <c r="I86" i="117"/>
  <c r="H86" i="117"/>
  <c r="I87" i="117"/>
  <c r="H87" i="117"/>
  <c r="H100" i="117"/>
  <c r="I100" i="117"/>
  <c r="J100" i="117" s="1"/>
  <c r="I102" i="117"/>
  <c r="H102" i="117"/>
  <c r="I103" i="117"/>
  <c r="H103" i="117"/>
  <c r="J103" i="117" s="1"/>
  <c r="K103" i="117" s="1"/>
  <c r="H101" i="117"/>
  <c r="I101" i="117"/>
  <c r="H104" i="117"/>
  <c r="I104" i="117"/>
  <c r="J104" i="117" s="1"/>
  <c r="H105" i="117"/>
  <c r="J105" i="117" s="1"/>
  <c r="I105" i="117"/>
  <c r="I106" i="117"/>
  <c r="H106" i="117"/>
  <c r="I107" i="117"/>
  <c r="H107" i="117"/>
  <c r="H108" i="117"/>
  <c r="I108" i="117"/>
  <c r="H109" i="117"/>
  <c r="I109" i="117"/>
  <c r="I110" i="117"/>
  <c r="H110" i="117"/>
  <c r="I111" i="117"/>
  <c r="H111" i="117"/>
  <c r="H24" i="118"/>
  <c r="I24" i="118"/>
  <c r="I25" i="118"/>
  <c r="H25" i="118"/>
  <c r="I26" i="118"/>
  <c r="H26" i="118"/>
  <c r="J26" i="118" s="1"/>
  <c r="I27" i="118"/>
  <c r="H27" i="118"/>
  <c r="H32" i="118"/>
  <c r="I32" i="118"/>
  <c r="I33" i="118"/>
  <c r="H33" i="118"/>
  <c r="I34" i="118"/>
  <c r="H34" i="118"/>
  <c r="I35" i="118"/>
  <c r="H35" i="118"/>
  <c r="H60" i="118"/>
  <c r="I60" i="118"/>
  <c r="I61" i="118"/>
  <c r="J61" i="118" s="1"/>
  <c r="H61" i="118"/>
  <c r="I62" i="118"/>
  <c r="H62" i="118"/>
  <c r="I63" i="118"/>
  <c r="H63" i="118"/>
  <c r="H88" i="118"/>
  <c r="I88" i="118"/>
  <c r="J88" i="118" s="1"/>
  <c r="H89" i="118"/>
  <c r="I89" i="118"/>
  <c r="I90" i="118"/>
  <c r="H90" i="118"/>
  <c r="J90" i="118" s="1"/>
  <c r="I91" i="118"/>
  <c r="J91" i="118" s="1"/>
  <c r="K91" i="118" s="1"/>
  <c r="H91" i="118"/>
  <c r="H92" i="118"/>
  <c r="I92" i="118"/>
  <c r="J92" i="118" s="1"/>
  <c r="H93" i="118"/>
  <c r="I93" i="118"/>
  <c r="J93" i="118" s="1"/>
  <c r="I94" i="118"/>
  <c r="J94" i="118" s="1"/>
  <c r="H94" i="118"/>
  <c r="I95" i="118"/>
  <c r="H95" i="118"/>
  <c r="H32" i="119"/>
  <c r="J32" i="119" s="1"/>
  <c r="I32" i="119"/>
  <c r="I33" i="119"/>
  <c r="H33" i="119"/>
  <c r="I34" i="119"/>
  <c r="J34" i="119" s="1"/>
  <c r="H34" i="119"/>
  <c r="I35" i="119"/>
  <c r="H35" i="119"/>
  <c r="J35" i="119" s="1"/>
  <c r="K35" i="119" s="1"/>
  <c r="H60" i="119"/>
  <c r="I60" i="119"/>
  <c r="I61" i="119"/>
  <c r="H61" i="119"/>
  <c r="J61" i="119" s="1"/>
  <c r="I62" i="119"/>
  <c r="H62" i="119"/>
  <c r="I63" i="119"/>
  <c r="H63" i="119"/>
  <c r="H68" i="119"/>
  <c r="I68" i="119"/>
  <c r="I70" i="119"/>
  <c r="H70" i="119"/>
  <c r="I71" i="119"/>
  <c r="H71" i="119"/>
  <c r="J71" i="119"/>
  <c r="K71" i="119" s="1"/>
  <c r="H69" i="119"/>
  <c r="I69" i="119"/>
  <c r="H84" i="119"/>
  <c r="I84" i="119"/>
  <c r="J84" i="119" s="1"/>
  <c r="H85" i="119"/>
  <c r="I85" i="119"/>
  <c r="I86" i="119"/>
  <c r="H86" i="119"/>
  <c r="I87" i="119"/>
  <c r="H87" i="119"/>
  <c r="H108" i="119"/>
  <c r="I108" i="119"/>
  <c r="J108" i="119" s="1"/>
  <c r="H109" i="119"/>
  <c r="I109" i="119"/>
  <c r="I110" i="119"/>
  <c r="H110" i="119"/>
  <c r="J110" i="119" s="1"/>
  <c r="I111" i="119"/>
  <c r="H111" i="119"/>
  <c r="H24" i="120"/>
  <c r="I24" i="120"/>
  <c r="I25" i="120"/>
  <c r="J25" i="120" s="1"/>
  <c r="H25" i="120"/>
  <c r="I26" i="120"/>
  <c r="H26" i="120"/>
  <c r="J26" i="120"/>
  <c r="I27" i="120"/>
  <c r="H27" i="120"/>
  <c r="H32" i="120"/>
  <c r="I32" i="120"/>
  <c r="I33" i="120"/>
  <c r="H33" i="120"/>
  <c r="J33" i="120"/>
  <c r="I34" i="120"/>
  <c r="H34" i="120"/>
  <c r="I35" i="120"/>
  <c r="H35" i="120"/>
  <c r="J35" i="120" s="1"/>
  <c r="K35" i="120" s="1"/>
  <c r="H60" i="120"/>
  <c r="I60" i="120"/>
  <c r="I61" i="120"/>
  <c r="H61" i="120"/>
  <c r="I62" i="120"/>
  <c r="H62" i="120"/>
  <c r="J62" i="120"/>
  <c r="I63" i="120"/>
  <c r="H63" i="120"/>
  <c r="H100" i="120"/>
  <c r="I100" i="120"/>
  <c r="H101" i="120"/>
  <c r="I101" i="120"/>
  <c r="I102" i="120"/>
  <c r="H102" i="120"/>
  <c r="I103" i="120"/>
  <c r="H103" i="120"/>
  <c r="H108" i="120"/>
  <c r="I108" i="120"/>
  <c r="J108" i="120" s="1"/>
  <c r="H109" i="120"/>
  <c r="I109" i="120"/>
  <c r="I110" i="120"/>
  <c r="H110" i="120"/>
  <c r="I111" i="120"/>
  <c r="H111" i="120"/>
  <c r="H16" i="121"/>
  <c r="I16" i="121"/>
  <c r="I17" i="121"/>
  <c r="H17" i="121"/>
  <c r="I18" i="121"/>
  <c r="H18" i="121"/>
  <c r="I19" i="121"/>
  <c r="J19" i="121" s="1"/>
  <c r="K19" i="121" s="1"/>
  <c r="H19" i="121"/>
  <c r="H20" i="121"/>
  <c r="I20" i="121"/>
  <c r="I21" i="121"/>
  <c r="J21" i="121" s="1"/>
  <c r="H21" i="121"/>
  <c r="I22" i="121"/>
  <c r="J22" i="121" s="1"/>
  <c r="H22" i="121"/>
  <c r="I23" i="121"/>
  <c r="H23" i="121"/>
  <c r="H28" i="121"/>
  <c r="I28" i="121"/>
  <c r="J28" i="121" s="1"/>
  <c r="I29" i="121"/>
  <c r="J29" i="121" s="1"/>
  <c r="H29" i="121"/>
  <c r="I30" i="121"/>
  <c r="H30" i="121"/>
  <c r="I31" i="121"/>
  <c r="H31" i="121"/>
  <c r="H32" i="121"/>
  <c r="I32" i="121"/>
  <c r="J32" i="121" s="1"/>
  <c r="I33" i="121"/>
  <c r="H33" i="121"/>
  <c r="J33" i="121" s="1"/>
  <c r="I34" i="121"/>
  <c r="H34" i="121"/>
  <c r="I35" i="121"/>
  <c r="H35" i="121"/>
  <c r="H60" i="121"/>
  <c r="I60" i="121"/>
  <c r="I61" i="121"/>
  <c r="H61" i="121"/>
  <c r="J61" i="121" s="1"/>
  <c r="I62" i="121"/>
  <c r="J62" i="121" s="1"/>
  <c r="H62" i="121"/>
  <c r="I63" i="121"/>
  <c r="H63" i="121"/>
  <c r="J63" i="121" s="1"/>
  <c r="K63" i="121" s="1"/>
  <c r="H68" i="121"/>
  <c r="I68" i="121"/>
  <c r="I70" i="121"/>
  <c r="H70" i="121"/>
  <c r="I71" i="121"/>
  <c r="H71" i="121"/>
  <c r="J71" i="121"/>
  <c r="K71" i="121" s="1"/>
  <c r="H69" i="121"/>
  <c r="I69" i="121"/>
  <c r="H84" i="121"/>
  <c r="I84" i="121"/>
  <c r="I85" i="121"/>
  <c r="J85" i="121" s="1"/>
  <c r="H85" i="121"/>
  <c r="I86" i="121"/>
  <c r="H86" i="121"/>
  <c r="J86" i="121" s="1"/>
  <c r="I87" i="121"/>
  <c r="J87" i="121" s="1"/>
  <c r="K87" i="121" s="1"/>
  <c r="H87" i="121"/>
  <c r="H96" i="121"/>
  <c r="I96" i="121"/>
  <c r="I97" i="121"/>
  <c r="H97" i="121"/>
  <c r="I98" i="121"/>
  <c r="H98" i="121"/>
  <c r="I99" i="121"/>
  <c r="H99" i="121"/>
  <c r="H100" i="121"/>
  <c r="I100" i="121"/>
  <c r="J100" i="121" s="1"/>
  <c r="I101" i="121"/>
  <c r="J101" i="121" s="1"/>
  <c r="H101" i="121"/>
  <c r="I102" i="121"/>
  <c r="H102" i="121"/>
  <c r="J102" i="121" s="1"/>
  <c r="I103" i="121"/>
  <c r="H103" i="121"/>
  <c r="H104" i="121"/>
  <c r="I104" i="121"/>
  <c r="I105" i="121"/>
  <c r="H105" i="121"/>
  <c r="I106" i="121"/>
  <c r="H106" i="121"/>
  <c r="I107" i="121"/>
  <c r="H107" i="121"/>
  <c r="H108" i="121"/>
  <c r="I108" i="121"/>
  <c r="I109" i="121"/>
  <c r="H109" i="121"/>
  <c r="I110" i="121"/>
  <c r="H110" i="121"/>
  <c r="I111" i="121"/>
  <c r="H111" i="121"/>
  <c r="B4" i="26"/>
  <c r="J4" i="26"/>
  <c r="J5" i="26"/>
  <c r="J6" i="26"/>
  <c r="J7" i="26"/>
  <c r="K7" i="26"/>
  <c r="B8" i="26"/>
  <c r="J8" i="26"/>
  <c r="J9" i="26"/>
  <c r="J10" i="26"/>
  <c r="K8" i="26" s="1"/>
  <c r="L8" i="26" s="1"/>
  <c r="J11" i="26"/>
  <c r="K11" i="26" s="1"/>
  <c r="B12" i="26"/>
  <c r="J12" i="26"/>
  <c r="K12" i="26" s="1"/>
  <c r="L12" i="26" s="1"/>
  <c r="J13" i="26"/>
  <c r="J14" i="26"/>
  <c r="J15" i="26"/>
  <c r="K15" i="26"/>
  <c r="B16" i="26"/>
  <c r="J16" i="26"/>
  <c r="J17" i="26"/>
  <c r="J18" i="26"/>
  <c r="J19" i="26"/>
  <c r="K19" i="26" s="1"/>
  <c r="B20" i="26"/>
  <c r="J20" i="26"/>
  <c r="J21" i="26"/>
  <c r="K20" i="26" s="1"/>
  <c r="L20" i="26" s="1"/>
  <c r="J22" i="26"/>
  <c r="J23" i="26"/>
  <c r="K23" i="26" s="1"/>
  <c r="B24" i="26"/>
  <c r="J24" i="26"/>
  <c r="K24" i="26" s="1"/>
  <c r="L24" i="26" s="1"/>
  <c r="J25" i="26"/>
  <c r="J26" i="26"/>
  <c r="J27" i="26"/>
  <c r="K27" i="26" s="1"/>
  <c r="B28" i="26"/>
  <c r="J28" i="26"/>
  <c r="J29" i="26"/>
  <c r="J30" i="26"/>
  <c r="J31" i="26"/>
  <c r="K31" i="26" s="1"/>
  <c r="B32" i="26"/>
  <c r="J32" i="26"/>
  <c r="J33" i="26"/>
  <c r="J34" i="26"/>
  <c r="J35" i="26"/>
  <c r="K35" i="26" s="1"/>
  <c r="B36" i="26"/>
  <c r="J36" i="26"/>
  <c r="J37" i="26"/>
  <c r="J38" i="26"/>
  <c r="J39" i="26"/>
  <c r="K39" i="26"/>
  <c r="B40" i="26"/>
  <c r="J40" i="26"/>
  <c r="J41" i="26"/>
  <c r="J42" i="26"/>
  <c r="J43" i="26"/>
  <c r="K43" i="26" s="1"/>
  <c r="B44" i="26"/>
  <c r="J44" i="26"/>
  <c r="K44" i="26" s="1"/>
  <c r="J45" i="26"/>
  <c r="J46" i="26"/>
  <c r="J47" i="26"/>
  <c r="K47" i="26"/>
  <c r="B48" i="26"/>
  <c r="J48" i="26"/>
  <c r="J49" i="26"/>
  <c r="J50" i="26"/>
  <c r="J51" i="26"/>
  <c r="K51" i="26" s="1"/>
  <c r="B52" i="26"/>
  <c r="J52" i="26"/>
  <c r="J53" i="26"/>
  <c r="K52" i="26" s="1"/>
  <c r="L52" i="26" s="1"/>
  <c r="J54" i="26"/>
  <c r="J55" i="26"/>
  <c r="K55" i="26" s="1"/>
  <c r="B56" i="26"/>
  <c r="J56" i="26"/>
  <c r="K56" i="26" s="1"/>
  <c r="J57" i="26"/>
  <c r="J58" i="26"/>
  <c r="J59" i="26"/>
  <c r="K59" i="26" s="1"/>
  <c r="B60" i="26"/>
  <c r="J60" i="26"/>
  <c r="J61" i="26"/>
  <c r="J62" i="26"/>
  <c r="J63" i="26"/>
  <c r="K63" i="26" s="1"/>
  <c r="B64" i="26"/>
  <c r="J64" i="26"/>
  <c r="J65" i="26"/>
  <c r="J66" i="26"/>
  <c r="J67" i="26"/>
  <c r="K67" i="26" s="1"/>
  <c r="B68" i="26"/>
  <c r="J68" i="26"/>
  <c r="J69" i="26"/>
  <c r="J70" i="26"/>
  <c r="J71" i="26"/>
  <c r="K71" i="26"/>
  <c r="B72" i="26"/>
  <c r="J72" i="26"/>
  <c r="J73" i="26"/>
  <c r="J74" i="26"/>
  <c r="K72" i="26" s="1"/>
  <c r="L72" i="26" s="1"/>
  <c r="J75" i="26"/>
  <c r="K75" i="26" s="1"/>
  <c r="B76" i="26"/>
  <c r="J76" i="26"/>
  <c r="J77" i="26"/>
  <c r="J78" i="26"/>
  <c r="J79" i="26"/>
  <c r="K79" i="26" s="1"/>
  <c r="B80" i="26"/>
  <c r="J80" i="26"/>
  <c r="K80" i="26" s="1"/>
  <c r="L80" i="26" s="1"/>
  <c r="J81" i="26"/>
  <c r="J82" i="26"/>
  <c r="J83" i="26"/>
  <c r="K83" i="26" s="1"/>
  <c r="B84" i="26"/>
  <c r="J84" i="26"/>
  <c r="J85" i="26"/>
  <c r="J86" i="26"/>
  <c r="J87" i="26"/>
  <c r="K87" i="26" s="1"/>
  <c r="B88" i="26"/>
  <c r="J88" i="26"/>
  <c r="J89" i="26"/>
  <c r="J90" i="26"/>
  <c r="K88" i="26" s="1"/>
  <c r="J91" i="26"/>
  <c r="K91" i="26" s="1"/>
  <c r="B92" i="26"/>
  <c r="J92" i="26"/>
  <c r="J93" i="26"/>
  <c r="K92" i="26" s="1"/>
  <c r="L92" i="26" s="1"/>
  <c r="J94" i="26"/>
  <c r="J95" i="26"/>
  <c r="K95" i="26" s="1"/>
  <c r="B96" i="26"/>
  <c r="J96" i="26"/>
  <c r="K96" i="26" s="1"/>
  <c r="L96" i="26" s="1"/>
  <c r="J97" i="26"/>
  <c r="J98" i="26"/>
  <c r="J99" i="26"/>
  <c r="K99" i="26" s="1"/>
  <c r="B100" i="26"/>
  <c r="J100" i="26"/>
  <c r="J101" i="26"/>
  <c r="J102" i="26"/>
  <c r="J103" i="26"/>
  <c r="K103" i="26" s="1"/>
  <c r="B104" i="26"/>
  <c r="J104" i="26"/>
  <c r="J105" i="26"/>
  <c r="J106" i="26"/>
  <c r="J107" i="26"/>
  <c r="K107" i="26" s="1"/>
  <c r="B4" i="27"/>
  <c r="J4" i="27"/>
  <c r="J5" i="27"/>
  <c r="J6" i="27"/>
  <c r="J7" i="27"/>
  <c r="K7" i="27" s="1"/>
  <c r="B8" i="27"/>
  <c r="J8" i="27"/>
  <c r="J9" i="27"/>
  <c r="J10" i="27"/>
  <c r="J11" i="27"/>
  <c r="K11" i="27" s="1"/>
  <c r="L8" i="27" s="1"/>
  <c r="B12" i="27"/>
  <c r="J12" i="27"/>
  <c r="J13" i="27"/>
  <c r="J14" i="27"/>
  <c r="J15" i="27"/>
  <c r="K15" i="27" s="1"/>
  <c r="B16" i="27"/>
  <c r="J16" i="27"/>
  <c r="K16" i="27" s="1"/>
  <c r="J17" i="27"/>
  <c r="J18" i="27"/>
  <c r="J19" i="27"/>
  <c r="K19" i="27"/>
  <c r="B20" i="27"/>
  <c r="J20" i="27"/>
  <c r="J21" i="27"/>
  <c r="J22" i="27"/>
  <c r="K20" i="27" s="1"/>
  <c r="L20" i="27" s="1"/>
  <c r="J23" i="27"/>
  <c r="K23" i="27" s="1"/>
  <c r="B24" i="27"/>
  <c r="J24" i="27"/>
  <c r="J25" i="27"/>
  <c r="K24" i="27" s="1"/>
  <c r="J26" i="27"/>
  <c r="J27" i="27"/>
  <c r="K27" i="27"/>
  <c r="B28" i="27"/>
  <c r="J28" i="27"/>
  <c r="J29" i="27"/>
  <c r="J30" i="27"/>
  <c r="J31" i="27"/>
  <c r="K31" i="27" s="1"/>
  <c r="B32" i="27"/>
  <c r="J32" i="27"/>
  <c r="J33" i="27"/>
  <c r="J34" i="27"/>
  <c r="K32" i="27" s="1"/>
  <c r="J35" i="27"/>
  <c r="K35" i="27" s="1"/>
  <c r="B36" i="27"/>
  <c r="J36" i="27"/>
  <c r="K36" i="27" s="1"/>
  <c r="L36" i="27" s="1"/>
  <c r="J37" i="27"/>
  <c r="J38" i="27"/>
  <c r="J39" i="27"/>
  <c r="K39" i="27" s="1"/>
  <c r="B40" i="27"/>
  <c r="J40" i="27"/>
  <c r="J41" i="27"/>
  <c r="J42" i="27"/>
  <c r="J43" i="27"/>
  <c r="K43" i="27" s="1"/>
  <c r="B44" i="27"/>
  <c r="J44" i="27"/>
  <c r="J45" i="27"/>
  <c r="K44" i="27" s="1"/>
  <c r="J46" i="27"/>
  <c r="J47" i="27"/>
  <c r="K47" i="27" s="1"/>
  <c r="B48" i="27"/>
  <c r="J48" i="27"/>
  <c r="K48" i="27" s="1"/>
  <c r="J49" i="27"/>
  <c r="J50" i="27"/>
  <c r="J51" i="27"/>
  <c r="K51" i="27"/>
  <c r="B52" i="27"/>
  <c r="J52" i="27"/>
  <c r="J53" i="27"/>
  <c r="J54" i="27"/>
  <c r="K52" i="27" s="1"/>
  <c r="L52" i="27" s="1"/>
  <c r="J55" i="27"/>
  <c r="K55" i="27" s="1"/>
  <c r="B56" i="27"/>
  <c r="J56" i="27"/>
  <c r="J57" i="27"/>
  <c r="K56" i="27" s="1"/>
  <c r="J58" i="27"/>
  <c r="J59" i="27"/>
  <c r="K59" i="27"/>
  <c r="B60" i="27"/>
  <c r="J60" i="27"/>
  <c r="J61" i="27"/>
  <c r="J62" i="27"/>
  <c r="J63" i="27"/>
  <c r="K63" i="27" s="1"/>
  <c r="B64" i="27"/>
  <c r="J64" i="27"/>
  <c r="J65" i="27"/>
  <c r="J66" i="27"/>
  <c r="K64" i="27" s="1"/>
  <c r="L64" i="27" s="1"/>
  <c r="J67" i="27"/>
  <c r="K67" i="27" s="1"/>
  <c r="B68" i="27"/>
  <c r="J68" i="27"/>
  <c r="K68" i="27" s="1"/>
  <c r="L68" i="27" s="1"/>
  <c r="J69" i="27"/>
  <c r="J70" i="27"/>
  <c r="J71" i="27"/>
  <c r="K71" i="27" s="1"/>
  <c r="B72" i="27"/>
  <c r="J72" i="27"/>
  <c r="J73" i="27"/>
  <c r="J74" i="27"/>
  <c r="J75" i="27"/>
  <c r="K75" i="27" s="1"/>
  <c r="L72" i="27" s="1"/>
  <c r="B76" i="27"/>
  <c r="J76" i="27"/>
  <c r="J77" i="27"/>
  <c r="K76" i="27" s="1"/>
  <c r="J78" i="27"/>
  <c r="J79" i="27"/>
  <c r="K79" i="27" s="1"/>
  <c r="B80" i="27"/>
  <c r="J80" i="27"/>
  <c r="K80" i="27" s="1"/>
  <c r="J81" i="27"/>
  <c r="J82" i="27"/>
  <c r="J83" i="27"/>
  <c r="K83" i="27"/>
  <c r="B84" i="27"/>
  <c r="J84" i="27"/>
  <c r="J85" i="27"/>
  <c r="J86" i="27"/>
  <c r="K84" i="27" s="1"/>
  <c r="L84" i="27" s="1"/>
  <c r="J87" i="27"/>
  <c r="K87" i="27" s="1"/>
  <c r="B88" i="27"/>
  <c r="J88" i="27"/>
  <c r="J89" i="27"/>
  <c r="K88" i="27" s="1"/>
  <c r="J90" i="27"/>
  <c r="J91" i="27"/>
  <c r="K91" i="27"/>
  <c r="B92" i="27"/>
  <c r="J92" i="27"/>
  <c r="J93" i="27"/>
  <c r="J94" i="27"/>
  <c r="J95" i="27"/>
  <c r="K95" i="27" s="1"/>
  <c r="B96" i="27"/>
  <c r="J96" i="27"/>
  <c r="J97" i="27"/>
  <c r="J98" i="27"/>
  <c r="K96" i="27" s="1"/>
  <c r="J99" i="27"/>
  <c r="K99" i="27" s="1"/>
  <c r="B100" i="27"/>
  <c r="J100" i="27"/>
  <c r="K100" i="27" s="1"/>
  <c r="L100" i="27" s="1"/>
  <c r="J101" i="27"/>
  <c r="J102" i="27"/>
  <c r="J103" i="27"/>
  <c r="K103" i="27" s="1"/>
  <c r="B104" i="27"/>
  <c r="J104" i="27"/>
  <c r="J105" i="27"/>
  <c r="J106" i="27"/>
  <c r="J107" i="27"/>
  <c r="K107" i="27" s="1"/>
  <c r="B4" i="28"/>
  <c r="J4" i="28"/>
  <c r="J5" i="28"/>
  <c r="J6" i="28"/>
  <c r="J7" i="28"/>
  <c r="K7" i="28" s="1"/>
  <c r="B8" i="28"/>
  <c r="J8" i="28"/>
  <c r="J9" i="28"/>
  <c r="J10" i="28"/>
  <c r="J11" i="28"/>
  <c r="K11" i="28"/>
  <c r="B12" i="28"/>
  <c r="J12" i="28"/>
  <c r="J13" i="28"/>
  <c r="J14" i="28"/>
  <c r="J15" i="28"/>
  <c r="K15" i="28" s="1"/>
  <c r="B16" i="28"/>
  <c r="J16" i="28"/>
  <c r="J17" i="28"/>
  <c r="K16" i="28" s="1"/>
  <c r="L16" i="28" s="1"/>
  <c r="J18" i="28"/>
  <c r="J19" i="28"/>
  <c r="K19" i="28"/>
  <c r="B20" i="28"/>
  <c r="J20" i="28"/>
  <c r="J21" i="28"/>
  <c r="J22" i="28"/>
  <c r="J23" i="28"/>
  <c r="K23" i="28" s="1"/>
  <c r="B24" i="28"/>
  <c r="J24" i="28"/>
  <c r="J25" i="28"/>
  <c r="J26" i="28"/>
  <c r="K24" i="28" s="1"/>
  <c r="J27" i="28"/>
  <c r="K27" i="28" s="1"/>
  <c r="B28" i="28"/>
  <c r="J28" i="28"/>
  <c r="K28" i="28"/>
  <c r="J29" i="28"/>
  <c r="J30" i="28"/>
  <c r="J31" i="28"/>
  <c r="K31" i="28" s="1"/>
  <c r="B32" i="28"/>
  <c r="J32" i="28"/>
  <c r="J33" i="28"/>
  <c r="J34" i="28"/>
  <c r="J35" i="28"/>
  <c r="K35" i="28" s="1"/>
  <c r="B36" i="28"/>
  <c r="J36" i="28"/>
  <c r="J37" i="28"/>
  <c r="J38" i="28"/>
  <c r="K36" i="28" s="1"/>
  <c r="L36" i="28" s="1"/>
  <c r="J39" i="28"/>
  <c r="K39" i="28" s="1"/>
  <c r="B40" i="28"/>
  <c r="J40" i="28"/>
  <c r="J41" i="28"/>
  <c r="J42" i="28"/>
  <c r="J43" i="28"/>
  <c r="K43" i="28" s="1"/>
  <c r="B44" i="28"/>
  <c r="J44" i="28"/>
  <c r="K44" i="28" s="1"/>
  <c r="L44" i="28" s="1"/>
  <c r="J45" i="28"/>
  <c r="J46" i="28"/>
  <c r="J47" i="28"/>
  <c r="K47" i="28" s="1"/>
  <c r="B48" i="28"/>
  <c r="J48" i="28"/>
  <c r="J49" i="28"/>
  <c r="J50" i="28"/>
  <c r="J51" i="28"/>
  <c r="K51" i="28" s="1"/>
  <c r="B52" i="28"/>
  <c r="J52" i="28"/>
  <c r="J53" i="28"/>
  <c r="J54" i="28"/>
  <c r="J55" i="28"/>
  <c r="K55" i="28" s="1"/>
  <c r="B56" i="28"/>
  <c r="J56" i="28"/>
  <c r="J57" i="28"/>
  <c r="K56" i="28" s="1"/>
  <c r="J58" i="28"/>
  <c r="J59" i="28"/>
  <c r="K59" i="28" s="1"/>
  <c r="B60" i="28"/>
  <c r="J60" i="28"/>
  <c r="K60" i="28" s="1"/>
  <c r="L60" i="28" s="1"/>
  <c r="J61" i="28"/>
  <c r="J62" i="28"/>
  <c r="J63" i="28"/>
  <c r="K63" i="28" s="1"/>
  <c r="B64" i="28"/>
  <c r="J64" i="28"/>
  <c r="J65" i="28"/>
  <c r="J66" i="28"/>
  <c r="J67" i="28"/>
  <c r="K67" i="28" s="1"/>
  <c r="B68" i="28"/>
  <c r="J68" i="28"/>
  <c r="J69" i="28"/>
  <c r="J70" i="28"/>
  <c r="K68" i="28" s="1"/>
  <c r="L68" i="28" s="1"/>
  <c r="J71" i="28"/>
  <c r="K71" i="28" s="1"/>
  <c r="B72" i="28"/>
  <c r="J72" i="28"/>
  <c r="J73" i="28"/>
  <c r="J74" i="28"/>
  <c r="J75" i="28"/>
  <c r="K75" i="28" s="1"/>
  <c r="B76" i="28"/>
  <c r="J76" i="28"/>
  <c r="J77" i="28"/>
  <c r="J78" i="28"/>
  <c r="J79" i="28"/>
  <c r="K79" i="28" s="1"/>
  <c r="B80" i="28"/>
  <c r="J80" i="28"/>
  <c r="J81" i="28"/>
  <c r="J82" i="28"/>
  <c r="J83" i="28"/>
  <c r="K83" i="28" s="1"/>
  <c r="B84" i="28"/>
  <c r="J84" i="28"/>
  <c r="J85" i="28"/>
  <c r="J86" i="28"/>
  <c r="K84" i="28" s="1"/>
  <c r="L84" i="28" s="1"/>
  <c r="J87" i="28"/>
  <c r="K87" i="28" s="1"/>
  <c r="B88" i="28"/>
  <c r="J88" i="28"/>
  <c r="J89" i="28"/>
  <c r="K88" i="28" s="1"/>
  <c r="L88" i="28" s="1"/>
  <c r="J90" i="28"/>
  <c r="J91" i="28"/>
  <c r="K91" i="28" s="1"/>
  <c r="B92" i="28"/>
  <c r="J92" i="28"/>
  <c r="K92" i="28" s="1"/>
  <c r="L92" i="28" s="1"/>
  <c r="J93" i="28"/>
  <c r="J94" i="28"/>
  <c r="J95" i="28"/>
  <c r="K95" i="28" s="1"/>
  <c r="B96" i="28"/>
  <c r="J96" i="28"/>
  <c r="J97" i="28"/>
  <c r="J98" i="28"/>
  <c r="J99" i="28"/>
  <c r="K99" i="28" s="1"/>
  <c r="B100" i="28"/>
  <c r="J100" i="28"/>
  <c r="J101" i="28"/>
  <c r="J102" i="28"/>
  <c r="K100" i="28" s="1"/>
  <c r="J103" i="28"/>
  <c r="K103" i="28" s="1"/>
  <c r="B104" i="28"/>
  <c r="J104" i="28"/>
  <c r="J105" i="28"/>
  <c r="J106" i="28"/>
  <c r="J107" i="28"/>
  <c r="K107" i="28" s="1"/>
  <c r="B4" i="29"/>
  <c r="J4" i="29"/>
  <c r="J5" i="29"/>
  <c r="J6" i="29"/>
  <c r="J7" i="29"/>
  <c r="K7" i="29"/>
  <c r="B8" i="29"/>
  <c r="J8" i="29"/>
  <c r="J9" i="29"/>
  <c r="J10" i="29"/>
  <c r="J11" i="29"/>
  <c r="K11" i="29" s="1"/>
  <c r="B12" i="29"/>
  <c r="J12" i="29"/>
  <c r="J13" i="29"/>
  <c r="J14" i="29"/>
  <c r="J15" i="29"/>
  <c r="K15" i="29" s="1"/>
  <c r="B16" i="29"/>
  <c r="J16" i="29"/>
  <c r="J17" i="29"/>
  <c r="J18" i="29"/>
  <c r="J19" i="29"/>
  <c r="K19" i="29" s="1"/>
  <c r="L16" i="29" s="1"/>
  <c r="B20" i="29"/>
  <c r="J20" i="29"/>
  <c r="J21" i="29"/>
  <c r="J22" i="29"/>
  <c r="J23" i="29"/>
  <c r="K23" i="29" s="1"/>
  <c r="B24" i="29"/>
  <c r="J24" i="29"/>
  <c r="J25" i="29"/>
  <c r="K24" i="29" s="1"/>
  <c r="L24" i="29" s="1"/>
  <c r="J26" i="29"/>
  <c r="J27" i="29"/>
  <c r="K27" i="29" s="1"/>
  <c r="B28" i="29"/>
  <c r="J28" i="29"/>
  <c r="J29" i="29"/>
  <c r="J30" i="29"/>
  <c r="J31" i="29"/>
  <c r="K31" i="29"/>
  <c r="B32" i="29"/>
  <c r="J32" i="29"/>
  <c r="J33" i="29"/>
  <c r="J34" i="29"/>
  <c r="K32" i="29" s="1"/>
  <c r="L32" i="29" s="1"/>
  <c r="J35" i="29"/>
  <c r="K35" i="29" s="1"/>
  <c r="B36" i="29"/>
  <c r="J36" i="29"/>
  <c r="J37" i="29"/>
  <c r="J38" i="29"/>
  <c r="J39" i="29"/>
  <c r="K39" i="29"/>
  <c r="B40" i="29"/>
  <c r="J40" i="29"/>
  <c r="J41" i="29"/>
  <c r="J42" i="29"/>
  <c r="J43" i="29"/>
  <c r="K43" i="29" s="1"/>
  <c r="B44" i="29"/>
  <c r="J44" i="29"/>
  <c r="J45" i="29"/>
  <c r="J46" i="29"/>
  <c r="J47" i="29"/>
  <c r="K47" i="29"/>
  <c r="B48" i="29"/>
  <c r="J48" i="29"/>
  <c r="J49" i="29"/>
  <c r="J50" i="29"/>
  <c r="J51" i="29"/>
  <c r="K51" i="29" s="1"/>
  <c r="B52" i="29"/>
  <c r="J52" i="29"/>
  <c r="J53" i="29"/>
  <c r="J54" i="29"/>
  <c r="J55" i="29"/>
  <c r="K55" i="29" s="1"/>
  <c r="B56" i="29"/>
  <c r="J56" i="29"/>
  <c r="J57" i="29"/>
  <c r="J58" i="29"/>
  <c r="J59" i="29"/>
  <c r="K59" i="29" s="1"/>
  <c r="B60" i="29"/>
  <c r="J60" i="29"/>
  <c r="J61" i="29"/>
  <c r="J62" i="29"/>
  <c r="J63" i="29"/>
  <c r="K63" i="29" s="1"/>
  <c r="B64" i="29"/>
  <c r="J64" i="29"/>
  <c r="J65" i="29"/>
  <c r="J66" i="29"/>
  <c r="J67" i="29"/>
  <c r="K67" i="29" s="1"/>
  <c r="B68" i="29"/>
  <c r="J68" i="29"/>
  <c r="J69" i="29"/>
  <c r="J70" i="29"/>
  <c r="J71" i="29"/>
  <c r="K71" i="29" s="1"/>
  <c r="B72" i="29"/>
  <c r="J72" i="29"/>
  <c r="J73" i="29"/>
  <c r="J74" i="29"/>
  <c r="J75" i="29"/>
  <c r="K75" i="29"/>
  <c r="B76" i="29"/>
  <c r="J76" i="29"/>
  <c r="J77" i="29"/>
  <c r="J78" i="29"/>
  <c r="J79" i="29"/>
  <c r="K79" i="29" s="1"/>
  <c r="B80" i="29"/>
  <c r="J80" i="29"/>
  <c r="J81" i="29"/>
  <c r="K80" i="29" s="1"/>
  <c r="L80" i="29" s="1"/>
  <c r="J82" i="29"/>
  <c r="J83" i="29"/>
  <c r="K83" i="29"/>
  <c r="B84" i="29"/>
  <c r="J84" i="29"/>
  <c r="J85" i="29"/>
  <c r="J86" i="29"/>
  <c r="J87" i="29"/>
  <c r="K87" i="29" s="1"/>
  <c r="B88" i="29"/>
  <c r="J88" i="29"/>
  <c r="J89" i="29"/>
  <c r="K88" i="29" s="1"/>
  <c r="L88" i="29" s="1"/>
  <c r="J90" i="29"/>
  <c r="J91" i="29"/>
  <c r="K91" i="29"/>
  <c r="B92" i="29"/>
  <c r="J92" i="29"/>
  <c r="J93" i="29"/>
  <c r="J94" i="29"/>
  <c r="J95" i="29"/>
  <c r="K95" i="29" s="1"/>
  <c r="B96" i="29"/>
  <c r="J96" i="29"/>
  <c r="J97" i="29"/>
  <c r="J98" i="29"/>
  <c r="J99" i="29"/>
  <c r="K99" i="29" s="1"/>
  <c r="B100" i="29"/>
  <c r="J100" i="29"/>
  <c r="J101" i="29"/>
  <c r="J102" i="29"/>
  <c r="J103" i="29"/>
  <c r="K103" i="29" s="1"/>
  <c r="B104" i="29"/>
  <c r="J104" i="29"/>
  <c r="J105" i="29"/>
  <c r="J106" i="29"/>
  <c r="J107" i="29"/>
  <c r="K107" i="29"/>
  <c r="B4" i="30"/>
  <c r="J4" i="30"/>
  <c r="J5" i="30"/>
  <c r="J6" i="30"/>
  <c r="J7" i="30"/>
  <c r="K7" i="30" s="1"/>
  <c r="B8" i="30"/>
  <c r="J8" i="30"/>
  <c r="J9" i="30"/>
  <c r="J10" i="30"/>
  <c r="J11" i="30"/>
  <c r="K11" i="30" s="1"/>
  <c r="B12" i="30"/>
  <c r="J12" i="30"/>
  <c r="K12" i="30" s="1"/>
  <c r="J13" i="30"/>
  <c r="J14" i="30"/>
  <c r="J15" i="30"/>
  <c r="K15" i="30" s="1"/>
  <c r="B16" i="30"/>
  <c r="J16" i="30"/>
  <c r="J17" i="30"/>
  <c r="K16" i="30" s="1"/>
  <c r="L16" i="30" s="1"/>
  <c r="J18" i="30"/>
  <c r="J19" i="30"/>
  <c r="K19" i="30"/>
  <c r="B20" i="30"/>
  <c r="J20" i="30"/>
  <c r="J21" i="30"/>
  <c r="J22" i="30"/>
  <c r="J23" i="30"/>
  <c r="K23" i="30" s="1"/>
  <c r="B24" i="30"/>
  <c r="J24" i="30"/>
  <c r="K24" i="30" s="1"/>
  <c r="J25" i="30"/>
  <c r="J26" i="30"/>
  <c r="J27" i="30"/>
  <c r="K27" i="30"/>
  <c r="B28" i="30"/>
  <c r="J28" i="30"/>
  <c r="J29" i="30"/>
  <c r="J30" i="30"/>
  <c r="K28" i="30" s="1"/>
  <c r="L28" i="30" s="1"/>
  <c r="J31" i="30"/>
  <c r="K31" i="30" s="1"/>
  <c r="B32" i="30"/>
  <c r="J32" i="30"/>
  <c r="J33" i="30"/>
  <c r="J34" i="30"/>
  <c r="J35" i="30"/>
  <c r="K35" i="30" s="1"/>
  <c r="B36" i="30"/>
  <c r="J36" i="30"/>
  <c r="J37" i="30"/>
  <c r="J38" i="30"/>
  <c r="J39" i="30"/>
  <c r="K39" i="30"/>
  <c r="B40" i="30"/>
  <c r="J40" i="30"/>
  <c r="J41" i="30"/>
  <c r="J42" i="30"/>
  <c r="J43" i="30"/>
  <c r="K43" i="30" s="1"/>
  <c r="B44" i="30"/>
  <c r="J44" i="30"/>
  <c r="J45" i="30"/>
  <c r="J46" i="30"/>
  <c r="J47" i="30"/>
  <c r="K47" i="30"/>
  <c r="B48" i="30"/>
  <c r="J48" i="30"/>
  <c r="J49" i="30"/>
  <c r="J50" i="30"/>
  <c r="K48" i="30" s="1"/>
  <c r="L48" i="30" s="1"/>
  <c r="J51" i="30"/>
  <c r="K51" i="30" s="1"/>
  <c r="B52" i="30"/>
  <c r="J52" i="30"/>
  <c r="K52" i="30" s="1"/>
  <c r="J53" i="30"/>
  <c r="J54" i="30"/>
  <c r="J55" i="30"/>
  <c r="K55" i="30" s="1"/>
  <c r="B56" i="30"/>
  <c r="J56" i="30"/>
  <c r="J57" i="30"/>
  <c r="J58" i="30"/>
  <c r="J59" i="30"/>
  <c r="K59" i="30" s="1"/>
  <c r="B60" i="30"/>
  <c r="J60" i="30"/>
  <c r="J61" i="30"/>
  <c r="J62" i="30"/>
  <c r="J63" i="30"/>
  <c r="K63" i="30" s="1"/>
  <c r="B64" i="30"/>
  <c r="J64" i="30"/>
  <c r="J65" i="30"/>
  <c r="J66" i="30"/>
  <c r="J67" i="30"/>
  <c r="K67" i="30" s="1"/>
  <c r="B68" i="30"/>
  <c r="J68" i="30"/>
  <c r="J69" i="30"/>
  <c r="J70" i="30"/>
  <c r="J71" i="30"/>
  <c r="K71" i="30" s="1"/>
  <c r="B72" i="30"/>
  <c r="J72" i="30"/>
  <c r="J73" i="30"/>
  <c r="J74" i="30"/>
  <c r="J75" i="30"/>
  <c r="K75" i="30" s="1"/>
  <c r="B76" i="30"/>
  <c r="J76" i="30"/>
  <c r="J77" i="30"/>
  <c r="J78" i="30"/>
  <c r="K76" i="30" s="1"/>
  <c r="J79" i="30"/>
  <c r="K79" i="30" s="1"/>
  <c r="B80" i="30"/>
  <c r="J80" i="30"/>
  <c r="K80" i="30" s="1"/>
  <c r="J81" i="30"/>
  <c r="J82" i="30"/>
  <c r="J83" i="30"/>
  <c r="K83" i="30"/>
  <c r="B84" i="30"/>
  <c r="J84" i="30"/>
  <c r="J85" i="30"/>
  <c r="J86" i="30"/>
  <c r="J87" i="30"/>
  <c r="K87" i="30" s="1"/>
  <c r="B88" i="30"/>
  <c r="J88" i="30"/>
  <c r="K88" i="30" s="1"/>
  <c r="J89" i="30"/>
  <c r="J90" i="30"/>
  <c r="J91" i="30"/>
  <c r="K91" i="30"/>
  <c r="B92" i="30"/>
  <c r="J92" i="30"/>
  <c r="J93" i="30"/>
  <c r="J94" i="30"/>
  <c r="J95" i="30"/>
  <c r="K95" i="30" s="1"/>
  <c r="B96" i="30"/>
  <c r="J96" i="30"/>
  <c r="J97" i="30"/>
  <c r="J98" i="30"/>
  <c r="J99" i="30"/>
  <c r="K99" i="30" s="1"/>
  <c r="B100" i="30"/>
  <c r="J100" i="30"/>
  <c r="K100" i="30" s="1"/>
  <c r="J101" i="30"/>
  <c r="J102" i="30"/>
  <c r="J103" i="30"/>
  <c r="K103" i="30" s="1"/>
  <c r="B104" i="30"/>
  <c r="J104" i="30"/>
  <c r="J105" i="30"/>
  <c r="J106" i="30"/>
  <c r="J107" i="30"/>
  <c r="K107" i="30" s="1"/>
  <c r="B4" i="31"/>
  <c r="J4" i="31"/>
  <c r="J5" i="31"/>
  <c r="J6" i="31"/>
  <c r="J7" i="31"/>
  <c r="K7" i="31" s="1"/>
  <c r="B8" i="31"/>
  <c r="J8" i="31"/>
  <c r="J9" i="31"/>
  <c r="J10" i="31"/>
  <c r="J11" i="31"/>
  <c r="K11" i="31" s="1"/>
  <c r="B12" i="31"/>
  <c r="J12" i="31"/>
  <c r="K12" i="31" s="1"/>
  <c r="J13" i="31"/>
  <c r="J14" i="31"/>
  <c r="J15" i="31"/>
  <c r="K15" i="31" s="1"/>
  <c r="B16" i="31"/>
  <c r="J16" i="31"/>
  <c r="J17" i="31"/>
  <c r="J18" i="31"/>
  <c r="J19" i="31"/>
  <c r="K19" i="31" s="1"/>
  <c r="B20" i="31"/>
  <c r="J20" i="31"/>
  <c r="J21" i="31"/>
  <c r="J22" i="31"/>
  <c r="J23" i="31"/>
  <c r="K23" i="31" s="1"/>
  <c r="B24" i="31"/>
  <c r="J24" i="31"/>
  <c r="J25" i="31"/>
  <c r="J26" i="31"/>
  <c r="J27" i="31"/>
  <c r="K27" i="31" s="1"/>
  <c r="B28" i="31"/>
  <c r="J28" i="31"/>
  <c r="K28" i="31" s="1"/>
  <c r="J29" i="31"/>
  <c r="J30" i="31"/>
  <c r="J31" i="31"/>
  <c r="K31" i="31" s="1"/>
  <c r="B32" i="31"/>
  <c r="J32" i="31"/>
  <c r="J33" i="31"/>
  <c r="J34" i="31"/>
  <c r="J35" i="31"/>
  <c r="K35" i="31" s="1"/>
  <c r="B36" i="31"/>
  <c r="J36" i="31"/>
  <c r="J37" i="31"/>
  <c r="J38" i="31"/>
  <c r="J39" i="31"/>
  <c r="K39" i="31" s="1"/>
  <c r="B40" i="31"/>
  <c r="J40" i="31"/>
  <c r="J41" i="31"/>
  <c r="J42" i="31"/>
  <c r="J43" i="31"/>
  <c r="K43" i="31" s="1"/>
  <c r="B44" i="31"/>
  <c r="J44" i="31"/>
  <c r="K44" i="31" s="1"/>
  <c r="J45" i="31"/>
  <c r="J46" i="31"/>
  <c r="J47" i="31"/>
  <c r="K47" i="31" s="1"/>
  <c r="B48" i="31"/>
  <c r="J48" i="31"/>
  <c r="J49" i="31"/>
  <c r="J50" i="31"/>
  <c r="J51" i="31"/>
  <c r="K51" i="31" s="1"/>
  <c r="B52" i="31"/>
  <c r="J52" i="31"/>
  <c r="J53" i="31"/>
  <c r="J54" i="31"/>
  <c r="J55" i="31"/>
  <c r="K55" i="31" s="1"/>
  <c r="B56" i="31"/>
  <c r="J56" i="31"/>
  <c r="J57" i="31"/>
  <c r="J58" i="31"/>
  <c r="J59" i="31"/>
  <c r="K59" i="31" s="1"/>
  <c r="B60" i="31"/>
  <c r="J60" i="31"/>
  <c r="K60" i="31" s="1"/>
  <c r="J61" i="31"/>
  <c r="J62" i="31"/>
  <c r="J63" i="31"/>
  <c r="K63" i="31" s="1"/>
  <c r="B64" i="31"/>
  <c r="J64" i="31"/>
  <c r="J65" i="31"/>
  <c r="J66" i="31"/>
  <c r="J67" i="31"/>
  <c r="K67" i="31" s="1"/>
  <c r="B68" i="31"/>
  <c r="J68" i="31"/>
  <c r="J69" i="31"/>
  <c r="J70" i="31"/>
  <c r="J71" i="31"/>
  <c r="K71" i="31" s="1"/>
  <c r="B72" i="31"/>
  <c r="J72" i="31"/>
  <c r="J73" i="31"/>
  <c r="K72" i="31" s="1"/>
  <c r="L72" i="31" s="1"/>
  <c r="J74" i="31"/>
  <c r="J75" i="31"/>
  <c r="K75" i="31"/>
  <c r="B76" i="31"/>
  <c r="J76" i="31"/>
  <c r="J77" i="31"/>
  <c r="J78" i="31"/>
  <c r="J79" i="31"/>
  <c r="K79" i="31" s="1"/>
  <c r="B80" i="31"/>
  <c r="J80" i="31"/>
  <c r="J81" i="31"/>
  <c r="J82" i="31"/>
  <c r="J83" i="31"/>
  <c r="K83" i="31" s="1"/>
  <c r="B84" i="31"/>
  <c r="J84" i="31"/>
  <c r="J85" i="31"/>
  <c r="J86" i="31"/>
  <c r="J87" i="31"/>
  <c r="K87" i="31" s="1"/>
  <c r="B88" i="31"/>
  <c r="J88" i="31"/>
  <c r="K88" i="31" s="1"/>
  <c r="J89" i="31"/>
  <c r="J90" i="31"/>
  <c r="J91" i="31"/>
  <c r="K91" i="31" s="1"/>
  <c r="B92" i="31"/>
  <c r="J92" i="31"/>
  <c r="J93" i="31"/>
  <c r="K92" i="31" s="1"/>
  <c r="J94" i="31"/>
  <c r="J95" i="31"/>
  <c r="K95" i="31"/>
  <c r="B96" i="31"/>
  <c r="J96" i="31"/>
  <c r="J97" i="31"/>
  <c r="J98" i="31"/>
  <c r="J99" i="31"/>
  <c r="K99" i="31" s="1"/>
  <c r="B100" i="31"/>
  <c r="J100" i="31"/>
  <c r="J101" i="31"/>
  <c r="J102" i="31"/>
  <c r="J103" i="31"/>
  <c r="K103" i="31" s="1"/>
  <c r="B104" i="31"/>
  <c r="J104" i="31"/>
  <c r="K104" i="31" s="1"/>
  <c r="J105" i="31"/>
  <c r="J106" i="31"/>
  <c r="J107" i="31"/>
  <c r="K107" i="31" s="1"/>
  <c r="B4" i="32"/>
  <c r="J4" i="32"/>
  <c r="J5" i="32"/>
  <c r="K4" i="32" s="1"/>
  <c r="L4" i="32" s="1"/>
  <c r="J6" i="32"/>
  <c r="J7" i="32"/>
  <c r="K7" i="32"/>
  <c r="B8" i="32"/>
  <c r="J8" i="32"/>
  <c r="J9" i="32"/>
  <c r="J10" i="32"/>
  <c r="J11" i="32"/>
  <c r="K11" i="32" s="1"/>
  <c r="B12" i="32"/>
  <c r="J12" i="32"/>
  <c r="J13" i="32"/>
  <c r="J14" i="32"/>
  <c r="K12" i="32" s="1"/>
  <c r="L12" i="32" s="1"/>
  <c r="J15" i="32"/>
  <c r="K15" i="32" s="1"/>
  <c r="B16" i="32"/>
  <c r="J16" i="32"/>
  <c r="J17" i="32"/>
  <c r="J18" i="32"/>
  <c r="J19" i="32"/>
  <c r="K19" i="32" s="1"/>
  <c r="B20" i="32"/>
  <c r="J20" i="32"/>
  <c r="K20" i="32" s="1"/>
  <c r="L20" i="32" s="1"/>
  <c r="J21" i="32"/>
  <c r="J22" i="32"/>
  <c r="J23" i="32"/>
  <c r="K23" i="32" s="1"/>
  <c r="B24" i="32"/>
  <c r="J24" i="32"/>
  <c r="J25" i="32"/>
  <c r="J26" i="32"/>
  <c r="J27" i="32"/>
  <c r="K27" i="32" s="1"/>
  <c r="B28" i="32"/>
  <c r="J28" i="32"/>
  <c r="J29" i="32"/>
  <c r="J30" i="32"/>
  <c r="K28" i="32" s="1"/>
  <c r="L28" i="32" s="1"/>
  <c r="J31" i="32"/>
  <c r="K31" i="32" s="1"/>
  <c r="B32" i="32"/>
  <c r="J32" i="32"/>
  <c r="J33" i="32"/>
  <c r="J34" i="32"/>
  <c r="J35" i="32"/>
  <c r="K35" i="32" s="1"/>
  <c r="B36" i="32"/>
  <c r="J36" i="32"/>
  <c r="J37" i="32"/>
  <c r="J38" i="32"/>
  <c r="J39" i="32"/>
  <c r="K39" i="32" s="1"/>
  <c r="B40" i="32"/>
  <c r="J40" i="32"/>
  <c r="J41" i="32"/>
  <c r="J42" i="32"/>
  <c r="J43" i="32"/>
  <c r="K43" i="32" s="1"/>
  <c r="B44" i="32"/>
  <c r="J44" i="32"/>
  <c r="J45" i="32"/>
  <c r="J46" i="32"/>
  <c r="K44" i="32" s="1"/>
  <c r="L44" i="32" s="1"/>
  <c r="J47" i="32"/>
  <c r="K47" i="32" s="1"/>
  <c r="B48" i="32"/>
  <c r="J48" i="32"/>
  <c r="J49" i="32"/>
  <c r="J50" i="32"/>
  <c r="J51" i="32"/>
  <c r="K51" i="32" s="1"/>
  <c r="B52" i="32"/>
  <c r="J52" i="32"/>
  <c r="K52" i="32" s="1"/>
  <c r="L52" i="32" s="1"/>
  <c r="J53" i="32"/>
  <c r="J54" i="32"/>
  <c r="J55" i="32"/>
  <c r="K55" i="32" s="1"/>
  <c r="B56" i="32"/>
  <c r="J56" i="32"/>
  <c r="J57" i="32"/>
  <c r="J58" i="32"/>
  <c r="J59" i="32"/>
  <c r="K59" i="32" s="1"/>
  <c r="B60" i="32"/>
  <c r="J60" i="32"/>
  <c r="J61" i="32"/>
  <c r="J62" i="32"/>
  <c r="K60" i="32" s="1"/>
  <c r="L60" i="32" s="1"/>
  <c r="J63" i="32"/>
  <c r="K63" i="32" s="1"/>
  <c r="B64" i="32"/>
  <c r="J64" i="32"/>
  <c r="J65" i="32"/>
  <c r="J66" i="32"/>
  <c r="J67" i="32"/>
  <c r="K67" i="32" s="1"/>
  <c r="B68" i="32"/>
  <c r="J68" i="32"/>
  <c r="J69" i="32"/>
  <c r="J70" i="32"/>
  <c r="J71" i="32"/>
  <c r="K71" i="32" s="1"/>
  <c r="B72" i="32"/>
  <c r="J72" i="32"/>
  <c r="J73" i="32"/>
  <c r="J74" i="32"/>
  <c r="K72" i="32"/>
  <c r="J75" i="32"/>
  <c r="K75" i="32" s="1"/>
  <c r="B76" i="32"/>
  <c r="J76" i="32"/>
  <c r="J77" i="32"/>
  <c r="K76" i="32" s="1"/>
  <c r="L76" i="32" s="1"/>
  <c r="J78" i="32"/>
  <c r="J79" i="32"/>
  <c r="K79" i="32" s="1"/>
  <c r="B80" i="32"/>
  <c r="J80" i="32"/>
  <c r="J81" i="32"/>
  <c r="J82" i="32"/>
  <c r="J83" i="32"/>
  <c r="K83" i="32" s="1"/>
  <c r="B84" i="32"/>
  <c r="J84" i="32"/>
  <c r="J85" i="32"/>
  <c r="J86" i="32"/>
  <c r="J87" i="32"/>
  <c r="K87" i="32" s="1"/>
  <c r="L84" i="32" s="1"/>
  <c r="B88" i="32"/>
  <c r="J88" i="32"/>
  <c r="J89" i="32"/>
  <c r="J90" i="32"/>
  <c r="J91" i="32"/>
  <c r="K91" i="32" s="1"/>
  <c r="B92" i="32"/>
  <c r="J92" i="32"/>
  <c r="J93" i="32"/>
  <c r="K92" i="32" s="1"/>
  <c r="L92" i="32" s="1"/>
  <c r="J94" i="32"/>
  <c r="J95" i="32"/>
  <c r="K95" i="32" s="1"/>
  <c r="B96" i="32"/>
  <c r="J96" i="32"/>
  <c r="K96" i="32" s="1"/>
  <c r="J97" i="32"/>
  <c r="J98" i="32"/>
  <c r="J99" i="32"/>
  <c r="K99" i="32" s="1"/>
  <c r="B100" i="32"/>
  <c r="J100" i="32"/>
  <c r="J101" i="32"/>
  <c r="J102" i="32"/>
  <c r="J103" i="32"/>
  <c r="K103" i="32" s="1"/>
  <c r="B104" i="32"/>
  <c r="J104" i="32"/>
  <c r="J105" i="32"/>
  <c r="J106" i="32"/>
  <c r="J107" i="32"/>
  <c r="K107" i="32" s="1"/>
  <c r="B4" i="33"/>
  <c r="J4" i="33"/>
  <c r="J5" i="33"/>
  <c r="K4" i="33" s="1"/>
  <c r="L4" i="33" s="1"/>
  <c r="J6" i="33"/>
  <c r="J7" i="33"/>
  <c r="K7" i="33" s="1"/>
  <c r="B8" i="33"/>
  <c r="J8" i="33"/>
  <c r="J9" i="33"/>
  <c r="J10" i="33"/>
  <c r="J11" i="33"/>
  <c r="K11" i="33" s="1"/>
  <c r="B12" i="33"/>
  <c r="J12" i="33"/>
  <c r="J13" i="33"/>
  <c r="J14" i="33"/>
  <c r="J15" i="33"/>
  <c r="K15" i="33" s="1"/>
  <c r="L12" i="33" s="1"/>
  <c r="B16" i="33"/>
  <c r="J16" i="33"/>
  <c r="J17" i="33"/>
  <c r="J18" i="33"/>
  <c r="J19" i="33"/>
  <c r="K19" i="33" s="1"/>
  <c r="B20" i="33"/>
  <c r="J20" i="33"/>
  <c r="J21" i="33"/>
  <c r="K20" i="33" s="1"/>
  <c r="L20" i="33" s="1"/>
  <c r="J22" i="33"/>
  <c r="J23" i="33"/>
  <c r="K23" i="33" s="1"/>
  <c r="B24" i="33"/>
  <c r="J24" i="33"/>
  <c r="J25" i="33"/>
  <c r="J26" i="33"/>
  <c r="J27" i="33"/>
  <c r="K27" i="33" s="1"/>
  <c r="B28" i="33"/>
  <c r="J28" i="33"/>
  <c r="J29" i="33"/>
  <c r="J30" i="33"/>
  <c r="J31" i="33"/>
  <c r="K31" i="33" s="1"/>
  <c r="B32" i="33"/>
  <c r="J32" i="33"/>
  <c r="J33" i="33"/>
  <c r="J34" i="33"/>
  <c r="J35" i="33"/>
  <c r="K35" i="33" s="1"/>
  <c r="B36" i="33"/>
  <c r="J36" i="33"/>
  <c r="K36" i="33" s="1"/>
  <c r="L36" i="33" s="1"/>
  <c r="J37" i="33"/>
  <c r="J38" i="33"/>
  <c r="J39" i="33"/>
  <c r="K39" i="33" s="1"/>
  <c r="B40" i="33"/>
  <c r="J40" i="33"/>
  <c r="J41" i="33"/>
  <c r="J42" i="33"/>
  <c r="J43" i="33"/>
  <c r="K43" i="33" s="1"/>
  <c r="B44" i="33"/>
  <c r="J44" i="33"/>
  <c r="J45" i="33"/>
  <c r="J46" i="33"/>
  <c r="J47" i="33"/>
  <c r="K47" i="33" s="1"/>
  <c r="B48" i="33"/>
  <c r="J48" i="33"/>
  <c r="J49" i="33"/>
  <c r="J50" i="33"/>
  <c r="J51" i="33"/>
  <c r="K51" i="33" s="1"/>
  <c r="B52" i="33"/>
  <c r="J52" i="33"/>
  <c r="K52" i="33" s="1"/>
  <c r="L52" i="33" s="1"/>
  <c r="J53" i="33"/>
  <c r="J54" i="33"/>
  <c r="J55" i="33"/>
  <c r="K55" i="33" s="1"/>
  <c r="B56" i="33"/>
  <c r="J56" i="33"/>
  <c r="J57" i="33"/>
  <c r="J58" i="33"/>
  <c r="J59" i="33"/>
  <c r="K59" i="33" s="1"/>
  <c r="B60" i="33"/>
  <c r="J60" i="33"/>
  <c r="J61" i="33"/>
  <c r="J62" i="33"/>
  <c r="J63" i="33"/>
  <c r="K63" i="33" s="1"/>
  <c r="B64" i="33"/>
  <c r="J64" i="33"/>
  <c r="J65" i="33"/>
  <c r="J66" i="33"/>
  <c r="J67" i="33"/>
  <c r="K67" i="33" s="1"/>
  <c r="B68" i="33"/>
  <c r="J68" i="33"/>
  <c r="K68" i="33" s="1"/>
  <c r="L68" i="33" s="1"/>
  <c r="J69" i="33"/>
  <c r="J70" i="33"/>
  <c r="J71" i="33"/>
  <c r="K71" i="33" s="1"/>
  <c r="B72" i="33"/>
  <c r="J72" i="33"/>
  <c r="J73" i="33"/>
  <c r="J74" i="33"/>
  <c r="J75" i="33"/>
  <c r="K75" i="33" s="1"/>
  <c r="B76" i="33"/>
  <c r="J76" i="33"/>
  <c r="J77" i="33"/>
  <c r="J78" i="33"/>
  <c r="J79" i="33"/>
  <c r="K79" i="33" s="1"/>
  <c r="B80" i="33"/>
  <c r="J80" i="33"/>
  <c r="J81" i="33"/>
  <c r="J82" i="33"/>
  <c r="J83" i="33"/>
  <c r="K83" i="33" s="1"/>
  <c r="B84" i="33"/>
  <c r="J84" i="33"/>
  <c r="K84" i="33" s="1"/>
  <c r="L84" i="33" s="1"/>
  <c r="J85" i="33"/>
  <c r="J86" i="33"/>
  <c r="J87" i="33"/>
  <c r="K87" i="33" s="1"/>
  <c r="B88" i="33"/>
  <c r="J88" i="33"/>
  <c r="J89" i="33"/>
  <c r="J90" i="33"/>
  <c r="J91" i="33"/>
  <c r="K91" i="33" s="1"/>
  <c r="B92" i="33"/>
  <c r="J92" i="33"/>
  <c r="J93" i="33"/>
  <c r="J94" i="33"/>
  <c r="J95" i="33"/>
  <c r="K95" i="33" s="1"/>
  <c r="B96" i="33"/>
  <c r="J96" i="33"/>
  <c r="J97" i="33"/>
  <c r="J98" i="33"/>
  <c r="J99" i="33"/>
  <c r="K99" i="33" s="1"/>
  <c r="B100" i="33"/>
  <c r="J100" i="33"/>
  <c r="J101" i="33"/>
  <c r="J102" i="33"/>
  <c r="J103" i="33"/>
  <c r="K103" i="33" s="1"/>
  <c r="L100" i="33" s="1"/>
  <c r="B104" i="33"/>
  <c r="J104" i="33"/>
  <c r="J105" i="33"/>
  <c r="J106" i="33"/>
  <c r="J107" i="33"/>
  <c r="K107" i="33" s="1"/>
  <c r="B4" i="34"/>
  <c r="J4" i="34"/>
  <c r="J5" i="34"/>
  <c r="J6" i="34"/>
  <c r="J7" i="34"/>
  <c r="K7" i="34" s="1"/>
  <c r="B8" i="34"/>
  <c r="J8" i="34"/>
  <c r="J9" i="34"/>
  <c r="J10" i="34"/>
  <c r="J11" i="34"/>
  <c r="K11" i="34" s="1"/>
  <c r="B12" i="34"/>
  <c r="J12" i="34"/>
  <c r="J13" i="34"/>
  <c r="J14" i="34"/>
  <c r="J15" i="34"/>
  <c r="K15" i="34" s="1"/>
  <c r="L12" i="34" s="1"/>
  <c r="B16" i="34"/>
  <c r="J16" i="34"/>
  <c r="J17" i="34"/>
  <c r="J18" i="34"/>
  <c r="J19" i="34"/>
  <c r="K19" i="34" s="1"/>
  <c r="B20" i="34"/>
  <c r="J20" i="34"/>
  <c r="J21" i="34"/>
  <c r="J22" i="34"/>
  <c r="J23" i="34"/>
  <c r="K23" i="34" s="1"/>
  <c r="B24" i="34"/>
  <c r="J24" i="34"/>
  <c r="J25" i="34"/>
  <c r="J26" i="34"/>
  <c r="J27" i="34"/>
  <c r="K27" i="34" s="1"/>
  <c r="B28" i="34"/>
  <c r="J28" i="34"/>
  <c r="J29" i="34"/>
  <c r="J30" i="34"/>
  <c r="J31" i="34"/>
  <c r="K31" i="34" s="1"/>
  <c r="B32" i="34"/>
  <c r="J32" i="34"/>
  <c r="J33" i="34"/>
  <c r="J34" i="34"/>
  <c r="J35" i="34"/>
  <c r="K35" i="34" s="1"/>
  <c r="B36" i="34"/>
  <c r="J36" i="34"/>
  <c r="J37" i="34"/>
  <c r="J38" i="34"/>
  <c r="J39" i="34"/>
  <c r="K39" i="34"/>
  <c r="B40" i="34"/>
  <c r="J40" i="34"/>
  <c r="J41" i="34"/>
  <c r="J42" i="34"/>
  <c r="J43" i="34"/>
  <c r="K43" i="34" s="1"/>
  <c r="L40" i="34" s="1"/>
  <c r="B44" i="34"/>
  <c r="J44" i="34"/>
  <c r="J45" i="34"/>
  <c r="J46" i="34"/>
  <c r="J47" i="34"/>
  <c r="K47" i="34" s="1"/>
  <c r="B48" i="34"/>
  <c r="J48" i="34"/>
  <c r="J49" i="34"/>
  <c r="J50" i="34"/>
  <c r="J51" i="34"/>
  <c r="K51" i="34" s="1"/>
  <c r="B52" i="34"/>
  <c r="J52" i="34"/>
  <c r="J53" i="34"/>
  <c r="J54" i="34"/>
  <c r="J55" i="34"/>
  <c r="K55" i="34" s="1"/>
  <c r="B56" i="34"/>
  <c r="J56" i="34"/>
  <c r="J57" i="34"/>
  <c r="J58" i="34"/>
  <c r="J59" i="34"/>
  <c r="K59" i="34" s="1"/>
  <c r="B60" i="34"/>
  <c r="J60" i="34"/>
  <c r="J61" i="34"/>
  <c r="J62" i="34"/>
  <c r="J63" i="34"/>
  <c r="K63" i="34"/>
  <c r="B64" i="34"/>
  <c r="J64" i="34"/>
  <c r="J65" i="34"/>
  <c r="J66" i="34"/>
  <c r="J67" i="34"/>
  <c r="K67" i="34" s="1"/>
  <c r="B68" i="34"/>
  <c r="J68" i="34"/>
  <c r="J69" i="34"/>
  <c r="J70" i="34"/>
  <c r="J71" i="34"/>
  <c r="K71" i="34" s="1"/>
  <c r="B72" i="34"/>
  <c r="J72" i="34"/>
  <c r="J73" i="34"/>
  <c r="K72" i="34" s="1"/>
  <c r="L72" i="34" s="1"/>
  <c r="J74" i="34"/>
  <c r="J75" i="34"/>
  <c r="K75" i="34"/>
  <c r="B76" i="34"/>
  <c r="J76" i="34"/>
  <c r="J77" i="34"/>
  <c r="J78" i="34"/>
  <c r="J79" i="34"/>
  <c r="K79" i="34" s="1"/>
  <c r="B80" i="34"/>
  <c r="J80" i="34"/>
  <c r="J81" i="34"/>
  <c r="J82" i="34"/>
  <c r="J83" i="34"/>
  <c r="K83" i="34" s="1"/>
  <c r="B84" i="34"/>
  <c r="J84" i="34"/>
  <c r="J85" i="34"/>
  <c r="J86" i="34"/>
  <c r="J87" i="34"/>
  <c r="K87" i="34" s="1"/>
  <c r="B88" i="34"/>
  <c r="J88" i="34"/>
  <c r="J89" i="34"/>
  <c r="J90" i="34"/>
  <c r="J91" i="34"/>
  <c r="K91" i="34" s="1"/>
  <c r="B92" i="34"/>
  <c r="J92" i="34"/>
  <c r="J93" i="34"/>
  <c r="J94" i="34"/>
  <c r="J95" i="34"/>
  <c r="K95" i="34" s="1"/>
  <c r="B96" i="34"/>
  <c r="J96" i="34"/>
  <c r="J97" i="34"/>
  <c r="K96" i="34" s="1"/>
  <c r="L96" i="34" s="1"/>
  <c r="J98" i="34"/>
  <c r="J99" i="34"/>
  <c r="K99" i="34" s="1"/>
  <c r="B100" i="34"/>
  <c r="J100" i="34"/>
  <c r="J101" i="34"/>
  <c r="J102" i="34"/>
  <c r="J103" i="34"/>
  <c r="K103" i="34"/>
  <c r="B104" i="34"/>
  <c r="J104" i="34"/>
  <c r="J105" i="34"/>
  <c r="J106" i="34"/>
  <c r="K104" i="34" s="1"/>
  <c r="L104" i="34" s="1"/>
  <c r="J107" i="34"/>
  <c r="K107" i="34" s="1"/>
  <c r="B4" i="35"/>
  <c r="J4" i="35"/>
  <c r="J5" i="35"/>
  <c r="J6" i="35"/>
  <c r="J7" i="35"/>
  <c r="K7" i="35"/>
  <c r="B8" i="35"/>
  <c r="J8" i="35"/>
  <c r="J9" i="35"/>
  <c r="J10" i="35"/>
  <c r="J11" i="35"/>
  <c r="K11" i="35" s="1"/>
  <c r="B12" i="35"/>
  <c r="J12" i="35"/>
  <c r="J13" i="35"/>
  <c r="J14" i="35"/>
  <c r="J15" i="35"/>
  <c r="K15" i="35"/>
  <c r="B16" i="35"/>
  <c r="J16" i="35"/>
  <c r="J17" i="35"/>
  <c r="J18" i="35"/>
  <c r="J19" i="35"/>
  <c r="K19" i="35" s="1"/>
  <c r="B20" i="35"/>
  <c r="J20" i="35"/>
  <c r="J21" i="35"/>
  <c r="J22" i="35"/>
  <c r="J23" i="35"/>
  <c r="K23" i="35"/>
  <c r="B24" i="35"/>
  <c r="J24" i="35"/>
  <c r="J25" i="35"/>
  <c r="J26" i="35"/>
  <c r="J27" i="35"/>
  <c r="K27" i="35" s="1"/>
  <c r="B28" i="35"/>
  <c r="J28" i="35"/>
  <c r="J29" i="35"/>
  <c r="J30" i="35"/>
  <c r="J31" i="35"/>
  <c r="K31" i="35"/>
  <c r="B32" i="35"/>
  <c r="J32" i="35"/>
  <c r="J33" i="35"/>
  <c r="J34" i="35"/>
  <c r="K32" i="35" s="1"/>
  <c r="L32" i="35" s="1"/>
  <c r="J35" i="35"/>
  <c r="K35" i="35" s="1"/>
  <c r="B36" i="35"/>
  <c r="J36" i="35"/>
  <c r="J37" i="35"/>
  <c r="K36" i="35" s="1"/>
  <c r="L36" i="35" s="1"/>
  <c r="J38" i="35"/>
  <c r="J39" i="35"/>
  <c r="K39" i="35"/>
  <c r="B40" i="35"/>
  <c r="J40" i="35"/>
  <c r="J41" i="35"/>
  <c r="J42" i="35"/>
  <c r="J43" i="35"/>
  <c r="K43" i="35" s="1"/>
  <c r="B44" i="35"/>
  <c r="J44" i="35"/>
  <c r="J45" i="35"/>
  <c r="J46" i="35"/>
  <c r="J47" i="35"/>
  <c r="K47" i="35" s="1"/>
  <c r="B48" i="35"/>
  <c r="J48" i="35"/>
  <c r="J49" i="35"/>
  <c r="J50" i="35"/>
  <c r="J51" i="35"/>
  <c r="K51" i="35" s="1"/>
  <c r="B52" i="35"/>
  <c r="J52" i="35"/>
  <c r="J53" i="35"/>
  <c r="J54" i="35"/>
  <c r="J55" i="35"/>
  <c r="K55" i="35" s="1"/>
  <c r="B56" i="35"/>
  <c r="J56" i="35"/>
  <c r="J57" i="35"/>
  <c r="J58" i="35"/>
  <c r="J59" i="35"/>
  <c r="K59" i="35" s="1"/>
  <c r="B60" i="35"/>
  <c r="J60" i="35"/>
  <c r="J61" i="35"/>
  <c r="J62" i="35"/>
  <c r="J63" i="35"/>
  <c r="K63" i="35"/>
  <c r="B64" i="35"/>
  <c r="J64" i="35"/>
  <c r="J65" i="35"/>
  <c r="J66" i="35"/>
  <c r="K64" i="35" s="1"/>
  <c r="L64" i="35" s="1"/>
  <c r="J67" i="35"/>
  <c r="K67" i="35" s="1"/>
  <c r="B68" i="35"/>
  <c r="J68" i="35"/>
  <c r="J69" i="35"/>
  <c r="J70" i="35"/>
  <c r="J71" i="35"/>
  <c r="K71" i="35" s="1"/>
  <c r="B72" i="35"/>
  <c r="J72" i="35"/>
  <c r="K72" i="35" s="1"/>
  <c r="L72" i="35" s="1"/>
  <c r="J73" i="35"/>
  <c r="J74" i="35"/>
  <c r="J75" i="35"/>
  <c r="K75" i="35" s="1"/>
  <c r="B76" i="35"/>
  <c r="J76" i="35"/>
  <c r="J77" i="35"/>
  <c r="J78" i="35"/>
  <c r="J79" i="35"/>
  <c r="K79" i="35" s="1"/>
  <c r="B80" i="35"/>
  <c r="J80" i="35"/>
  <c r="J81" i="35"/>
  <c r="J82" i="35"/>
  <c r="J83" i="35"/>
  <c r="K83" i="35" s="1"/>
  <c r="B84" i="35"/>
  <c r="J84" i="35"/>
  <c r="J85" i="35"/>
  <c r="J86" i="35"/>
  <c r="J87" i="35"/>
  <c r="K87" i="35" s="1"/>
  <c r="B88" i="35"/>
  <c r="J88" i="35"/>
  <c r="J89" i="35"/>
  <c r="J90" i="35"/>
  <c r="J91" i="35"/>
  <c r="K91" i="35"/>
  <c r="B92" i="35"/>
  <c r="J92" i="35"/>
  <c r="J93" i="35"/>
  <c r="J94" i="35"/>
  <c r="J95" i="35"/>
  <c r="K95" i="35" s="1"/>
  <c r="B96" i="35"/>
  <c r="J96" i="35"/>
  <c r="K96" i="35" s="1"/>
  <c r="L96" i="35" s="1"/>
  <c r="J97" i="35"/>
  <c r="J98" i="35"/>
  <c r="J99" i="35"/>
  <c r="K99" i="35" s="1"/>
  <c r="B100" i="35"/>
  <c r="J100" i="35"/>
  <c r="J101" i="35"/>
  <c r="J102" i="35"/>
  <c r="J103" i="35"/>
  <c r="K103" i="35" s="1"/>
  <c r="B104" i="35"/>
  <c r="J104" i="35"/>
  <c r="J105" i="35"/>
  <c r="J106" i="35"/>
  <c r="J107" i="35"/>
  <c r="K107" i="35" s="1"/>
  <c r="B4" i="36"/>
  <c r="J4" i="36"/>
  <c r="J5" i="36"/>
  <c r="J6" i="36"/>
  <c r="J7" i="36"/>
  <c r="K7" i="36" s="1"/>
  <c r="B8" i="36"/>
  <c r="J8" i="36"/>
  <c r="J9" i="36"/>
  <c r="J10" i="36"/>
  <c r="J11" i="36"/>
  <c r="K11" i="36" s="1"/>
  <c r="B12" i="36"/>
  <c r="J12" i="36"/>
  <c r="J13" i="36"/>
  <c r="J14" i="36"/>
  <c r="J15" i="36"/>
  <c r="K15" i="36" s="1"/>
  <c r="B16" i="36"/>
  <c r="J16" i="36"/>
  <c r="J17" i="36"/>
  <c r="K16" i="36" s="1"/>
  <c r="L16" i="36" s="1"/>
  <c r="J18" i="36"/>
  <c r="J19" i="36"/>
  <c r="K19" i="36"/>
  <c r="B20" i="36"/>
  <c r="J20" i="36"/>
  <c r="J21" i="36"/>
  <c r="J22" i="36"/>
  <c r="J23" i="36"/>
  <c r="K23" i="36" s="1"/>
  <c r="B24" i="36"/>
  <c r="J24" i="36"/>
  <c r="J25" i="36"/>
  <c r="J26" i="36"/>
  <c r="K24" i="36" s="1"/>
  <c r="L24" i="36" s="1"/>
  <c r="J27" i="36"/>
  <c r="K27" i="36" s="1"/>
  <c r="B28" i="36"/>
  <c r="J28" i="36"/>
  <c r="J29" i="36"/>
  <c r="J30" i="36"/>
  <c r="J31" i="36"/>
  <c r="K31" i="36" s="1"/>
  <c r="B32" i="36"/>
  <c r="J32" i="36"/>
  <c r="J33" i="36"/>
  <c r="J34" i="36"/>
  <c r="J35" i="36"/>
  <c r="K35" i="36" s="1"/>
  <c r="B36" i="36"/>
  <c r="J36" i="36"/>
  <c r="J37" i="36"/>
  <c r="J38" i="36"/>
  <c r="J39" i="36"/>
  <c r="K39" i="36" s="1"/>
  <c r="B40" i="36"/>
  <c r="J40" i="36"/>
  <c r="J41" i="36"/>
  <c r="J42" i="36"/>
  <c r="J43" i="36"/>
  <c r="K43" i="36" s="1"/>
  <c r="B44" i="36"/>
  <c r="J44" i="36"/>
  <c r="J45" i="36"/>
  <c r="J46" i="36"/>
  <c r="J47" i="36"/>
  <c r="K47" i="36" s="1"/>
  <c r="B48" i="36"/>
  <c r="J48" i="36"/>
  <c r="J49" i="36"/>
  <c r="J50" i="36"/>
  <c r="K48" i="36" s="1"/>
  <c r="J51" i="36"/>
  <c r="K51" i="36" s="1"/>
  <c r="B52" i="36"/>
  <c r="J52" i="36"/>
  <c r="J53" i="36"/>
  <c r="K52" i="36" s="1"/>
  <c r="J54" i="36"/>
  <c r="J55" i="36"/>
  <c r="K55" i="36"/>
  <c r="B56" i="36"/>
  <c r="J56" i="36"/>
  <c r="J57" i="36"/>
  <c r="J58" i="36"/>
  <c r="J59" i="36"/>
  <c r="K59" i="36" s="1"/>
  <c r="B60" i="36"/>
  <c r="J60" i="36"/>
  <c r="J61" i="36"/>
  <c r="J62" i="36"/>
  <c r="J63" i="36"/>
  <c r="K63" i="36" s="1"/>
  <c r="B64" i="36"/>
  <c r="J64" i="36"/>
  <c r="J65" i="36"/>
  <c r="J66" i="36"/>
  <c r="J67" i="36"/>
  <c r="K67" i="36" s="1"/>
  <c r="B68" i="36"/>
  <c r="J68" i="36"/>
  <c r="J69" i="36"/>
  <c r="J70" i="36"/>
  <c r="J71" i="36"/>
  <c r="K71" i="36" s="1"/>
  <c r="B72" i="36"/>
  <c r="J72" i="36"/>
  <c r="J73" i="36"/>
  <c r="J74" i="36"/>
  <c r="J75" i="36"/>
  <c r="K75" i="36" s="1"/>
  <c r="B76" i="36"/>
  <c r="J76" i="36"/>
  <c r="J77" i="36"/>
  <c r="J78" i="36"/>
  <c r="J79" i="36"/>
  <c r="K79" i="36" s="1"/>
  <c r="B80" i="36"/>
  <c r="J80" i="36"/>
  <c r="J81" i="36"/>
  <c r="J82" i="36"/>
  <c r="J83" i="36"/>
  <c r="K83" i="36" s="1"/>
  <c r="B84" i="36"/>
  <c r="J84" i="36"/>
  <c r="J85" i="36"/>
  <c r="J86" i="36"/>
  <c r="J87" i="36"/>
  <c r="K87" i="36" s="1"/>
  <c r="B88" i="36"/>
  <c r="J88" i="36"/>
  <c r="J89" i="36"/>
  <c r="J90" i="36"/>
  <c r="K88" i="36" s="1"/>
  <c r="J91" i="36"/>
  <c r="K91" i="36" s="1"/>
  <c r="B92" i="36"/>
  <c r="J92" i="36"/>
  <c r="J93" i="36"/>
  <c r="J94" i="36"/>
  <c r="J95" i="36"/>
  <c r="K95" i="36" s="1"/>
  <c r="B96" i="36"/>
  <c r="J96" i="36"/>
  <c r="J97" i="36"/>
  <c r="J98" i="36"/>
  <c r="J99" i="36"/>
  <c r="K99" i="36"/>
  <c r="B100" i="36"/>
  <c r="J100" i="36"/>
  <c r="J101" i="36"/>
  <c r="J102" i="36"/>
  <c r="J103" i="36"/>
  <c r="K103" i="36" s="1"/>
  <c r="B104" i="36"/>
  <c r="J104" i="36"/>
  <c r="K104" i="36"/>
  <c r="J105" i="36"/>
  <c r="J106" i="36"/>
  <c r="J107" i="36"/>
  <c r="K107" i="36"/>
  <c r="B4" i="37"/>
  <c r="J4" i="37"/>
  <c r="J5" i="37"/>
  <c r="J6" i="37"/>
  <c r="K4" i="37" s="1"/>
  <c r="J7" i="37"/>
  <c r="K7" i="37" s="1"/>
  <c r="B8" i="37"/>
  <c r="J8" i="37"/>
  <c r="J9" i="37"/>
  <c r="J10" i="37"/>
  <c r="J11" i="37"/>
  <c r="K11" i="37" s="1"/>
  <c r="B12" i="37"/>
  <c r="J12" i="37"/>
  <c r="K12" i="37" s="1"/>
  <c r="J13" i="37"/>
  <c r="J14" i="37"/>
  <c r="J15" i="37"/>
  <c r="K15" i="37" s="1"/>
  <c r="B16" i="37"/>
  <c r="J16" i="37"/>
  <c r="J17" i="37"/>
  <c r="J18" i="37"/>
  <c r="J19" i="37"/>
  <c r="K19" i="37" s="1"/>
  <c r="B20" i="37"/>
  <c r="J20" i="37"/>
  <c r="J21" i="37"/>
  <c r="J22" i="37"/>
  <c r="J23" i="37"/>
  <c r="K23" i="37" s="1"/>
  <c r="B24" i="37"/>
  <c r="J24" i="37"/>
  <c r="J25" i="37"/>
  <c r="J26" i="37"/>
  <c r="J27" i="37"/>
  <c r="K27" i="37" s="1"/>
  <c r="B28" i="37"/>
  <c r="J28" i="37"/>
  <c r="J29" i="37"/>
  <c r="J30" i="37"/>
  <c r="J31" i="37"/>
  <c r="K31" i="37" s="1"/>
  <c r="B32" i="37"/>
  <c r="J32" i="37"/>
  <c r="J33" i="37"/>
  <c r="J34" i="37"/>
  <c r="J35" i="37"/>
  <c r="K35" i="37" s="1"/>
  <c r="B36" i="37"/>
  <c r="J36" i="37"/>
  <c r="J37" i="37"/>
  <c r="K36" i="37" s="1"/>
  <c r="L36" i="37" s="1"/>
  <c r="J38" i="37"/>
  <c r="J39" i="37"/>
  <c r="K39" i="37"/>
  <c r="B40" i="37"/>
  <c r="J40" i="37"/>
  <c r="J41" i="37"/>
  <c r="J42" i="37"/>
  <c r="J43" i="37"/>
  <c r="K43" i="37" s="1"/>
  <c r="B44" i="37"/>
  <c r="J44" i="37"/>
  <c r="J45" i="37"/>
  <c r="J46" i="37"/>
  <c r="J47" i="37"/>
  <c r="K47" i="37" s="1"/>
  <c r="B48" i="37"/>
  <c r="J48" i="37"/>
  <c r="J49" i="37"/>
  <c r="J50" i="37"/>
  <c r="J51" i="37"/>
  <c r="K51" i="37" s="1"/>
  <c r="B52" i="37"/>
  <c r="J52" i="37"/>
  <c r="J53" i="37"/>
  <c r="J54" i="37"/>
  <c r="J55" i="37"/>
  <c r="K55" i="37"/>
  <c r="B56" i="37"/>
  <c r="J56" i="37"/>
  <c r="J57" i="37"/>
  <c r="J58" i="37"/>
  <c r="J59" i="37"/>
  <c r="K59" i="37" s="1"/>
  <c r="B60" i="37"/>
  <c r="J60" i="37"/>
  <c r="J61" i="37"/>
  <c r="K60" i="37" s="1"/>
  <c r="L60" i="37" s="1"/>
  <c r="J62" i="37"/>
  <c r="J63" i="37"/>
  <c r="K63" i="37" s="1"/>
  <c r="B64" i="37"/>
  <c r="J64" i="37"/>
  <c r="K64" i="37" s="1"/>
  <c r="L64" i="37" s="1"/>
  <c r="J65" i="37"/>
  <c r="J66" i="37"/>
  <c r="J67" i="37"/>
  <c r="K67" i="37" s="1"/>
  <c r="B68" i="37"/>
  <c r="J68" i="37"/>
  <c r="J69" i="37"/>
  <c r="J70" i="37"/>
  <c r="J71" i="37"/>
  <c r="K71" i="37" s="1"/>
  <c r="B72" i="37"/>
  <c r="J72" i="37"/>
  <c r="J73" i="37"/>
  <c r="J74" i="37"/>
  <c r="J75" i="37"/>
  <c r="K75" i="37" s="1"/>
  <c r="B76" i="37"/>
  <c r="J76" i="37"/>
  <c r="J77" i="37"/>
  <c r="J78" i="37"/>
  <c r="J79" i="37"/>
  <c r="K79" i="37" s="1"/>
  <c r="B80" i="37"/>
  <c r="J80" i="37"/>
  <c r="K80" i="37" s="1"/>
  <c r="J81" i="37"/>
  <c r="J82" i="37"/>
  <c r="J83" i="37"/>
  <c r="K83" i="37" s="1"/>
  <c r="B84" i="37"/>
  <c r="J84" i="37"/>
  <c r="J85" i="37"/>
  <c r="J86" i="37"/>
  <c r="J87" i="37"/>
  <c r="K87" i="37" s="1"/>
  <c r="B88" i="37"/>
  <c r="J88" i="37"/>
  <c r="J89" i="37"/>
  <c r="J90" i="37"/>
  <c r="J91" i="37"/>
  <c r="K91" i="37" s="1"/>
  <c r="B92" i="37"/>
  <c r="J92" i="37"/>
  <c r="J93" i="37"/>
  <c r="J94" i="37"/>
  <c r="J95" i="37"/>
  <c r="K95" i="37" s="1"/>
  <c r="B96" i="37"/>
  <c r="J96" i="37"/>
  <c r="J97" i="37"/>
  <c r="K96" i="37" s="1"/>
  <c r="L96" i="37" s="1"/>
  <c r="J98" i="37"/>
  <c r="J99" i="37"/>
  <c r="K99" i="37"/>
  <c r="B100" i="37"/>
  <c r="J100" i="37"/>
  <c r="J101" i="37"/>
  <c r="J102" i="37"/>
  <c r="J103" i="37"/>
  <c r="K103" i="37" s="1"/>
  <c r="B104" i="37"/>
  <c r="J104" i="37"/>
  <c r="J105" i="37"/>
  <c r="J106" i="37"/>
  <c r="J107" i="37"/>
  <c r="K107" i="37" s="1"/>
  <c r="B4" i="38"/>
  <c r="J4" i="38"/>
  <c r="J5" i="38"/>
  <c r="J6" i="38"/>
  <c r="J7" i="38"/>
  <c r="K7" i="38" s="1"/>
  <c r="B8" i="38"/>
  <c r="J8" i="38"/>
  <c r="K8" i="38" s="1"/>
  <c r="J9" i="38"/>
  <c r="J10" i="38"/>
  <c r="J11" i="38"/>
  <c r="K11" i="38" s="1"/>
  <c r="B12" i="38"/>
  <c r="J12" i="38"/>
  <c r="J13" i="38"/>
  <c r="J14" i="38"/>
  <c r="J15" i="38"/>
  <c r="K15" i="38" s="1"/>
  <c r="B16" i="38"/>
  <c r="J16" i="38"/>
  <c r="J17" i="38"/>
  <c r="J18" i="38"/>
  <c r="J19" i="38"/>
  <c r="K19" i="38" s="1"/>
  <c r="B20" i="38"/>
  <c r="J20" i="38"/>
  <c r="K20" i="38" s="1"/>
  <c r="L20" i="38" s="1"/>
  <c r="J21" i="38"/>
  <c r="J22" i="38"/>
  <c r="J23" i="38"/>
  <c r="K23" i="38" s="1"/>
  <c r="B24" i="38"/>
  <c r="J24" i="38"/>
  <c r="J25" i="38"/>
  <c r="J26" i="38"/>
  <c r="J27" i="38"/>
  <c r="K27" i="38" s="1"/>
  <c r="B28" i="38"/>
  <c r="J28" i="38"/>
  <c r="J29" i="38"/>
  <c r="J30" i="38"/>
  <c r="K28" i="38" s="1"/>
  <c r="L28" i="38" s="1"/>
  <c r="J31" i="38"/>
  <c r="K31" i="38" s="1"/>
  <c r="B32" i="38"/>
  <c r="J32" i="38"/>
  <c r="J33" i="38"/>
  <c r="J34" i="38"/>
  <c r="J35" i="38"/>
  <c r="K35" i="38" s="1"/>
  <c r="B36" i="38"/>
  <c r="J36" i="38"/>
  <c r="J37" i="38"/>
  <c r="J38" i="38"/>
  <c r="J39" i="38"/>
  <c r="K39" i="38" s="1"/>
  <c r="B40" i="38"/>
  <c r="J40" i="38"/>
  <c r="J41" i="38"/>
  <c r="K40" i="38" s="1"/>
  <c r="J42" i="38"/>
  <c r="J43" i="38"/>
  <c r="K43" i="38"/>
  <c r="B44" i="38"/>
  <c r="J44" i="38"/>
  <c r="J45" i="38"/>
  <c r="J46" i="38"/>
  <c r="J47" i="38"/>
  <c r="K47" i="38" s="1"/>
  <c r="B48" i="38"/>
  <c r="J48" i="38"/>
  <c r="J49" i="38"/>
  <c r="J50" i="38"/>
  <c r="J51" i="38"/>
  <c r="K51" i="38" s="1"/>
  <c r="B52" i="38"/>
  <c r="J52" i="38"/>
  <c r="J53" i="38"/>
  <c r="J54" i="38"/>
  <c r="J55" i="38"/>
  <c r="K55" i="38" s="1"/>
  <c r="B56" i="38"/>
  <c r="J56" i="38"/>
  <c r="J57" i="38"/>
  <c r="J58" i="38"/>
  <c r="J59" i="38"/>
  <c r="K59" i="38" s="1"/>
  <c r="B60" i="38"/>
  <c r="J60" i="38"/>
  <c r="J61" i="38"/>
  <c r="K60" i="38" s="1"/>
  <c r="J62" i="38"/>
  <c r="J63" i="38"/>
  <c r="K63" i="38" s="1"/>
  <c r="B64" i="38"/>
  <c r="J64" i="38"/>
  <c r="J65" i="38"/>
  <c r="J66" i="38"/>
  <c r="J67" i="38"/>
  <c r="K67" i="38"/>
  <c r="B68" i="38"/>
  <c r="J68" i="38"/>
  <c r="J69" i="38"/>
  <c r="J70" i="38"/>
  <c r="K68" i="38" s="1"/>
  <c r="J71" i="38"/>
  <c r="K71" i="38" s="1"/>
  <c r="B72" i="38"/>
  <c r="J72" i="38"/>
  <c r="J73" i="38"/>
  <c r="J74" i="38"/>
  <c r="J75" i="38"/>
  <c r="K75" i="38" s="1"/>
  <c r="B76" i="38"/>
  <c r="J76" i="38"/>
  <c r="K76" i="38" s="1"/>
  <c r="L76" i="38" s="1"/>
  <c r="J77" i="38"/>
  <c r="J78" i="38"/>
  <c r="J79" i="38"/>
  <c r="K79" i="38" s="1"/>
  <c r="B80" i="38"/>
  <c r="J80" i="38"/>
  <c r="J81" i="38"/>
  <c r="J82" i="38"/>
  <c r="J83" i="38"/>
  <c r="K83" i="38" s="1"/>
  <c r="B84" i="38"/>
  <c r="J84" i="38"/>
  <c r="J85" i="38"/>
  <c r="J86" i="38"/>
  <c r="J87" i="38"/>
  <c r="K87" i="38" s="1"/>
  <c r="B88" i="38"/>
  <c r="J88" i="38"/>
  <c r="J89" i="38"/>
  <c r="J90" i="38"/>
  <c r="J91" i="38"/>
  <c r="K91" i="38" s="1"/>
  <c r="B92" i="38"/>
  <c r="J92" i="38"/>
  <c r="J93" i="38"/>
  <c r="J94" i="38"/>
  <c r="J95" i="38"/>
  <c r="K95" i="38" s="1"/>
  <c r="B96" i="38"/>
  <c r="J96" i="38"/>
  <c r="J97" i="38"/>
  <c r="J98" i="38"/>
  <c r="J99" i="38"/>
  <c r="K99" i="38" s="1"/>
  <c r="B100" i="38"/>
  <c r="J100" i="38"/>
  <c r="J101" i="38"/>
  <c r="J102" i="38"/>
  <c r="J103" i="38"/>
  <c r="K103" i="38" s="1"/>
  <c r="B104" i="38"/>
  <c r="J104" i="38"/>
  <c r="J105" i="38"/>
  <c r="J106" i="38"/>
  <c r="J107" i="38"/>
  <c r="K107" i="38" s="1"/>
  <c r="B4" i="39"/>
  <c r="J4" i="39"/>
  <c r="J5" i="39"/>
  <c r="J6" i="39"/>
  <c r="J7" i="39"/>
  <c r="K7" i="39" s="1"/>
  <c r="B8" i="39"/>
  <c r="J8" i="39"/>
  <c r="J9" i="39"/>
  <c r="J10" i="39"/>
  <c r="J11" i="39"/>
  <c r="K11" i="39" s="1"/>
  <c r="B12" i="39"/>
  <c r="J12" i="39"/>
  <c r="J13" i="39"/>
  <c r="J14" i="39"/>
  <c r="J15" i="39"/>
  <c r="K15" i="39"/>
  <c r="B16" i="39"/>
  <c r="J16" i="39"/>
  <c r="J17" i="39"/>
  <c r="K16" i="39" s="1"/>
  <c r="L16" i="39" s="1"/>
  <c r="J18" i="39"/>
  <c r="J19" i="39"/>
  <c r="K19" i="39" s="1"/>
  <c r="B20" i="39"/>
  <c r="J20" i="39"/>
  <c r="J21" i="39"/>
  <c r="J22" i="39"/>
  <c r="J23" i="39"/>
  <c r="K23" i="39"/>
  <c r="B24" i="39"/>
  <c r="J24" i="39"/>
  <c r="J25" i="39"/>
  <c r="J26" i="39"/>
  <c r="J27" i="39"/>
  <c r="K27" i="39" s="1"/>
  <c r="B28" i="39"/>
  <c r="J28" i="39"/>
  <c r="J29" i="39"/>
  <c r="K28" i="39" s="1"/>
  <c r="L28" i="39" s="1"/>
  <c r="J30" i="39"/>
  <c r="J31" i="39"/>
  <c r="K31" i="39" s="1"/>
  <c r="B32" i="39"/>
  <c r="J32" i="39"/>
  <c r="J33" i="39"/>
  <c r="J34" i="39"/>
  <c r="J35" i="39"/>
  <c r="K35" i="39"/>
  <c r="B36" i="39"/>
  <c r="J36" i="39"/>
  <c r="J37" i="39"/>
  <c r="J38" i="39"/>
  <c r="J39" i="39"/>
  <c r="K39" i="39" s="1"/>
  <c r="B40" i="39"/>
  <c r="J40" i="39"/>
  <c r="J41" i="39"/>
  <c r="K40" i="39" s="1"/>
  <c r="L40" i="39" s="1"/>
  <c r="J42" i="39"/>
  <c r="J43" i="39"/>
  <c r="K43" i="39" s="1"/>
  <c r="B44" i="39"/>
  <c r="J44" i="39"/>
  <c r="K44" i="39" s="1"/>
  <c r="J45" i="39"/>
  <c r="J46" i="39"/>
  <c r="J47" i="39"/>
  <c r="K47" i="39" s="1"/>
  <c r="B48" i="39"/>
  <c r="J48" i="39"/>
  <c r="J49" i="39"/>
  <c r="J50" i="39"/>
  <c r="J51" i="39"/>
  <c r="K51" i="39" s="1"/>
  <c r="B52" i="39"/>
  <c r="J52" i="39"/>
  <c r="J53" i="39"/>
  <c r="J54" i="39"/>
  <c r="K52" i="39" s="1"/>
  <c r="J55" i="39"/>
  <c r="K55" i="39" s="1"/>
  <c r="B56" i="39"/>
  <c r="J56" i="39"/>
  <c r="J57" i="39"/>
  <c r="J58" i="39"/>
  <c r="J59" i="39"/>
  <c r="K59" i="39" s="1"/>
  <c r="B60" i="39"/>
  <c r="J60" i="39"/>
  <c r="J61" i="39"/>
  <c r="J62" i="39"/>
  <c r="J63" i="39"/>
  <c r="K63" i="39"/>
  <c r="B64" i="39"/>
  <c r="J64" i="39"/>
  <c r="J65" i="39"/>
  <c r="K64" i="39"/>
  <c r="L64" i="39" s="1"/>
  <c r="J66" i="39"/>
  <c r="J67" i="39"/>
  <c r="K67" i="39"/>
  <c r="B68" i="39"/>
  <c r="J68" i="39"/>
  <c r="J69" i="39"/>
  <c r="J70" i="39"/>
  <c r="K68" i="39"/>
  <c r="J71" i="39"/>
  <c r="K71" i="39" s="1"/>
  <c r="B72" i="39"/>
  <c r="J72" i="39"/>
  <c r="J73" i="39"/>
  <c r="J74" i="39"/>
  <c r="J75" i="39"/>
  <c r="K75" i="39" s="1"/>
  <c r="B76" i="39"/>
  <c r="J76" i="39"/>
  <c r="J77" i="39"/>
  <c r="J78" i="39"/>
  <c r="J79" i="39"/>
  <c r="K79" i="39" s="1"/>
  <c r="B80" i="39"/>
  <c r="J80" i="39"/>
  <c r="J81" i="39"/>
  <c r="J82" i="39"/>
  <c r="J83" i="39"/>
  <c r="K83" i="39" s="1"/>
  <c r="B84" i="39"/>
  <c r="J84" i="39"/>
  <c r="J85" i="39"/>
  <c r="K84" i="39" s="1"/>
  <c r="L84" i="39" s="1"/>
  <c r="J86" i="39"/>
  <c r="J87" i="39"/>
  <c r="K87" i="39" s="1"/>
  <c r="B88" i="39"/>
  <c r="J88" i="39"/>
  <c r="K88" i="39" s="1"/>
  <c r="L88" i="39" s="1"/>
  <c r="J89" i="39"/>
  <c r="J90" i="39"/>
  <c r="J91" i="39"/>
  <c r="K91" i="39" s="1"/>
  <c r="B92" i="39"/>
  <c r="J92" i="39"/>
  <c r="J93" i="39"/>
  <c r="J94" i="39"/>
  <c r="J95" i="39"/>
  <c r="K95" i="39" s="1"/>
  <c r="B96" i="39"/>
  <c r="J96" i="39"/>
  <c r="J97" i="39"/>
  <c r="J98" i="39"/>
  <c r="J99" i="39"/>
  <c r="K99" i="39" s="1"/>
  <c r="B100" i="39"/>
  <c r="J100" i="39"/>
  <c r="J101" i="39"/>
  <c r="J102" i="39"/>
  <c r="J103" i="39"/>
  <c r="K103" i="39" s="1"/>
  <c r="B104" i="39"/>
  <c r="J104" i="39"/>
  <c r="K104" i="39" s="1"/>
  <c r="L104" i="39" s="1"/>
  <c r="J105" i="39"/>
  <c r="J106" i="39"/>
  <c r="J107" i="39"/>
  <c r="K107" i="39"/>
  <c r="B4" i="40"/>
  <c r="J4" i="40"/>
  <c r="J5" i="40"/>
  <c r="K4" i="40"/>
  <c r="J6" i="40"/>
  <c r="J7" i="40"/>
  <c r="K7" i="40" s="1"/>
  <c r="B8" i="40"/>
  <c r="J8" i="40"/>
  <c r="K8" i="40" s="1"/>
  <c r="J9" i="40"/>
  <c r="J10" i="40"/>
  <c r="J11" i="40"/>
  <c r="K11" i="40"/>
  <c r="B12" i="40"/>
  <c r="J12" i="40"/>
  <c r="J13" i="40"/>
  <c r="J14" i="40"/>
  <c r="K12" i="40" s="1"/>
  <c r="L12" i="40" s="1"/>
  <c r="J15" i="40"/>
  <c r="K15" i="40" s="1"/>
  <c r="B16" i="40"/>
  <c r="J16" i="40"/>
  <c r="J17" i="40"/>
  <c r="J18" i="40"/>
  <c r="J19" i="40"/>
  <c r="K19" i="40" s="1"/>
  <c r="B20" i="40"/>
  <c r="J20" i="40"/>
  <c r="K20" i="40" s="1"/>
  <c r="L20" i="40" s="1"/>
  <c r="J21" i="40"/>
  <c r="J22" i="40"/>
  <c r="J23" i="40"/>
  <c r="K23" i="40" s="1"/>
  <c r="B24" i="40"/>
  <c r="J24" i="40"/>
  <c r="J25" i="40"/>
  <c r="J26" i="40"/>
  <c r="J27" i="40"/>
  <c r="K27" i="40" s="1"/>
  <c r="B28" i="40"/>
  <c r="J28" i="40"/>
  <c r="J29" i="40"/>
  <c r="J30" i="40"/>
  <c r="J31" i="40"/>
  <c r="K31" i="40" s="1"/>
  <c r="B32" i="40"/>
  <c r="J32" i="40"/>
  <c r="J33" i="40"/>
  <c r="J34" i="40"/>
  <c r="J35" i="40"/>
  <c r="K35" i="40"/>
  <c r="B36" i="40"/>
  <c r="J36" i="40"/>
  <c r="J37" i="40"/>
  <c r="J38" i="40"/>
  <c r="K36" i="40" s="1"/>
  <c r="L36" i="40" s="1"/>
  <c r="J39" i="40"/>
  <c r="K39" i="40" s="1"/>
  <c r="B40" i="40"/>
  <c r="J40" i="40"/>
  <c r="J41" i="40"/>
  <c r="J42" i="40"/>
  <c r="J43" i="40"/>
  <c r="K43" i="40" s="1"/>
  <c r="B44" i="40"/>
  <c r="J44" i="40"/>
  <c r="J45" i="40"/>
  <c r="J46" i="40"/>
  <c r="J47" i="40"/>
  <c r="K47" i="40" s="1"/>
  <c r="B48" i="40"/>
  <c r="J48" i="40"/>
  <c r="J49" i="40"/>
  <c r="J50" i="40"/>
  <c r="J51" i="40"/>
  <c r="K51" i="40" s="1"/>
  <c r="B52" i="40"/>
  <c r="J52" i="40"/>
  <c r="J53" i="40"/>
  <c r="J54" i="40"/>
  <c r="J55" i="40"/>
  <c r="K55" i="40" s="1"/>
  <c r="B56" i="40"/>
  <c r="J56" i="40"/>
  <c r="K56" i="40" s="1"/>
  <c r="J57" i="40"/>
  <c r="J58" i="40"/>
  <c r="J59" i="40"/>
  <c r="K59" i="40" s="1"/>
  <c r="B60" i="40"/>
  <c r="J60" i="40"/>
  <c r="J61" i="40"/>
  <c r="J62" i="40"/>
  <c r="K60" i="40" s="1"/>
  <c r="J63" i="40"/>
  <c r="K63" i="40" s="1"/>
  <c r="B64" i="40"/>
  <c r="J64" i="40"/>
  <c r="J65" i="40"/>
  <c r="J66" i="40"/>
  <c r="J67" i="40"/>
  <c r="K67" i="40" s="1"/>
  <c r="B68" i="40"/>
  <c r="J68" i="40"/>
  <c r="K68" i="40" s="1"/>
  <c r="J69" i="40"/>
  <c r="J70" i="40"/>
  <c r="J71" i="40"/>
  <c r="K71" i="40" s="1"/>
  <c r="B72" i="40"/>
  <c r="J72" i="40"/>
  <c r="J73" i="40"/>
  <c r="J74" i="40"/>
  <c r="J75" i="40"/>
  <c r="K75" i="40" s="1"/>
  <c r="B76" i="40"/>
  <c r="J76" i="40"/>
  <c r="K76" i="40" s="1"/>
  <c r="J77" i="40"/>
  <c r="J78" i="40"/>
  <c r="J79" i="40"/>
  <c r="K79" i="40"/>
  <c r="B80" i="40"/>
  <c r="J80" i="40"/>
  <c r="J81" i="40"/>
  <c r="J82" i="40"/>
  <c r="J83" i="40"/>
  <c r="K83" i="40" s="1"/>
  <c r="B84" i="40"/>
  <c r="J84" i="40"/>
  <c r="J85" i="40"/>
  <c r="K84" i="40" s="1"/>
  <c r="J86" i="40"/>
  <c r="J87" i="40"/>
  <c r="K87" i="40" s="1"/>
  <c r="B88" i="40"/>
  <c r="J88" i="40"/>
  <c r="K88" i="40" s="1"/>
  <c r="J89" i="40"/>
  <c r="J90" i="40"/>
  <c r="J91" i="40"/>
  <c r="K91" i="40" s="1"/>
  <c r="B92" i="40"/>
  <c r="J92" i="40"/>
  <c r="J93" i="40"/>
  <c r="J94" i="40"/>
  <c r="J95" i="40"/>
  <c r="K95" i="40" s="1"/>
  <c r="B96" i="40"/>
  <c r="J96" i="40"/>
  <c r="J97" i="40"/>
  <c r="J98" i="40"/>
  <c r="J99" i="40"/>
  <c r="K99" i="40" s="1"/>
  <c r="B100" i="40"/>
  <c r="J100" i="40"/>
  <c r="J101" i="40"/>
  <c r="J102" i="40"/>
  <c r="J103" i="40"/>
  <c r="K103" i="40" s="1"/>
  <c r="B104" i="40"/>
  <c r="J104" i="40"/>
  <c r="J105" i="40"/>
  <c r="J106" i="40"/>
  <c r="J107" i="40"/>
  <c r="K107" i="40" s="1"/>
  <c r="B4" i="41"/>
  <c r="J4" i="41"/>
  <c r="J5" i="41"/>
  <c r="J6" i="41"/>
  <c r="J7" i="41"/>
  <c r="K7" i="41" s="1"/>
  <c r="B8" i="41"/>
  <c r="J8" i="41"/>
  <c r="J9" i="41"/>
  <c r="J10" i="41"/>
  <c r="J11" i="41"/>
  <c r="K11" i="41" s="1"/>
  <c r="B12" i="41"/>
  <c r="J12" i="41"/>
  <c r="J13" i="41"/>
  <c r="J14" i="41"/>
  <c r="J15" i="41"/>
  <c r="K15" i="41" s="1"/>
  <c r="B16" i="41"/>
  <c r="J16" i="41"/>
  <c r="J17" i="41"/>
  <c r="J18" i="41"/>
  <c r="J19" i="41"/>
  <c r="K19" i="41" s="1"/>
  <c r="B20" i="41"/>
  <c r="J20" i="41"/>
  <c r="J21" i="41"/>
  <c r="J22" i="41"/>
  <c r="J23" i="41"/>
  <c r="K23" i="41" s="1"/>
  <c r="B24" i="41"/>
  <c r="J24" i="41"/>
  <c r="J25" i="41"/>
  <c r="J26" i="41"/>
  <c r="J27" i="41"/>
  <c r="K27" i="41" s="1"/>
  <c r="B28" i="41"/>
  <c r="J28" i="41"/>
  <c r="K28" i="41" s="1"/>
  <c r="J29" i="41"/>
  <c r="J30" i="41"/>
  <c r="J31" i="41"/>
  <c r="K31" i="41"/>
  <c r="B32" i="41"/>
  <c r="J32" i="41"/>
  <c r="J33" i="41"/>
  <c r="J34" i="41"/>
  <c r="J35" i="41"/>
  <c r="K35" i="41" s="1"/>
  <c r="B36" i="41"/>
  <c r="J36" i="41"/>
  <c r="J37" i="41"/>
  <c r="K36" i="41" s="1"/>
  <c r="L36" i="41" s="1"/>
  <c r="J38" i="41"/>
  <c r="J39" i="41"/>
  <c r="K39" i="41"/>
  <c r="B40" i="41"/>
  <c r="J40" i="41"/>
  <c r="J41" i="41"/>
  <c r="J42" i="41"/>
  <c r="J43" i="41"/>
  <c r="K43" i="41" s="1"/>
  <c r="B44" i="41"/>
  <c r="J44" i="41"/>
  <c r="J45" i="41"/>
  <c r="J46" i="41"/>
  <c r="J47" i="41"/>
  <c r="K47" i="41" s="1"/>
  <c r="B48" i="41"/>
  <c r="J48" i="41"/>
  <c r="J49" i="41"/>
  <c r="J50" i="41"/>
  <c r="J51" i="41"/>
  <c r="K51" i="41" s="1"/>
  <c r="B52" i="41"/>
  <c r="J52" i="41"/>
  <c r="J53" i="41"/>
  <c r="J54" i="41"/>
  <c r="J55" i="41"/>
  <c r="K55" i="41" s="1"/>
  <c r="B56" i="41"/>
  <c r="J56" i="41"/>
  <c r="J57" i="41"/>
  <c r="J58" i="41"/>
  <c r="J59" i="41"/>
  <c r="K59" i="41" s="1"/>
  <c r="B60" i="41"/>
  <c r="J60" i="41"/>
  <c r="J61" i="41"/>
  <c r="J62" i="41"/>
  <c r="J63" i="41"/>
  <c r="K63" i="41" s="1"/>
  <c r="B64" i="41"/>
  <c r="J64" i="41"/>
  <c r="J65" i="41"/>
  <c r="J66" i="41"/>
  <c r="J67" i="41"/>
  <c r="K67" i="41" s="1"/>
  <c r="B68" i="41"/>
  <c r="J68" i="41"/>
  <c r="J69" i="41"/>
  <c r="J70" i="41"/>
  <c r="K68" i="41" s="1"/>
  <c r="J71" i="41"/>
  <c r="K71" i="41" s="1"/>
  <c r="B72" i="41"/>
  <c r="J72" i="41"/>
  <c r="J73" i="41"/>
  <c r="J74" i="41"/>
  <c r="J75" i="41"/>
  <c r="K75" i="41" s="1"/>
  <c r="B76" i="41"/>
  <c r="J76" i="41"/>
  <c r="K76" i="41" s="1"/>
  <c r="L76" i="41" s="1"/>
  <c r="J77" i="41"/>
  <c r="J78" i="41"/>
  <c r="J79" i="41"/>
  <c r="K79" i="41" s="1"/>
  <c r="B80" i="41"/>
  <c r="J80" i="41"/>
  <c r="J81" i="41"/>
  <c r="J82" i="41"/>
  <c r="J83" i="41"/>
  <c r="K83" i="41" s="1"/>
  <c r="B84" i="41"/>
  <c r="J84" i="41"/>
  <c r="J85" i="41"/>
  <c r="J86" i="41"/>
  <c r="J87" i="41"/>
  <c r="K87" i="41" s="1"/>
  <c r="B88" i="41"/>
  <c r="J88" i="41"/>
  <c r="J89" i="41"/>
  <c r="J90" i="41"/>
  <c r="J91" i="41"/>
  <c r="K91" i="41" s="1"/>
  <c r="B92" i="41"/>
  <c r="J92" i="41"/>
  <c r="J93" i="41"/>
  <c r="J94" i="41"/>
  <c r="J95" i="41"/>
  <c r="K95" i="41" s="1"/>
  <c r="B96" i="41"/>
  <c r="J96" i="41"/>
  <c r="J97" i="41"/>
  <c r="J98" i="41"/>
  <c r="J99" i="41"/>
  <c r="K99" i="41" s="1"/>
  <c r="B100" i="41"/>
  <c r="J100" i="41"/>
  <c r="J101" i="41"/>
  <c r="J102" i="41"/>
  <c r="K100" i="41" s="1"/>
  <c r="L100" i="41" s="1"/>
  <c r="J103" i="41"/>
  <c r="K103" i="41" s="1"/>
  <c r="B104" i="41"/>
  <c r="J104" i="41"/>
  <c r="J105" i="41"/>
  <c r="J106" i="41"/>
  <c r="J107" i="41"/>
  <c r="K107" i="41"/>
  <c r="B4" i="42"/>
  <c r="J4" i="42"/>
  <c r="J5" i="42"/>
  <c r="J6" i="42"/>
  <c r="J7" i="42"/>
  <c r="K7" i="42" s="1"/>
  <c r="B8" i="42"/>
  <c r="J8" i="42"/>
  <c r="J9" i="42"/>
  <c r="J10" i="42"/>
  <c r="J11" i="42"/>
  <c r="K11" i="42" s="1"/>
  <c r="B12" i="42"/>
  <c r="J12" i="42"/>
  <c r="J13" i="42"/>
  <c r="J14" i="42"/>
  <c r="J15" i="42"/>
  <c r="K15" i="42" s="1"/>
  <c r="B16" i="42"/>
  <c r="J16" i="42"/>
  <c r="J17" i="42"/>
  <c r="J18" i="42"/>
  <c r="J19" i="42"/>
  <c r="K19" i="42" s="1"/>
  <c r="B20" i="42"/>
  <c r="J20" i="42"/>
  <c r="J21" i="42"/>
  <c r="J22" i="42"/>
  <c r="J23" i="42"/>
  <c r="K23" i="42" s="1"/>
  <c r="B24" i="42"/>
  <c r="J24" i="42"/>
  <c r="J25" i="42"/>
  <c r="J26" i="42"/>
  <c r="J27" i="42"/>
  <c r="K27" i="42" s="1"/>
  <c r="B28" i="42"/>
  <c r="J28" i="42"/>
  <c r="J29" i="42"/>
  <c r="K28" i="42" s="1"/>
  <c r="L28" i="42" s="1"/>
  <c r="J30" i="42"/>
  <c r="J31" i="42"/>
  <c r="K31" i="42" s="1"/>
  <c r="B32" i="42"/>
  <c r="J32" i="42"/>
  <c r="J33" i="42"/>
  <c r="J34" i="42"/>
  <c r="J35" i="42"/>
  <c r="K35" i="42" s="1"/>
  <c r="B36" i="42"/>
  <c r="J36" i="42"/>
  <c r="J37" i="42"/>
  <c r="J38" i="42"/>
  <c r="J39" i="42"/>
  <c r="K39" i="42" s="1"/>
  <c r="L36" i="42" s="1"/>
  <c r="B40" i="42"/>
  <c r="J40" i="42"/>
  <c r="J41" i="42"/>
  <c r="J42" i="42"/>
  <c r="J43" i="42"/>
  <c r="K43" i="42" s="1"/>
  <c r="B44" i="42"/>
  <c r="J44" i="42"/>
  <c r="J45" i="42"/>
  <c r="J46" i="42"/>
  <c r="J47" i="42"/>
  <c r="K47" i="42"/>
  <c r="B48" i="42"/>
  <c r="J48" i="42"/>
  <c r="J49" i="42"/>
  <c r="J50" i="42"/>
  <c r="J51" i="42"/>
  <c r="K51" i="42" s="1"/>
  <c r="B52" i="42"/>
  <c r="J52" i="42"/>
  <c r="J53" i="42"/>
  <c r="J54" i="42"/>
  <c r="J55" i="42"/>
  <c r="K55" i="42" s="1"/>
  <c r="B56" i="42"/>
  <c r="J56" i="42"/>
  <c r="K56" i="42" s="1"/>
  <c r="J57" i="42"/>
  <c r="J58" i="42"/>
  <c r="J59" i="42"/>
  <c r="K59" i="42"/>
  <c r="B60" i="42"/>
  <c r="J60" i="42"/>
  <c r="J61" i="42"/>
  <c r="J62" i="42"/>
  <c r="J63" i="42"/>
  <c r="K63" i="42" s="1"/>
  <c r="B64" i="42"/>
  <c r="J64" i="42"/>
  <c r="J65" i="42"/>
  <c r="J66" i="42"/>
  <c r="J67" i="42"/>
  <c r="K67" i="42" s="1"/>
  <c r="B68" i="42"/>
  <c r="J68" i="42"/>
  <c r="J69" i="42"/>
  <c r="J70" i="42"/>
  <c r="J71" i="42"/>
  <c r="K71" i="42" s="1"/>
  <c r="B72" i="42"/>
  <c r="J72" i="42"/>
  <c r="J73" i="42"/>
  <c r="J74" i="42"/>
  <c r="H75" i="42"/>
  <c r="J75" i="42" s="1"/>
  <c r="K75" i="42" s="1"/>
  <c r="B76" i="42"/>
  <c r="J76" i="42"/>
  <c r="J77" i="42"/>
  <c r="J78" i="42"/>
  <c r="K76" i="42" s="1"/>
  <c r="J79" i="42"/>
  <c r="K79" i="42" s="1"/>
  <c r="L76" i="42" s="1"/>
  <c r="B80" i="42"/>
  <c r="J80" i="42"/>
  <c r="K80" i="42" s="1"/>
  <c r="J81" i="42"/>
  <c r="J82" i="42"/>
  <c r="J83" i="42"/>
  <c r="K83" i="42" s="1"/>
  <c r="B84" i="42"/>
  <c r="J84" i="42"/>
  <c r="J85" i="42"/>
  <c r="J86" i="42"/>
  <c r="K84" i="42" s="1"/>
  <c r="L84" i="42" s="1"/>
  <c r="J87" i="42"/>
  <c r="K87" i="42" s="1"/>
  <c r="B88" i="42"/>
  <c r="J88" i="42"/>
  <c r="J89" i="42"/>
  <c r="K88" i="42" s="1"/>
  <c r="L88" i="42" s="1"/>
  <c r="J90" i="42"/>
  <c r="J91" i="42"/>
  <c r="K91" i="42" s="1"/>
  <c r="B92" i="42"/>
  <c r="J92" i="42"/>
  <c r="K92" i="42" s="1"/>
  <c r="J93" i="42"/>
  <c r="J94" i="42"/>
  <c r="J95" i="42"/>
  <c r="K95" i="42" s="1"/>
  <c r="B96" i="42"/>
  <c r="J96" i="42"/>
  <c r="J97" i="42"/>
  <c r="J98" i="42"/>
  <c r="J99" i="42"/>
  <c r="K99" i="42" s="1"/>
  <c r="B100" i="42"/>
  <c r="J100" i="42"/>
  <c r="J101" i="42"/>
  <c r="J102" i="42"/>
  <c r="K100" i="42" s="1"/>
  <c r="L100" i="42" s="1"/>
  <c r="J103" i="42"/>
  <c r="K103" i="42" s="1"/>
  <c r="B104" i="42"/>
  <c r="J104" i="42"/>
  <c r="J105" i="42"/>
  <c r="J106" i="42"/>
  <c r="J107" i="42"/>
  <c r="K107" i="42" s="1"/>
  <c r="B4" i="43"/>
  <c r="J4" i="43"/>
  <c r="K4" i="43" s="1"/>
  <c r="L4" i="43" s="1"/>
  <c r="J5" i="43"/>
  <c r="J6" i="43"/>
  <c r="J7" i="43"/>
  <c r="K7" i="43" s="1"/>
  <c r="B8" i="43"/>
  <c r="J8" i="43"/>
  <c r="J9" i="43"/>
  <c r="J10" i="43"/>
  <c r="J11" i="43"/>
  <c r="K11" i="43" s="1"/>
  <c r="B12" i="43"/>
  <c r="J12" i="43"/>
  <c r="J13" i="43"/>
  <c r="J14" i="43"/>
  <c r="K12" i="43" s="1"/>
  <c r="L12" i="43" s="1"/>
  <c r="J15" i="43"/>
  <c r="K15" i="43" s="1"/>
  <c r="B16" i="43"/>
  <c r="J16" i="43"/>
  <c r="J17" i="43"/>
  <c r="J18" i="43"/>
  <c r="J19" i="43"/>
  <c r="K19" i="43" s="1"/>
  <c r="B20" i="43"/>
  <c r="J20" i="43"/>
  <c r="K20" i="43" s="1"/>
  <c r="L20" i="43" s="1"/>
  <c r="J21" i="43"/>
  <c r="J22" i="43"/>
  <c r="J23" i="43"/>
  <c r="K23" i="43" s="1"/>
  <c r="B24" i="43"/>
  <c r="J24" i="43"/>
  <c r="J25" i="43"/>
  <c r="J26" i="43"/>
  <c r="J27" i="43"/>
  <c r="K27" i="43" s="1"/>
  <c r="B28" i="43"/>
  <c r="J28" i="43"/>
  <c r="J29" i="43"/>
  <c r="J30" i="43"/>
  <c r="K28" i="43" s="1"/>
  <c r="L28" i="43" s="1"/>
  <c r="J31" i="43"/>
  <c r="K31" i="43" s="1"/>
  <c r="B32" i="43"/>
  <c r="J32" i="43"/>
  <c r="J33" i="43"/>
  <c r="J34" i="43"/>
  <c r="J35" i="43"/>
  <c r="K35" i="43" s="1"/>
  <c r="B36" i="43"/>
  <c r="J36" i="43"/>
  <c r="K36" i="43" s="1"/>
  <c r="L36" i="43" s="1"/>
  <c r="J37" i="43"/>
  <c r="J38" i="43"/>
  <c r="J39" i="43"/>
  <c r="K39" i="43" s="1"/>
  <c r="B40" i="43"/>
  <c r="J40" i="43"/>
  <c r="J41" i="43"/>
  <c r="J42" i="43"/>
  <c r="J43" i="43"/>
  <c r="K43" i="43" s="1"/>
  <c r="B44" i="43"/>
  <c r="J44" i="43"/>
  <c r="J45" i="43"/>
  <c r="J46" i="43"/>
  <c r="J47" i="43"/>
  <c r="K47" i="43"/>
  <c r="B48" i="43"/>
  <c r="J48" i="43"/>
  <c r="J49" i="43"/>
  <c r="J50" i="43"/>
  <c r="J51" i="43"/>
  <c r="K51" i="43" s="1"/>
  <c r="B52" i="43"/>
  <c r="J52" i="43"/>
  <c r="J53" i="43"/>
  <c r="J54" i="43"/>
  <c r="J55" i="43"/>
  <c r="K55" i="43" s="1"/>
  <c r="B56" i="43"/>
  <c r="J56" i="43"/>
  <c r="J57" i="43"/>
  <c r="J58" i="43"/>
  <c r="J59" i="43"/>
  <c r="K59" i="43" s="1"/>
  <c r="B60" i="43"/>
  <c r="J60" i="43"/>
  <c r="J61" i="43"/>
  <c r="J62" i="43"/>
  <c r="J63" i="43"/>
  <c r="K63" i="43" s="1"/>
  <c r="B64" i="43"/>
  <c r="J64" i="43"/>
  <c r="J65" i="43"/>
  <c r="J66" i="43"/>
  <c r="K64" i="43" s="1"/>
  <c r="J67" i="43"/>
  <c r="K67" i="43" s="1"/>
  <c r="B68" i="43"/>
  <c r="J68" i="43"/>
  <c r="J69" i="43"/>
  <c r="J70" i="43"/>
  <c r="J71" i="43"/>
  <c r="K71" i="43"/>
  <c r="B72" i="43"/>
  <c r="J72" i="43"/>
  <c r="J73" i="43"/>
  <c r="J74" i="43"/>
  <c r="H75" i="43"/>
  <c r="J75" i="43" s="1"/>
  <c r="K75" i="43" s="1"/>
  <c r="B76" i="43"/>
  <c r="J76" i="43"/>
  <c r="J77" i="43"/>
  <c r="J78" i="43"/>
  <c r="K76" i="43" s="1"/>
  <c r="L76" i="43" s="1"/>
  <c r="J79" i="43"/>
  <c r="K79" i="43" s="1"/>
  <c r="B80" i="43"/>
  <c r="J80" i="43"/>
  <c r="J81" i="43"/>
  <c r="K80" i="43" s="1"/>
  <c r="L80" i="43" s="1"/>
  <c r="J82" i="43"/>
  <c r="J83" i="43"/>
  <c r="K83" i="43"/>
  <c r="B84" i="43"/>
  <c r="J84" i="43"/>
  <c r="J85" i="43"/>
  <c r="J86" i="43"/>
  <c r="J87" i="43"/>
  <c r="K87" i="43" s="1"/>
  <c r="B88" i="43"/>
  <c r="J88" i="43"/>
  <c r="J89" i="43"/>
  <c r="J90" i="43"/>
  <c r="J91" i="43"/>
  <c r="K91" i="43" s="1"/>
  <c r="B92" i="43"/>
  <c r="J92" i="43"/>
  <c r="K92" i="43" s="1"/>
  <c r="J93" i="43"/>
  <c r="J94" i="43"/>
  <c r="J95" i="43"/>
  <c r="K95" i="43" s="1"/>
  <c r="B96" i="43"/>
  <c r="J96" i="43"/>
  <c r="J97" i="43"/>
  <c r="J98" i="43"/>
  <c r="J99" i="43"/>
  <c r="K99" i="43" s="1"/>
  <c r="B100" i="43"/>
  <c r="J100" i="43"/>
  <c r="J101" i="43"/>
  <c r="J102" i="43"/>
  <c r="J103" i="43"/>
  <c r="K103" i="43" s="1"/>
  <c r="B104" i="43"/>
  <c r="J104" i="43"/>
  <c r="J105" i="43"/>
  <c r="J106" i="43"/>
  <c r="J107" i="43"/>
  <c r="K107" i="43" s="1"/>
  <c r="B4" i="44"/>
  <c r="J4" i="44"/>
  <c r="J5" i="44"/>
  <c r="J6" i="44"/>
  <c r="J7" i="44"/>
  <c r="K7" i="44" s="1"/>
  <c r="B8" i="44"/>
  <c r="J8" i="44"/>
  <c r="J9" i="44"/>
  <c r="J10" i="44"/>
  <c r="J11" i="44"/>
  <c r="K11" i="44" s="1"/>
  <c r="B12" i="44"/>
  <c r="J12" i="44"/>
  <c r="J13" i="44"/>
  <c r="J14" i="44"/>
  <c r="J15" i="44"/>
  <c r="K15" i="44"/>
  <c r="B16" i="44"/>
  <c r="J16" i="44"/>
  <c r="J17" i="44"/>
  <c r="J18" i="44"/>
  <c r="J19" i="44"/>
  <c r="K19" i="44" s="1"/>
  <c r="B20" i="44"/>
  <c r="J20" i="44"/>
  <c r="J21" i="44"/>
  <c r="J22" i="44"/>
  <c r="J23" i="44"/>
  <c r="K23" i="44" s="1"/>
  <c r="B24" i="44"/>
  <c r="J24" i="44"/>
  <c r="J25" i="44"/>
  <c r="J26" i="44"/>
  <c r="J27" i="44"/>
  <c r="K27" i="44" s="1"/>
  <c r="B28" i="44"/>
  <c r="J28" i="44"/>
  <c r="J29" i="44"/>
  <c r="J30" i="44"/>
  <c r="J31" i="44"/>
  <c r="K31" i="44" s="1"/>
  <c r="B32" i="44"/>
  <c r="J32" i="44"/>
  <c r="J33" i="44"/>
  <c r="J34" i="44"/>
  <c r="K32" i="44"/>
  <c r="L32" i="44" s="1"/>
  <c r="J35" i="44"/>
  <c r="K35" i="44" s="1"/>
  <c r="B36" i="44"/>
  <c r="J36" i="44"/>
  <c r="K36" i="44" s="1"/>
  <c r="J37" i="44"/>
  <c r="J38" i="44"/>
  <c r="J39" i="44"/>
  <c r="K39" i="44"/>
  <c r="B40" i="44"/>
  <c r="J40" i="44"/>
  <c r="J41" i="44"/>
  <c r="J42" i="44"/>
  <c r="K40" i="44" s="1"/>
  <c r="L40" i="44" s="1"/>
  <c r="J43" i="44"/>
  <c r="K43" i="44" s="1"/>
  <c r="B44" i="44"/>
  <c r="J44" i="44"/>
  <c r="K44" i="44" s="1"/>
  <c r="J45" i="44"/>
  <c r="J46" i="44"/>
  <c r="J47" i="44"/>
  <c r="K47" i="44"/>
  <c r="B48" i="44"/>
  <c r="J48" i="44"/>
  <c r="J49" i="44"/>
  <c r="J50" i="44"/>
  <c r="J51" i="44"/>
  <c r="K51" i="44" s="1"/>
  <c r="B52" i="44"/>
  <c r="J52" i="44"/>
  <c r="K52" i="44" s="1"/>
  <c r="L52" i="44" s="1"/>
  <c r="J53" i="44"/>
  <c r="J54" i="44"/>
  <c r="J55" i="44"/>
  <c r="K55" i="44" s="1"/>
  <c r="B56" i="44"/>
  <c r="J56" i="44"/>
  <c r="J57" i="44"/>
  <c r="J58" i="44"/>
  <c r="J59" i="44"/>
  <c r="K59" i="44" s="1"/>
  <c r="B60" i="44"/>
  <c r="J60" i="44"/>
  <c r="J61" i="44"/>
  <c r="J62" i="44"/>
  <c r="J63" i="44"/>
  <c r="K63" i="44" s="1"/>
  <c r="B64" i="44"/>
  <c r="J64" i="44"/>
  <c r="K64" i="44" s="1"/>
  <c r="J65" i="44"/>
  <c r="J66" i="44"/>
  <c r="J67" i="44"/>
  <c r="K67" i="44" s="1"/>
  <c r="B68" i="44"/>
  <c r="J68" i="44"/>
  <c r="J69" i="44"/>
  <c r="J70" i="44"/>
  <c r="J71" i="44"/>
  <c r="K71" i="44" s="1"/>
  <c r="B72" i="44"/>
  <c r="J72" i="44"/>
  <c r="J73" i="44"/>
  <c r="K72" i="44" s="1"/>
  <c r="J74" i="44"/>
  <c r="J75" i="44"/>
  <c r="K75" i="44"/>
  <c r="B76" i="44"/>
  <c r="J76" i="44"/>
  <c r="J77" i="44"/>
  <c r="J78" i="44"/>
  <c r="J79" i="44"/>
  <c r="K79" i="44" s="1"/>
  <c r="B80" i="44"/>
  <c r="J80" i="44"/>
  <c r="J81" i="44"/>
  <c r="J82" i="44"/>
  <c r="J83" i="44"/>
  <c r="K83" i="44" s="1"/>
  <c r="B84" i="44"/>
  <c r="J84" i="44"/>
  <c r="J85" i="44"/>
  <c r="J86" i="44"/>
  <c r="J87" i="44"/>
  <c r="K87" i="44" s="1"/>
  <c r="B88" i="44"/>
  <c r="J88" i="44"/>
  <c r="J89" i="44"/>
  <c r="J90" i="44"/>
  <c r="J91" i="44"/>
  <c r="K91" i="44" s="1"/>
  <c r="B92" i="44"/>
  <c r="J92" i="44"/>
  <c r="J93" i="44"/>
  <c r="J94" i="44"/>
  <c r="J95" i="44"/>
  <c r="K95" i="44" s="1"/>
  <c r="B96" i="44"/>
  <c r="J96" i="44"/>
  <c r="J97" i="44"/>
  <c r="J98" i="44"/>
  <c r="J99" i="44"/>
  <c r="K99" i="44" s="1"/>
  <c r="B100" i="44"/>
  <c r="J100" i="44"/>
  <c r="J101" i="44"/>
  <c r="J102" i="44"/>
  <c r="J103" i="44"/>
  <c r="K103" i="44"/>
  <c r="B104" i="44"/>
  <c r="J104" i="44"/>
  <c r="J105" i="44"/>
  <c r="J106" i="44"/>
  <c r="J107" i="44"/>
  <c r="K107" i="44" s="1"/>
  <c r="B4" i="45"/>
  <c r="J4" i="45"/>
  <c r="J5" i="45"/>
  <c r="K4" i="45" s="1"/>
  <c r="L4" i="45" s="1"/>
  <c r="J6" i="45"/>
  <c r="J7" i="45"/>
  <c r="K7" i="45"/>
  <c r="B8" i="45"/>
  <c r="J8" i="45"/>
  <c r="J9" i="45"/>
  <c r="J10" i="45"/>
  <c r="J11" i="45"/>
  <c r="K11" i="45" s="1"/>
  <c r="B12" i="45"/>
  <c r="J12" i="45"/>
  <c r="J13" i="45"/>
  <c r="J14" i="45"/>
  <c r="J15" i="45"/>
  <c r="K15" i="45" s="1"/>
  <c r="B16" i="45"/>
  <c r="J16" i="45"/>
  <c r="J17" i="45"/>
  <c r="J18" i="45"/>
  <c r="J19" i="45"/>
  <c r="K19" i="45" s="1"/>
  <c r="B20" i="45"/>
  <c r="J20" i="45"/>
  <c r="J21" i="45"/>
  <c r="J22" i="45"/>
  <c r="J23" i="45"/>
  <c r="K23" i="45" s="1"/>
  <c r="B24" i="45"/>
  <c r="J24" i="45"/>
  <c r="J25" i="45"/>
  <c r="J26" i="45"/>
  <c r="J27" i="45"/>
  <c r="K27" i="45" s="1"/>
  <c r="B28" i="45"/>
  <c r="J28" i="45"/>
  <c r="J29" i="45"/>
  <c r="J30" i="45"/>
  <c r="J31" i="45"/>
  <c r="K31" i="45" s="1"/>
  <c r="B32" i="45"/>
  <c r="J32" i="45"/>
  <c r="K32" i="45" s="1"/>
  <c r="J33" i="45"/>
  <c r="J34" i="45"/>
  <c r="J35" i="45"/>
  <c r="K35" i="45" s="1"/>
  <c r="B36" i="45"/>
  <c r="J36" i="45"/>
  <c r="J37" i="45"/>
  <c r="J38" i="45"/>
  <c r="J39" i="45"/>
  <c r="K39" i="45" s="1"/>
  <c r="B40" i="45"/>
  <c r="J40" i="45"/>
  <c r="J41" i="45"/>
  <c r="J42" i="45"/>
  <c r="J43" i="45"/>
  <c r="K43" i="45" s="1"/>
  <c r="B44" i="45"/>
  <c r="J44" i="45"/>
  <c r="J45" i="45"/>
  <c r="K44" i="45" s="1"/>
  <c r="L44" i="45" s="1"/>
  <c r="J46" i="45"/>
  <c r="J47" i="45"/>
  <c r="K47" i="45" s="1"/>
  <c r="B48" i="45"/>
  <c r="J48" i="45"/>
  <c r="J49" i="45"/>
  <c r="J50" i="45"/>
  <c r="J51" i="45"/>
  <c r="K51" i="45"/>
  <c r="B52" i="45"/>
  <c r="J52" i="45"/>
  <c r="J53" i="45"/>
  <c r="J54" i="45"/>
  <c r="J55" i="45"/>
  <c r="K55" i="45" s="1"/>
  <c r="B56" i="45"/>
  <c r="J56" i="45"/>
  <c r="K56" i="45" s="1"/>
  <c r="J57" i="45"/>
  <c r="J58" i="45"/>
  <c r="J59" i="45"/>
  <c r="K59" i="45"/>
  <c r="B60" i="45"/>
  <c r="J60" i="45"/>
  <c r="J61" i="45"/>
  <c r="J62" i="45"/>
  <c r="J63" i="45"/>
  <c r="K63" i="45" s="1"/>
  <c r="B64" i="45"/>
  <c r="J64" i="45"/>
  <c r="J65" i="45"/>
  <c r="J66" i="45"/>
  <c r="J67" i="45"/>
  <c r="K67" i="45" s="1"/>
  <c r="B68" i="45"/>
  <c r="J68" i="45"/>
  <c r="K68" i="45" s="1"/>
  <c r="J69" i="45"/>
  <c r="J70" i="45"/>
  <c r="J71" i="45"/>
  <c r="K71" i="45"/>
  <c r="B72" i="45"/>
  <c r="J72" i="45"/>
  <c r="J73" i="45"/>
  <c r="J74" i="45"/>
  <c r="K72" i="45" s="1"/>
  <c r="H75" i="45"/>
  <c r="I75" i="45"/>
  <c r="B76" i="45"/>
  <c r="J76" i="45"/>
  <c r="J77" i="45"/>
  <c r="J78" i="45"/>
  <c r="J79" i="45"/>
  <c r="K79" i="45"/>
  <c r="B80" i="45"/>
  <c r="J80" i="45"/>
  <c r="J81" i="45"/>
  <c r="J82" i="45"/>
  <c r="K80" i="45" s="1"/>
  <c r="L80" i="45" s="1"/>
  <c r="J83" i="45"/>
  <c r="K83" i="45" s="1"/>
  <c r="B84" i="45"/>
  <c r="J84" i="45"/>
  <c r="J85" i="45"/>
  <c r="J86" i="45"/>
  <c r="J87" i="45"/>
  <c r="K87" i="45" s="1"/>
  <c r="B88" i="45"/>
  <c r="J88" i="45"/>
  <c r="K88" i="45" s="1"/>
  <c r="J89" i="45"/>
  <c r="J90" i="45"/>
  <c r="J91" i="45"/>
  <c r="K91" i="45" s="1"/>
  <c r="B92" i="45"/>
  <c r="J92" i="45"/>
  <c r="J93" i="45"/>
  <c r="J94" i="45"/>
  <c r="J95" i="45"/>
  <c r="K95" i="45" s="1"/>
  <c r="B96" i="45"/>
  <c r="J96" i="45"/>
  <c r="J97" i="45"/>
  <c r="J98" i="45"/>
  <c r="J99" i="45"/>
  <c r="K99" i="45"/>
  <c r="B100" i="45"/>
  <c r="J100" i="45"/>
  <c r="J101" i="45"/>
  <c r="J102" i="45"/>
  <c r="K100" i="45" s="1"/>
  <c r="J103" i="45"/>
  <c r="K103" i="45" s="1"/>
  <c r="B104" i="45"/>
  <c r="J104" i="45"/>
  <c r="J105" i="45"/>
  <c r="J106" i="45"/>
  <c r="J107" i="45"/>
  <c r="K107" i="45" s="1"/>
  <c r="B4" i="46"/>
  <c r="J4" i="46"/>
  <c r="K4" i="46" s="1"/>
  <c r="J5" i="46"/>
  <c r="J6" i="46"/>
  <c r="J7" i="46"/>
  <c r="K7" i="46"/>
  <c r="B8" i="46"/>
  <c r="J8" i="46"/>
  <c r="J9" i="46"/>
  <c r="J10" i="46"/>
  <c r="J11" i="46"/>
  <c r="K11" i="46" s="1"/>
  <c r="B12" i="46"/>
  <c r="J12" i="46"/>
  <c r="J13" i="46"/>
  <c r="K12" i="46" s="1"/>
  <c r="J14" i="46"/>
  <c r="J15" i="46"/>
  <c r="K15" i="46" s="1"/>
  <c r="B16" i="46"/>
  <c r="J16" i="46"/>
  <c r="J17" i="46"/>
  <c r="J18" i="46"/>
  <c r="J19" i="46"/>
  <c r="K19" i="46"/>
  <c r="B20" i="46"/>
  <c r="J20" i="46"/>
  <c r="J21" i="46"/>
  <c r="J22" i="46"/>
  <c r="J23" i="46"/>
  <c r="K23" i="46" s="1"/>
  <c r="B24" i="46"/>
  <c r="J24" i="46"/>
  <c r="J25" i="46"/>
  <c r="J26" i="46"/>
  <c r="J27" i="46"/>
  <c r="K27" i="46"/>
  <c r="B28" i="46"/>
  <c r="J28" i="46"/>
  <c r="J29" i="46"/>
  <c r="J30" i="46"/>
  <c r="J31" i="46"/>
  <c r="K31" i="46" s="1"/>
  <c r="B32" i="46"/>
  <c r="J32" i="46"/>
  <c r="J33" i="46"/>
  <c r="J34" i="46"/>
  <c r="J35" i="46"/>
  <c r="K35" i="46" s="1"/>
  <c r="B36" i="46"/>
  <c r="J36" i="46"/>
  <c r="J37" i="46"/>
  <c r="K36" i="46" s="1"/>
  <c r="L36" i="46" s="1"/>
  <c r="J38" i="46"/>
  <c r="J39" i="46"/>
  <c r="K39" i="46" s="1"/>
  <c r="B40" i="46"/>
  <c r="J40" i="46"/>
  <c r="J41" i="46"/>
  <c r="J42" i="46"/>
  <c r="J43" i="46"/>
  <c r="K43" i="46" s="1"/>
  <c r="B44" i="46"/>
  <c r="J44" i="46"/>
  <c r="J45" i="46"/>
  <c r="J46" i="46"/>
  <c r="J47" i="46"/>
  <c r="K47" i="46" s="1"/>
  <c r="B48" i="46"/>
  <c r="J48" i="46"/>
  <c r="J49" i="46"/>
  <c r="J50" i="46"/>
  <c r="J51" i="46"/>
  <c r="K51" i="46"/>
  <c r="B52" i="46"/>
  <c r="J52" i="46"/>
  <c r="J53" i="46"/>
  <c r="J54" i="46"/>
  <c r="J55" i="46"/>
  <c r="K55" i="46" s="1"/>
  <c r="B56" i="46"/>
  <c r="J56" i="46"/>
  <c r="J57" i="46"/>
  <c r="J58" i="46"/>
  <c r="K56" i="46" s="1"/>
  <c r="J59" i="46"/>
  <c r="K59" i="46" s="1"/>
  <c r="B60" i="46"/>
  <c r="J60" i="46"/>
  <c r="J61" i="46"/>
  <c r="J62" i="46"/>
  <c r="J63" i="46"/>
  <c r="K63" i="46" s="1"/>
  <c r="B64" i="46"/>
  <c r="J64" i="46"/>
  <c r="J65" i="46"/>
  <c r="J66" i="46"/>
  <c r="J67" i="46"/>
  <c r="K67" i="46"/>
  <c r="B68" i="46"/>
  <c r="J68" i="46"/>
  <c r="J69" i="46"/>
  <c r="J70" i="46"/>
  <c r="K68" i="46" s="1"/>
  <c r="J71" i="46"/>
  <c r="K71" i="46" s="1"/>
  <c r="B72" i="46"/>
  <c r="J72" i="46"/>
  <c r="J73" i="46"/>
  <c r="J74" i="46"/>
  <c r="J75" i="46"/>
  <c r="K75" i="46" s="1"/>
  <c r="B76" i="46"/>
  <c r="J76" i="46"/>
  <c r="K76" i="46" s="1"/>
  <c r="L76" i="46" s="1"/>
  <c r="J77" i="46"/>
  <c r="J78" i="46"/>
  <c r="J79" i="46"/>
  <c r="K79" i="46" s="1"/>
  <c r="B80" i="46"/>
  <c r="J80" i="46"/>
  <c r="J81" i="46"/>
  <c r="J82" i="46"/>
  <c r="J83" i="46"/>
  <c r="K83" i="46" s="1"/>
  <c r="B84" i="46"/>
  <c r="J84" i="46"/>
  <c r="J85" i="46"/>
  <c r="J86" i="46"/>
  <c r="J87" i="46"/>
  <c r="K87" i="46" s="1"/>
  <c r="B88" i="46"/>
  <c r="J88" i="46"/>
  <c r="J89" i="46"/>
  <c r="J90" i="46"/>
  <c r="J91" i="46"/>
  <c r="K91" i="46" s="1"/>
  <c r="B92" i="46"/>
  <c r="J92" i="46"/>
  <c r="J93" i="46"/>
  <c r="J94" i="46"/>
  <c r="J95" i="46"/>
  <c r="K95" i="46" s="1"/>
  <c r="B96" i="46"/>
  <c r="J96" i="46"/>
  <c r="J97" i="46"/>
  <c r="J98" i="46"/>
  <c r="J99" i="46"/>
  <c r="K99" i="46" s="1"/>
  <c r="B100" i="46"/>
  <c r="J100" i="46"/>
  <c r="J101" i="46"/>
  <c r="J102" i="46"/>
  <c r="J103" i="46"/>
  <c r="K103" i="46" s="1"/>
  <c r="B104" i="46"/>
  <c r="J104" i="46"/>
  <c r="J105" i="46"/>
  <c r="J106" i="46"/>
  <c r="J107" i="46"/>
  <c r="K107" i="46"/>
  <c r="B4" i="47"/>
  <c r="J4" i="47"/>
  <c r="J5" i="47"/>
  <c r="J6" i="47"/>
  <c r="J7" i="47"/>
  <c r="K7" i="47" s="1"/>
  <c r="B8" i="47"/>
  <c r="J8" i="47"/>
  <c r="J9" i="47"/>
  <c r="J10" i="47"/>
  <c r="J11" i="47"/>
  <c r="K11" i="47" s="1"/>
  <c r="B12" i="47"/>
  <c r="J12" i="47"/>
  <c r="J13" i="47"/>
  <c r="J14" i="47"/>
  <c r="J15" i="47"/>
  <c r="K15" i="47"/>
  <c r="B16" i="47"/>
  <c r="J16" i="47"/>
  <c r="J17" i="47"/>
  <c r="J18" i="47"/>
  <c r="J19" i="47"/>
  <c r="K19" i="47" s="1"/>
  <c r="B20" i="47"/>
  <c r="J20" i="47"/>
  <c r="J21" i="47"/>
  <c r="K20" i="47" s="1"/>
  <c r="L20" i="47" s="1"/>
  <c r="J22" i="47"/>
  <c r="J23" i="47"/>
  <c r="K23" i="47" s="1"/>
  <c r="B24" i="47"/>
  <c r="J24" i="47"/>
  <c r="K24" i="47" s="1"/>
  <c r="J25" i="47"/>
  <c r="J26" i="47"/>
  <c r="J27" i="47"/>
  <c r="K27" i="47" s="1"/>
  <c r="B28" i="47"/>
  <c r="J28" i="47"/>
  <c r="J29" i="47"/>
  <c r="J30" i="47"/>
  <c r="J31" i="47"/>
  <c r="K31" i="47" s="1"/>
  <c r="B32" i="47"/>
  <c r="J32" i="47"/>
  <c r="J33" i="47"/>
  <c r="J34" i="47"/>
  <c r="J35" i="47"/>
  <c r="K35" i="47" s="1"/>
  <c r="B36" i="47"/>
  <c r="J36" i="47"/>
  <c r="J37" i="47"/>
  <c r="J38" i="47"/>
  <c r="J39" i="47"/>
  <c r="K39" i="47" s="1"/>
  <c r="B40" i="47"/>
  <c r="J40" i="47"/>
  <c r="J41" i="47"/>
  <c r="J42" i="47"/>
  <c r="J43" i="47"/>
  <c r="K43" i="47" s="1"/>
  <c r="B44" i="47"/>
  <c r="J44" i="47"/>
  <c r="J45" i="47"/>
  <c r="J46" i="47"/>
  <c r="J47" i="47"/>
  <c r="K47" i="47" s="1"/>
  <c r="B48" i="47"/>
  <c r="J48" i="47"/>
  <c r="J49" i="47"/>
  <c r="J50" i="47"/>
  <c r="J51" i="47"/>
  <c r="K51" i="47" s="1"/>
  <c r="B52" i="47"/>
  <c r="J52" i="47"/>
  <c r="J53" i="47"/>
  <c r="J54" i="47"/>
  <c r="J55" i="47"/>
  <c r="K55" i="47" s="1"/>
  <c r="B56" i="47"/>
  <c r="J56" i="47"/>
  <c r="J57" i="47"/>
  <c r="J58" i="47"/>
  <c r="J59" i="47"/>
  <c r="K59" i="47" s="1"/>
  <c r="B60" i="47"/>
  <c r="J60" i="47"/>
  <c r="J61" i="47"/>
  <c r="J62" i="47"/>
  <c r="J63" i="47"/>
  <c r="K63" i="47" s="1"/>
  <c r="B64" i="47"/>
  <c r="J64" i="47"/>
  <c r="J65" i="47"/>
  <c r="K64" i="47" s="1"/>
  <c r="L64" i="47" s="1"/>
  <c r="J66" i="47"/>
  <c r="J67" i="47"/>
  <c r="K67" i="47" s="1"/>
  <c r="B68" i="47"/>
  <c r="J68" i="47"/>
  <c r="K68" i="47" s="1"/>
  <c r="J69" i="47"/>
  <c r="J70" i="47"/>
  <c r="J71" i="47"/>
  <c r="K71" i="47" s="1"/>
  <c r="B72" i="47"/>
  <c r="J72" i="47"/>
  <c r="J73" i="47"/>
  <c r="J74" i="47"/>
  <c r="J75" i="47"/>
  <c r="K75" i="47" s="1"/>
  <c r="B76" i="47"/>
  <c r="J76" i="47"/>
  <c r="J77" i="47"/>
  <c r="J78" i="47"/>
  <c r="J79" i="47"/>
  <c r="K79" i="47" s="1"/>
  <c r="B80" i="47"/>
  <c r="J80" i="47"/>
  <c r="J81" i="47"/>
  <c r="K80" i="47" s="1"/>
  <c r="L80" i="47" s="1"/>
  <c r="J82" i="47"/>
  <c r="J83" i="47"/>
  <c r="K83" i="47" s="1"/>
  <c r="B84" i="47"/>
  <c r="J84" i="47"/>
  <c r="K84" i="47" s="1"/>
  <c r="J85" i="47"/>
  <c r="J86" i="47"/>
  <c r="J87" i="47"/>
  <c r="K87" i="47" s="1"/>
  <c r="B88" i="47"/>
  <c r="J88" i="47"/>
  <c r="J89" i="47"/>
  <c r="J90" i="47"/>
  <c r="J91" i="47"/>
  <c r="K91" i="47" s="1"/>
  <c r="B92" i="47"/>
  <c r="J92" i="47"/>
  <c r="J93" i="47"/>
  <c r="J94" i="47"/>
  <c r="K92" i="47" s="1"/>
  <c r="L92" i="47" s="1"/>
  <c r="J95" i="47"/>
  <c r="K95" i="47" s="1"/>
  <c r="B96" i="47"/>
  <c r="J96" i="47"/>
  <c r="K96" i="47" s="1"/>
  <c r="J97" i="47"/>
  <c r="J98" i="47"/>
  <c r="J99" i="47"/>
  <c r="K99" i="47"/>
  <c r="B100" i="47"/>
  <c r="J100" i="47"/>
  <c r="J101" i="47"/>
  <c r="J102" i="47"/>
  <c r="J103" i="47"/>
  <c r="K103" i="47" s="1"/>
  <c r="B104" i="47"/>
  <c r="J104" i="47"/>
  <c r="K104" i="47" s="1"/>
  <c r="J105" i="47"/>
  <c r="J106" i="47"/>
  <c r="J107" i="47"/>
  <c r="K107" i="47"/>
  <c r="B4" i="48"/>
  <c r="J4" i="48"/>
  <c r="J5" i="48"/>
  <c r="J6" i="48"/>
  <c r="J7" i="48"/>
  <c r="K7" i="48" s="1"/>
  <c r="B8" i="48"/>
  <c r="J8" i="48"/>
  <c r="J9" i="48"/>
  <c r="K8" i="48" s="1"/>
  <c r="L8" i="48" s="1"/>
  <c r="J10" i="48"/>
  <c r="J11" i="48"/>
  <c r="K11" i="48" s="1"/>
  <c r="B12" i="48"/>
  <c r="J12" i="48"/>
  <c r="K12" i="48" s="1"/>
  <c r="J13" i="48"/>
  <c r="J14" i="48"/>
  <c r="J15" i="48"/>
  <c r="K15" i="48" s="1"/>
  <c r="B16" i="48"/>
  <c r="J16" i="48"/>
  <c r="J17" i="48"/>
  <c r="J18" i="48"/>
  <c r="J19" i="48"/>
  <c r="K19" i="48" s="1"/>
  <c r="B20" i="48"/>
  <c r="J20" i="48"/>
  <c r="J21" i="48"/>
  <c r="J22" i="48"/>
  <c r="J23" i="48"/>
  <c r="K23" i="48" s="1"/>
  <c r="B24" i="48"/>
  <c r="J24" i="48"/>
  <c r="J25" i="48"/>
  <c r="J26" i="48"/>
  <c r="J27" i="48"/>
  <c r="K27" i="48" s="1"/>
  <c r="B28" i="48"/>
  <c r="J28" i="48"/>
  <c r="J29" i="48"/>
  <c r="J30" i="48"/>
  <c r="J31" i="48"/>
  <c r="K31" i="48" s="1"/>
  <c r="B32" i="48"/>
  <c r="J32" i="48"/>
  <c r="J33" i="48"/>
  <c r="J34" i="48"/>
  <c r="K32" i="48" s="1"/>
  <c r="L32" i="48" s="1"/>
  <c r="J35" i="48"/>
  <c r="K35" i="48" s="1"/>
  <c r="B36" i="48"/>
  <c r="J36" i="48"/>
  <c r="J37" i="48"/>
  <c r="J38" i="48"/>
  <c r="J39" i="48"/>
  <c r="K39" i="48"/>
  <c r="B40" i="48"/>
  <c r="J40" i="48"/>
  <c r="J41" i="48"/>
  <c r="J42" i="48"/>
  <c r="J43" i="48"/>
  <c r="K43" i="48" s="1"/>
  <c r="B44" i="48"/>
  <c r="J44" i="48"/>
  <c r="J45" i="48"/>
  <c r="J46" i="48"/>
  <c r="J47" i="48"/>
  <c r="K47" i="48" s="1"/>
  <c r="B48" i="48"/>
  <c r="J48" i="48"/>
  <c r="J49" i="48"/>
  <c r="J50" i="48"/>
  <c r="J51" i="48"/>
  <c r="K51" i="48" s="1"/>
  <c r="B52" i="48"/>
  <c r="J52" i="48"/>
  <c r="J53" i="48"/>
  <c r="J54" i="48"/>
  <c r="J55" i="48"/>
  <c r="K55" i="48" s="1"/>
  <c r="B56" i="48"/>
  <c r="J56" i="48"/>
  <c r="J57" i="48"/>
  <c r="J58" i="48"/>
  <c r="J59" i="48"/>
  <c r="K59" i="48" s="1"/>
  <c r="B60" i="48"/>
  <c r="J60" i="48"/>
  <c r="J61" i="48"/>
  <c r="J62" i="48"/>
  <c r="J63" i="48"/>
  <c r="K63" i="48" s="1"/>
  <c r="B64" i="48"/>
  <c r="J64" i="48"/>
  <c r="J65" i="48"/>
  <c r="J66" i="48"/>
  <c r="J67" i="48"/>
  <c r="K67" i="48" s="1"/>
  <c r="B68" i="48"/>
  <c r="J68" i="48"/>
  <c r="J69" i="48"/>
  <c r="J70" i="48"/>
  <c r="J71" i="48"/>
  <c r="K71" i="48" s="1"/>
  <c r="B72" i="48"/>
  <c r="J72" i="48"/>
  <c r="J73" i="48"/>
  <c r="J74" i="48"/>
  <c r="J75" i="48"/>
  <c r="K75" i="48" s="1"/>
  <c r="B76" i="48"/>
  <c r="J76" i="48"/>
  <c r="J77" i="48"/>
  <c r="J78" i="48"/>
  <c r="J79" i="48"/>
  <c r="K79" i="48"/>
  <c r="B80" i="48"/>
  <c r="J80" i="48"/>
  <c r="J81" i="48"/>
  <c r="J82" i="48"/>
  <c r="J83" i="48"/>
  <c r="K83" i="48" s="1"/>
  <c r="B84" i="48"/>
  <c r="J84" i="48"/>
  <c r="K84" i="48" s="1"/>
  <c r="J85" i="48"/>
  <c r="J86" i="48"/>
  <c r="J87" i="48"/>
  <c r="K87" i="48"/>
  <c r="B88" i="48"/>
  <c r="J88" i="48"/>
  <c r="J89" i="48"/>
  <c r="J90" i="48"/>
  <c r="K88" i="48" s="1"/>
  <c r="L88" i="48" s="1"/>
  <c r="J91" i="48"/>
  <c r="K91" i="48" s="1"/>
  <c r="B92" i="48"/>
  <c r="J92" i="48"/>
  <c r="J93" i="48"/>
  <c r="K92" i="48" s="1"/>
  <c r="L92" i="48" s="1"/>
  <c r="J94" i="48"/>
  <c r="J95" i="48"/>
  <c r="K95" i="48" s="1"/>
  <c r="B96" i="48"/>
  <c r="J96" i="48"/>
  <c r="K96" i="48" s="1"/>
  <c r="J97" i="48"/>
  <c r="J98" i="48"/>
  <c r="J99" i="48"/>
  <c r="K99" i="48"/>
  <c r="B100" i="48"/>
  <c r="J100" i="48"/>
  <c r="J101" i="48"/>
  <c r="J102" i="48"/>
  <c r="J103" i="48"/>
  <c r="K103" i="48" s="1"/>
  <c r="B104" i="48"/>
  <c r="J104" i="48"/>
  <c r="J105" i="48"/>
  <c r="J106" i="48"/>
  <c r="J107" i="48"/>
  <c r="K107" i="48"/>
  <c r="B4" i="49"/>
  <c r="J4" i="49"/>
  <c r="J5" i="49"/>
  <c r="J6" i="49"/>
  <c r="K4" i="49" s="1"/>
  <c r="J7" i="49"/>
  <c r="K7" i="49" s="1"/>
  <c r="B8" i="49"/>
  <c r="J8" i="49"/>
  <c r="J9" i="49"/>
  <c r="J10" i="49"/>
  <c r="J11" i="49"/>
  <c r="K11" i="49" s="1"/>
  <c r="B12" i="49"/>
  <c r="J12" i="49"/>
  <c r="K12" i="49" s="1"/>
  <c r="L12" i="49" s="1"/>
  <c r="J13" i="49"/>
  <c r="J14" i="49"/>
  <c r="J15" i="49"/>
  <c r="K15" i="49" s="1"/>
  <c r="B16" i="49"/>
  <c r="J16" i="49"/>
  <c r="J17" i="49"/>
  <c r="J18" i="49"/>
  <c r="J19" i="49"/>
  <c r="K19" i="49" s="1"/>
  <c r="B20" i="49"/>
  <c r="J20" i="49"/>
  <c r="J21" i="49"/>
  <c r="J22" i="49"/>
  <c r="J23" i="49"/>
  <c r="K23" i="49" s="1"/>
  <c r="B24" i="49"/>
  <c r="J24" i="49"/>
  <c r="K24" i="49" s="1"/>
  <c r="L24" i="49" s="1"/>
  <c r="J25" i="49"/>
  <c r="J26" i="49"/>
  <c r="J27" i="49"/>
  <c r="K27" i="49" s="1"/>
  <c r="B28" i="49"/>
  <c r="J28" i="49"/>
  <c r="J29" i="49"/>
  <c r="J30" i="49"/>
  <c r="J31" i="49"/>
  <c r="K31" i="49" s="1"/>
  <c r="B32" i="49"/>
  <c r="J32" i="49"/>
  <c r="J33" i="49"/>
  <c r="J34" i="49"/>
  <c r="K32" i="49" s="1"/>
  <c r="J35" i="49"/>
  <c r="K35" i="49" s="1"/>
  <c r="B36" i="49"/>
  <c r="J36" i="49"/>
  <c r="J37" i="49"/>
  <c r="J38" i="49"/>
  <c r="J39" i="49"/>
  <c r="K39" i="49" s="1"/>
  <c r="B40" i="49"/>
  <c r="J40" i="49"/>
  <c r="J41" i="49"/>
  <c r="J42" i="49"/>
  <c r="J43" i="49"/>
  <c r="K43" i="49" s="1"/>
  <c r="B44" i="49"/>
  <c r="J44" i="49"/>
  <c r="K44" i="49" s="1"/>
  <c r="J45" i="49"/>
  <c r="J46" i="49"/>
  <c r="J47" i="49"/>
  <c r="K47" i="49" s="1"/>
  <c r="B48" i="49"/>
  <c r="J48" i="49"/>
  <c r="J49" i="49"/>
  <c r="K48" i="49" s="1"/>
  <c r="L48" i="49" s="1"/>
  <c r="J50" i="49"/>
  <c r="J51" i="49"/>
  <c r="K51" i="49" s="1"/>
  <c r="B52" i="49"/>
  <c r="J52" i="49"/>
  <c r="J53" i="49"/>
  <c r="J54" i="49"/>
  <c r="J55" i="49"/>
  <c r="K55" i="49" s="1"/>
  <c r="B56" i="49"/>
  <c r="J56" i="49"/>
  <c r="J57" i="49"/>
  <c r="J58" i="49"/>
  <c r="J59" i="49"/>
  <c r="K59" i="49" s="1"/>
  <c r="B60" i="49"/>
  <c r="J60" i="49"/>
  <c r="J61" i="49"/>
  <c r="J62" i="49"/>
  <c r="J63" i="49"/>
  <c r="K63" i="49" s="1"/>
  <c r="B64" i="49"/>
  <c r="J64" i="49"/>
  <c r="J65" i="49"/>
  <c r="K64" i="49" s="1"/>
  <c r="L64" i="49" s="1"/>
  <c r="J66" i="49"/>
  <c r="J67" i="49"/>
  <c r="K67" i="49" s="1"/>
  <c r="B68" i="49"/>
  <c r="J68" i="49"/>
  <c r="J69" i="49"/>
  <c r="J70" i="49"/>
  <c r="J71" i="49"/>
  <c r="K71" i="49" s="1"/>
  <c r="B72" i="49"/>
  <c r="J72" i="49"/>
  <c r="J73" i="49"/>
  <c r="J74" i="49"/>
  <c r="J75" i="49"/>
  <c r="K75" i="49" s="1"/>
  <c r="B76" i="49"/>
  <c r="J76" i="49"/>
  <c r="J77" i="49"/>
  <c r="J78" i="49"/>
  <c r="J79" i="49"/>
  <c r="K79" i="49" s="1"/>
  <c r="B80" i="49"/>
  <c r="J80" i="49"/>
  <c r="J81" i="49"/>
  <c r="J82" i="49"/>
  <c r="J83" i="49"/>
  <c r="K83" i="49" s="1"/>
  <c r="B84" i="49"/>
  <c r="J84" i="49"/>
  <c r="J85" i="49"/>
  <c r="J86" i="49"/>
  <c r="J87" i="49"/>
  <c r="K87" i="49" s="1"/>
  <c r="B88" i="49"/>
  <c r="J88" i="49"/>
  <c r="J89" i="49"/>
  <c r="J90" i="49"/>
  <c r="K88" i="49" s="1"/>
  <c r="L88" i="49" s="1"/>
  <c r="J91" i="49"/>
  <c r="K91" i="49" s="1"/>
  <c r="B92" i="49"/>
  <c r="J92" i="49"/>
  <c r="J93" i="49"/>
  <c r="K92" i="49" s="1"/>
  <c r="L92" i="49" s="1"/>
  <c r="J94" i="49"/>
  <c r="J95" i="49"/>
  <c r="K95" i="49" s="1"/>
  <c r="B96" i="49"/>
  <c r="J96" i="49"/>
  <c r="K96" i="49" s="1"/>
  <c r="L96" i="49" s="1"/>
  <c r="J97" i="49"/>
  <c r="J98" i="49"/>
  <c r="J99" i="49"/>
  <c r="K99" i="49" s="1"/>
  <c r="B100" i="49"/>
  <c r="J100" i="49"/>
  <c r="J101" i="49"/>
  <c r="J102" i="49"/>
  <c r="J103" i="49"/>
  <c r="K103" i="49" s="1"/>
  <c r="B104" i="49"/>
  <c r="J104" i="49"/>
  <c r="J105" i="49"/>
  <c r="J106" i="49"/>
  <c r="J107" i="49"/>
  <c r="K107" i="49" s="1"/>
  <c r="B4" i="50"/>
  <c r="J4" i="50"/>
  <c r="K4" i="50" s="1"/>
  <c r="J5" i="50"/>
  <c r="J6" i="50"/>
  <c r="J7" i="50"/>
  <c r="K7" i="50" s="1"/>
  <c r="B8" i="50"/>
  <c r="J8" i="50"/>
  <c r="J9" i="50"/>
  <c r="J10" i="50"/>
  <c r="J11" i="50"/>
  <c r="K11" i="50" s="1"/>
  <c r="B12" i="50"/>
  <c r="J12" i="50"/>
  <c r="J13" i="50"/>
  <c r="J14" i="50"/>
  <c r="J15" i="50"/>
  <c r="K15" i="50" s="1"/>
  <c r="B16" i="50"/>
  <c r="J16" i="50"/>
  <c r="J17" i="50"/>
  <c r="K16" i="50" s="1"/>
  <c r="L16" i="50" s="1"/>
  <c r="J18" i="50"/>
  <c r="J19" i="50"/>
  <c r="K19" i="50" s="1"/>
  <c r="B20" i="50"/>
  <c r="J20" i="50"/>
  <c r="J21" i="50"/>
  <c r="J22" i="50"/>
  <c r="J23" i="50"/>
  <c r="K23" i="50" s="1"/>
  <c r="B24" i="50"/>
  <c r="J24" i="50"/>
  <c r="J25" i="50"/>
  <c r="J26" i="50"/>
  <c r="J27" i="50"/>
  <c r="K27" i="50" s="1"/>
  <c r="B28" i="50"/>
  <c r="J28" i="50"/>
  <c r="J29" i="50"/>
  <c r="J30" i="50"/>
  <c r="J31" i="50"/>
  <c r="K31" i="50"/>
  <c r="B32" i="50"/>
  <c r="J32" i="50"/>
  <c r="K32" i="50" s="1"/>
  <c r="J33" i="50"/>
  <c r="J34" i="50"/>
  <c r="J35" i="50"/>
  <c r="K35" i="50" s="1"/>
  <c r="L32" i="50" s="1"/>
  <c r="B36" i="50"/>
  <c r="J36" i="50"/>
  <c r="J37" i="50"/>
  <c r="J38" i="50"/>
  <c r="J39" i="50"/>
  <c r="K39" i="50" s="1"/>
  <c r="B40" i="50"/>
  <c r="J40" i="50"/>
  <c r="J41" i="50"/>
  <c r="J42" i="50"/>
  <c r="J43" i="50"/>
  <c r="K43" i="50" s="1"/>
  <c r="B44" i="50"/>
  <c r="J44" i="50"/>
  <c r="J45" i="50"/>
  <c r="J46" i="50"/>
  <c r="J47" i="50"/>
  <c r="K47" i="50" s="1"/>
  <c r="B48" i="50"/>
  <c r="J48" i="50"/>
  <c r="J49" i="50"/>
  <c r="J50" i="50"/>
  <c r="J51" i="50"/>
  <c r="K51" i="50" s="1"/>
  <c r="B52" i="50"/>
  <c r="J52" i="50"/>
  <c r="J53" i="50"/>
  <c r="J54" i="50"/>
  <c r="J55" i="50"/>
  <c r="K55" i="50" s="1"/>
  <c r="B56" i="50"/>
  <c r="J56" i="50"/>
  <c r="K56" i="50" s="1"/>
  <c r="J57" i="50"/>
  <c r="J58" i="50"/>
  <c r="J59" i="50"/>
  <c r="K59" i="50" s="1"/>
  <c r="B60" i="50"/>
  <c r="J60" i="50"/>
  <c r="K60" i="50" s="1"/>
  <c r="J61" i="50"/>
  <c r="J62" i="50"/>
  <c r="J63" i="50"/>
  <c r="K63" i="50" s="1"/>
  <c r="B64" i="50"/>
  <c r="J64" i="50"/>
  <c r="J65" i="50"/>
  <c r="J66" i="50"/>
  <c r="K64" i="50" s="1"/>
  <c r="L64" i="50" s="1"/>
  <c r="J67" i="50"/>
  <c r="K67" i="50" s="1"/>
  <c r="B68" i="50"/>
  <c r="J68" i="50"/>
  <c r="J69" i="50"/>
  <c r="J70" i="50"/>
  <c r="J71" i="50"/>
  <c r="K71" i="50" s="1"/>
  <c r="B72" i="50"/>
  <c r="J72" i="50"/>
  <c r="K72" i="50" s="1"/>
  <c r="L72" i="50" s="1"/>
  <c r="J73" i="50"/>
  <c r="J74" i="50"/>
  <c r="J75" i="50"/>
  <c r="K75" i="50" s="1"/>
  <c r="B76" i="50"/>
  <c r="J76" i="50"/>
  <c r="K76" i="50" s="1"/>
  <c r="J77" i="50"/>
  <c r="J78" i="50"/>
  <c r="J79" i="50"/>
  <c r="K79" i="50" s="1"/>
  <c r="B80" i="50"/>
  <c r="J80" i="50"/>
  <c r="J81" i="50"/>
  <c r="J82" i="50"/>
  <c r="J83" i="50"/>
  <c r="K83" i="50" s="1"/>
  <c r="B84" i="50"/>
  <c r="J84" i="50"/>
  <c r="K84" i="50" s="1"/>
  <c r="J85" i="50"/>
  <c r="J86" i="50"/>
  <c r="J87" i="50"/>
  <c r="K87" i="50" s="1"/>
  <c r="B88" i="50"/>
  <c r="J88" i="50"/>
  <c r="J89" i="50"/>
  <c r="J90" i="50"/>
  <c r="J91" i="50"/>
  <c r="K91" i="50" s="1"/>
  <c r="B92" i="50"/>
  <c r="J92" i="50"/>
  <c r="K92" i="50" s="1"/>
  <c r="L92" i="50" s="1"/>
  <c r="J93" i="50"/>
  <c r="J94" i="50"/>
  <c r="J95" i="50"/>
  <c r="K95" i="50" s="1"/>
  <c r="B96" i="50"/>
  <c r="J96" i="50"/>
  <c r="K96" i="50" s="1"/>
  <c r="J97" i="50"/>
  <c r="J98" i="50"/>
  <c r="J99" i="50"/>
  <c r="K99" i="50" s="1"/>
  <c r="B100" i="50"/>
  <c r="J100" i="50"/>
  <c r="J101" i="50"/>
  <c r="J102" i="50"/>
  <c r="J103" i="50"/>
  <c r="K103" i="50" s="1"/>
  <c r="B104" i="50"/>
  <c r="J104" i="50"/>
  <c r="J105" i="50"/>
  <c r="K104" i="50" s="1"/>
  <c r="L104" i="50" s="1"/>
  <c r="J106" i="50"/>
  <c r="J107" i="50"/>
  <c r="K107" i="50" s="1"/>
  <c r="B4" i="51"/>
  <c r="J4" i="51"/>
  <c r="K4" i="51" s="1"/>
  <c r="J5" i="51"/>
  <c r="J6" i="51"/>
  <c r="J7" i="51"/>
  <c r="K7" i="51" s="1"/>
  <c r="B8" i="51"/>
  <c r="J8" i="51"/>
  <c r="J9" i="51"/>
  <c r="J10" i="51"/>
  <c r="K8" i="51" s="1"/>
  <c r="L8" i="51" s="1"/>
  <c r="J11" i="51"/>
  <c r="K11" i="51" s="1"/>
  <c r="B12" i="51"/>
  <c r="J12" i="51"/>
  <c r="J13" i="51"/>
  <c r="J14" i="51"/>
  <c r="J15" i="51"/>
  <c r="K15" i="51" s="1"/>
  <c r="B16" i="51"/>
  <c r="J16" i="51"/>
  <c r="J17" i="51"/>
  <c r="J18" i="51"/>
  <c r="J19" i="51"/>
  <c r="K19" i="51" s="1"/>
  <c r="B20" i="51"/>
  <c r="J20" i="51"/>
  <c r="K20" i="51" s="1"/>
  <c r="L20" i="51" s="1"/>
  <c r="J21" i="51"/>
  <c r="J22" i="51"/>
  <c r="J23" i="51"/>
  <c r="K23" i="51" s="1"/>
  <c r="B24" i="51"/>
  <c r="J24" i="51"/>
  <c r="K24" i="51" s="1"/>
  <c r="J25" i="51"/>
  <c r="J26" i="51"/>
  <c r="J27" i="51"/>
  <c r="K27" i="51" s="1"/>
  <c r="B28" i="51"/>
  <c r="J28" i="51"/>
  <c r="J29" i="51"/>
  <c r="J30" i="51"/>
  <c r="J31" i="51"/>
  <c r="K31" i="51" s="1"/>
  <c r="B32" i="51"/>
  <c r="J32" i="51"/>
  <c r="J33" i="51"/>
  <c r="K32" i="51" s="1"/>
  <c r="L32" i="51" s="1"/>
  <c r="J34" i="51"/>
  <c r="J35" i="51"/>
  <c r="K35" i="51"/>
  <c r="B36" i="51"/>
  <c r="J36" i="51"/>
  <c r="J37" i="51"/>
  <c r="J38" i="51"/>
  <c r="J39" i="51"/>
  <c r="K39" i="51" s="1"/>
  <c r="B40" i="51"/>
  <c r="J40" i="51"/>
  <c r="J41" i="51"/>
  <c r="J42" i="51"/>
  <c r="J43" i="51"/>
  <c r="K43" i="51" s="1"/>
  <c r="B44" i="51"/>
  <c r="J44" i="51"/>
  <c r="J45" i="51"/>
  <c r="J46" i="51"/>
  <c r="J47" i="51"/>
  <c r="K47" i="51" s="1"/>
  <c r="B48" i="51"/>
  <c r="J48" i="51"/>
  <c r="K48" i="51" s="1"/>
  <c r="L48" i="51" s="1"/>
  <c r="J49" i="51"/>
  <c r="J50" i="51"/>
  <c r="J51" i="51"/>
  <c r="K51" i="51"/>
  <c r="B52" i="51"/>
  <c r="J52" i="51"/>
  <c r="J53" i="51"/>
  <c r="J54" i="51"/>
  <c r="J55" i="51"/>
  <c r="K55" i="51" s="1"/>
  <c r="B56" i="51"/>
  <c r="J56" i="51"/>
  <c r="K56" i="51" s="1"/>
  <c r="J57" i="51"/>
  <c r="J58" i="51"/>
  <c r="J59" i="51"/>
  <c r="K59" i="51" s="1"/>
  <c r="B60" i="51"/>
  <c r="J60" i="51"/>
  <c r="J61" i="51"/>
  <c r="J62" i="51"/>
  <c r="J63" i="51"/>
  <c r="K63" i="51" s="1"/>
  <c r="B64" i="51"/>
  <c r="J64" i="51"/>
  <c r="J65" i="51"/>
  <c r="J66" i="51"/>
  <c r="J67" i="51"/>
  <c r="K67" i="51" s="1"/>
  <c r="B68" i="51"/>
  <c r="J68" i="51"/>
  <c r="J69" i="51"/>
  <c r="J70" i="51"/>
  <c r="J71" i="51"/>
  <c r="K71" i="51" s="1"/>
  <c r="B72" i="51"/>
  <c r="J72" i="51"/>
  <c r="K72" i="51" s="1"/>
  <c r="J73" i="51"/>
  <c r="J74" i="51"/>
  <c r="H75" i="51"/>
  <c r="I75" i="51"/>
  <c r="B76" i="51"/>
  <c r="J76" i="51"/>
  <c r="J77" i="51"/>
  <c r="J78" i="51"/>
  <c r="J79" i="51"/>
  <c r="K79" i="51" s="1"/>
  <c r="B80" i="51"/>
  <c r="J80" i="51"/>
  <c r="J81" i="51"/>
  <c r="K80" i="51" s="1"/>
  <c r="L80" i="51" s="1"/>
  <c r="J82" i="51"/>
  <c r="J83" i="51"/>
  <c r="K83" i="51" s="1"/>
  <c r="B84" i="51"/>
  <c r="J84" i="51"/>
  <c r="J85" i="51"/>
  <c r="J86" i="51"/>
  <c r="J87" i="51"/>
  <c r="K87" i="51" s="1"/>
  <c r="B88" i="51"/>
  <c r="J88" i="51"/>
  <c r="J89" i="51"/>
  <c r="J90" i="51"/>
  <c r="J91" i="51"/>
  <c r="K91" i="51" s="1"/>
  <c r="B92" i="51"/>
  <c r="J92" i="51"/>
  <c r="J93" i="51"/>
  <c r="J94" i="51"/>
  <c r="J95" i="51"/>
  <c r="K95" i="51" s="1"/>
  <c r="B96" i="51"/>
  <c r="J96" i="51"/>
  <c r="K96" i="51" s="1"/>
  <c r="J97" i="51"/>
  <c r="J98" i="51"/>
  <c r="J99" i="51"/>
  <c r="K99" i="51" s="1"/>
  <c r="B100" i="51"/>
  <c r="J100" i="51"/>
  <c r="J101" i="51"/>
  <c r="J102" i="51"/>
  <c r="J103" i="51"/>
  <c r="K103" i="51"/>
  <c r="B104" i="51"/>
  <c r="J104" i="51"/>
  <c r="J105" i="51"/>
  <c r="J106" i="51"/>
  <c r="J107" i="51"/>
  <c r="K107" i="51" s="1"/>
  <c r="B4" i="52"/>
  <c r="J4" i="52"/>
  <c r="J5" i="52"/>
  <c r="J6" i="52"/>
  <c r="K4" i="52" s="1"/>
  <c r="L4" i="52" s="1"/>
  <c r="J7" i="52"/>
  <c r="K7" i="52" s="1"/>
  <c r="B8" i="52"/>
  <c r="J8" i="52"/>
  <c r="J9" i="52"/>
  <c r="J10" i="52"/>
  <c r="J11" i="52"/>
  <c r="K11" i="52" s="1"/>
  <c r="B12" i="52"/>
  <c r="J12" i="52"/>
  <c r="K12" i="52" s="1"/>
  <c r="J13" i="52"/>
  <c r="J14" i="52"/>
  <c r="J15" i="52"/>
  <c r="K15" i="52" s="1"/>
  <c r="B16" i="52"/>
  <c r="J16" i="52"/>
  <c r="J17" i="52"/>
  <c r="J18" i="52"/>
  <c r="J19" i="52"/>
  <c r="K19" i="52" s="1"/>
  <c r="B20" i="52"/>
  <c r="J20" i="52"/>
  <c r="J21" i="52"/>
  <c r="J22" i="52"/>
  <c r="J23" i="52"/>
  <c r="K23" i="52" s="1"/>
  <c r="B24" i="52"/>
  <c r="J24" i="52"/>
  <c r="J25" i="52"/>
  <c r="K24" i="52" s="1"/>
  <c r="L24" i="52" s="1"/>
  <c r="J26" i="52"/>
  <c r="J27" i="52"/>
  <c r="K27" i="52" s="1"/>
  <c r="B28" i="52"/>
  <c r="J28" i="52"/>
  <c r="K28" i="52" s="1"/>
  <c r="L28" i="52" s="1"/>
  <c r="J29" i="52"/>
  <c r="J30" i="52"/>
  <c r="J31" i="52"/>
  <c r="K31" i="52" s="1"/>
  <c r="B32" i="52"/>
  <c r="J32" i="52"/>
  <c r="J33" i="52"/>
  <c r="J34" i="52"/>
  <c r="J35" i="52"/>
  <c r="K35" i="52" s="1"/>
  <c r="B36" i="52"/>
  <c r="J36" i="52"/>
  <c r="J37" i="52"/>
  <c r="J38" i="52"/>
  <c r="J39" i="52"/>
  <c r="K39" i="52" s="1"/>
  <c r="B40" i="52"/>
  <c r="J40" i="52"/>
  <c r="J41" i="52"/>
  <c r="J42" i="52"/>
  <c r="J43" i="52"/>
  <c r="K43" i="52" s="1"/>
  <c r="B44" i="52"/>
  <c r="J44" i="52"/>
  <c r="J45" i="52"/>
  <c r="J46" i="52"/>
  <c r="J47" i="52"/>
  <c r="K47" i="52" s="1"/>
  <c r="B48" i="52"/>
  <c r="J48" i="52"/>
  <c r="J49" i="52"/>
  <c r="J50" i="52"/>
  <c r="J51" i="52"/>
  <c r="K51" i="52" s="1"/>
  <c r="B52" i="52"/>
  <c r="J52" i="52"/>
  <c r="J53" i="52"/>
  <c r="K52" i="52" s="1"/>
  <c r="J54" i="52"/>
  <c r="J55" i="52"/>
  <c r="K55" i="52" s="1"/>
  <c r="B56" i="52"/>
  <c r="J56" i="52"/>
  <c r="J57" i="52"/>
  <c r="J58" i="52"/>
  <c r="J59" i="52"/>
  <c r="K59" i="52"/>
  <c r="B60" i="52"/>
  <c r="J60" i="52"/>
  <c r="J61" i="52"/>
  <c r="J62" i="52"/>
  <c r="J63" i="52"/>
  <c r="K63" i="52" s="1"/>
  <c r="B64" i="52"/>
  <c r="J64" i="52"/>
  <c r="J65" i="52"/>
  <c r="K64" i="52" s="1"/>
  <c r="L64" i="52" s="1"/>
  <c r="J66" i="52"/>
  <c r="J67" i="52"/>
  <c r="K67" i="52" s="1"/>
  <c r="B68" i="52"/>
  <c r="J68" i="52"/>
  <c r="J69" i="52"/>
  <c r="J70" i="52"/>
  <c r="J71" i="52"/>
  <c r="K71" i="52" s="1"/>
  <c r="B72" i="52"/>
  <c r="J72" i="52"/>
  <c r="J73" i="52"/>
  <c r="J74" i="52"/>
  <c r="J75" i="52"/>
  <c r="K75" i="52" s="1"/>
  <c r="B76" i="52"/>
  <c r="J76" i="52"/>
  <c r="J77" i="52"/>
  <c r="J78" i="52"/>
  <c r="J79" i="52"/>
  <c r="K79" i="52"/>
  <c r="B80" i="52"/>
  <c r="J80" i="52"/>
  <c r="J81" i="52"/>
  <c r="J82" i="52"/>
  <c r="J83" i="52"/>
  <c r="K83" i="52" s="1"/>
  <c r="B84" i="52"/>
  <c r="J84" i="52"/>
  <c r="J85" i="52"/>
  <c r="J86" i="52"/>
  <c r="J87" i="52"/>
  <c r="K87" i="52" s="1"/>
  <c r="B88" i="52"/>
  <c r="J88" i="52"/>
  <c r="K88" i="52" s="1"/>
  <c r="J89" i="52"/>
  <c r="J90" i="52"/>
  <c r="J91" i="52"/>
  <c r="K91" i="52" s="1"/>
  <c r="B92" i="52"/>
  <c r="J92" i="52"/>
  <c r="J93" i="52"/>
  <c r="J94" i="52"/>
  <c r="J95" i="52"/>
  <c r="K95" i="52" s="1"/>
  <c r="B96" i="52"/>
  <c r="J96" i="52"/>
  <c r="J97" i="52"/>
  <c r="J98" i="52"/>
  <c r="J99" i="52"/>
  <c r="K99" i="52" s="1"/>
  <c r="B100" i="52"/>
  <c r="J100" i="52"/>
  <c r="J101" i="52"/>
  <c r="J102" i="52"/>
  <c r="J103" i="52"/>
  <c r="K103" i="52" s="1"/>
  <c r="B104" i="52"/>
  <c r="J104" i="52"/>
  <c r="J105" i="52"/>
  <c r="J106" i="52"/>
  <c r="K104" i="52" s="1"/>
  <c r="L104" i="52" s="1"/>
  <c r="J107" i="52"/>
  <c r="K107" i="52" s="1"/>
  <c r="J4" i="53"/>
  <c r="J5" i="53"/>
  <c r="J6" i="53"/>
  <c r="K4" i="53" s="1"/>
  <c r="J7" i="53"/>
  <c r="K7" i="53" s="1"/>
  <c r="B8" i="53"/>
  <c r="J8" i="53"/>
  <c r="J9" i="53"/>
  <c r="K8" i="53" s="1"/>
  <c r="L8" i="53" s="1"/>
  <c r="J10" i="53"/>
  <c r="J11" i="53"/>
  <c r="K11" i="53"/>
  <c r="B12" i="53"/>
  <c r="J12" i="53"/>
  <c r="J13" i="53"/>
  <c r="J14" i="53"/>
  <c r="J15" i="53"/>
  <c r="K15" i="53" s="1"/>
  <c r="B16" i="53"/>
  <c r="J16" i="53"/>
  <c r="J17" i="53"/>
  <c r="J18" i="53"/>
  <c r="K16" i="53" s="1"/>
  <c r="L16" i="53" s="1"/>
  <c r="J19" i="53"/>
  <c r="K19" i="53" s="1"/>
  <c r="B20" i="53"/>
  <c r="J20" i="53"/>
  <c r="J21" i="53"/>
  <c r="K20" i="53" s="1"/>
  <c r="L20" i="53" s="1"/>
  <c r="J22" i="53"/>
  <c r="J23" i="53"/>
  <c r="K23" i="53" s="1"/>
  <c r="B24" i="53"/>
  <c r="J24" i="53"/>
  <c r="J25" i="53"/>
  <c r="J26" i="53"/>
  <c r="J27" i="53"/>
  <c r="K27" i="53"/>
  <c r="B28" i="53"/>
  <c r="J28" i="53"/>
  <c r="J29" i="53"/>
  <c r="J30" i="53"/>
  <c r="K28" i="53" s="1"/>
  <c r="L28" i="53" s="1"/>
  <c r="J31" i="53"/>
  <c r="K31" i="53" s="1"/>
  <c r="B32" i="53"/>
  <c r="J32" i="53"/>
  <c r="J33" i="53"/>
  <c r="K32" i="53" s="1"/>
  <c r="L32" i="53" s="1"/>
  <c r="J34" i="53"/>
  <c r="J35" i="53"/>
  <c r="K35" i="53" s="1"/>
  <c r="B36" i="53"/>
  <c r="J36" i="53"/>
  <c r="J37" i="53"/>
  <c r="J38" i="53"/>
  <c r="J39" i="53"/>
  <c r="K39" i="53" s="1"/>
  <c r="B40" i="53"/>
  <c r="J40" i="53"/>
  <c r="J41" i="53"/>
  <c r="J42" i="53"/>
  <c r="J43" i="53"/>
  <c r="K43" i="53" s="1"/>
  <c r="B44" i="53"/>
  <c r="J44" i="53"/>
  <c r="J45" i="53"/>
  <c r="K44" i="53" s="1"/>
  <c r="L44" i="53" s="1"/>
  <c r="J46" i="53"/>
  <c r="J47" i="53"/>
  <c r="K47" i="53" s="1"/>
  <c r="B48" i="53"/>
  <c r="J48" i="53"/>
  <c r="J49" i="53"/>
  <c r="J50" i="53"/>
  <c r="J51" i="53"/>
  <c r="K51" i="53" s="1"/>
  <c r="B52" i="53"/>
  <c r="J52" i="53"/>
  <c r="J53" i="53"/>
  <c r="J54" i="53"/>
  <c r="J55" i="53"/>
  <c r="K55" i="53" s="1"/>
  <c r="L52" i="53" s="1"/>
  <c r="B56" i="53"/>
  <c r="J56" i="53"/>
  <c r="J57" i="53"/>
  <c r="J58" i="53"/>
  <c r="K56" i="53" s="1"/>
  <c r="J59" i="53"/>
  <c r="K59" i="53" s="1"/>
  <c r="B60" i="53"/>
  <c r="J60" i="53"/>
  <c r="J61" i="53"/>
  <c r="J62" i="53"/>
  <c r="J63" i="53"/>
  <c r="K63" i="53" s="1"/>
  <c r="B64" i="53"/>
  <c r="J64" i="53"/>
  <c r="J65" i="53"/>
  <c r="J66" i="53"/>
  <c r="J67" i="53"/>
  <c r="K67" i="53" s="1"/>
  <c r="B68" i="53"/>
  <c r="J68" i="53"/>
  <c r="J69" i="53"/>
  <c r="J70" i="53"/>
  <c r="K68" i="53" s="1"/>
  <c r="L68" i="53" s="1"/>
  <c r="J71" i="53"/>
  <c r="K71" i="53" s="1"/>
  <c r="B72" i="53"/>
  <c r="J72" i="53"/>
  <c r="J73" i="53"/>
  <c r="K72" i="53" s="1"/>
  <c r="L72" i="53" s="1"/>
  <c r="J74" i="53"/>
  <c r="J75" i="53"/>
  <c r="K75" i="53" s="1"/>
  <c r="B76" i="53"/>
  <c r="J76" i="53"/>
  <c r="J77" i="53"/>
  <c r="J78" i="53"/>
  <c r="J79" i="53"/>
  <c r="K79" i="53" s="1"/>
  <c r="B80" i="53"/>
  <c r="J80" i="53"/>
  <c r="J81" i="53"/>
  <c r="J82" i="53"/>
  <c r="J83" i="53"/>
  <c r="K83" i="53" s="1"/>
  <c r="B84" i="53"/>
  <c r="J84" i="53"/>
  <c r="J85" i="53"/>
  <c r="J86" i="53"/>
  <c r="K84" i="53" s="1"/>
  <c r="L84" i="53" s="1"/>
  <c r="J87" i="53"/>
  <c r="K87" i="53" s="1"/>
  <c r="B88" i="53"/>
  <c r="J88" i="53"/>
  <c r="J89" i="53"/>
  <c r="J90" i="53"/>
  <c r="J91" i="53"/>
  <c r="K91" i="53" s="1"/>
  <c r="B92" i="53"/>
  <c r="J92" i="53"/>
  <c r="K92" i="53" s="1"/>
  <c r="L92" i="53" s="1"/>
  <c r="J93" i="53"/>
  <c r="J94" i="53"/>
  <c r="J95" i="53"/>
  <c r="K95" i="53" s="1"/>
  <c r="B96" i="53"/>
  <c r="J96" i="53"/>
  <c r="J97" i="53"/>
  <c r="J98" i="53"/>
  <c r="J99" i="53"/>
  <c r="K99" i="53" s="1"/>
  <c r="B100" i="53"/>
  <c r="J100" i="53"/>
  <c r="J101" i="53"/>
  <c r="J102" i="53"/>
  <c r="K100" i="53" s="1"/>
  <c r="L100" i="53" s="1"/>
  <c r="J103" i="53"/>
  <c r="K103" i="53" s="1"/>
  <c r="B104" i="53"/>
  <c r="J104" i="53"/>
  <c r="J105" i="53"/>
  <c r="J106" i="53"/>
  <c r="J107" i="53"/>
  <c r="K107" i="53" s="1"/>
  <c r="J28" i="24"/>
  <c r="J11" i="2"/>
  <c r="K11" i="2" s="1"/>
  <c r="J8" i="9"/>
  <c r="Q7" i="2"/>
  <c r="Q7" i="3"/>
  <c r="Q7" i="4"/>
  <c r="Q7" i="5"/>
  <c r="Q7" i="7"/>
  <c r="Q7" i="8"/>
  <c r="Q7" i="9"/>
  <c r="Q7" i="10"/>
  <c r="Q7" i="12"/>
  <c r="Q7" i="13"/>
  <c r="Q7" i="14"/>
  <c r="Q7" i="15"/>
  <c r="Q7" i="16"/>
  <c r="Q7" i="17"/>
  <c r="Q7" i="18"/>
  <c r="Q7" i="19"/>
  <c r="Q7" i="20"/>
  <c r="Q7" i="21"/>
  <c r="Q7" i="22"/>
  <c r="Q7" i="23"/>
  <c r="Q7" i="24"/>
  <c r="Q7" i="1"/>
  <c r="P7" i="2"/>
  <c r="P7" i="3"/>
  <c r="P7" i="4"/>
  <c r="P7" i="5"/>
  <c r="P7" i="7"/>
  <c r="P7" i="8"/>
  <c r="P7" i="9"/>
  <c r="P7" i="10"/>
  <c r="P7" i="12"/>
  <c r="P7" i="13"/>
  <c r="P7" i="14"/>
  <c r="P7" i="15"/>
  <c r="P7" i="16"/>
  <c r="P7" i="17"/>
  <c r="P7" i="18"/>
  <c r="P7" i="19"/>
  <c r="P7" i="20"/>
  <c r="P7" i="21"/>
  <c r="P7" i="22"/>
  <c r="P7" i="23"/>
  <c r="P7" i="24"/>
  <c r="P7" i="1"/>
  <c r="Q5" i="2"/>
  <c r="Q5" i="3"/>
  <c r="Q5" i="4"/>
  <c r="Q5" i="5"/>
  <c r="Q5" i="7"/>
  <c r="Q5" i="8"/>
  <c r="Q5" i="9"/>
  <c r="Q5" i="10"/>
  <c r="Q5" i="12"/>
  <c r="Q5" i="13"/>
  <c r="Q5" i="14"/>
  <c r="Q5" i="15"/>
  <c r="Q5" i="16"/>
  <c r="Q5" i="17"/>
  <c r="Q5" i="18"/>
  <c r="Q5" i="19"/>
  <c r="Q5" i="20"/>
  <c r="Q5" i="21"/>
  <c r="Q5" i="22"/>
  <c r="Q5" i="23"/>
  <c r="Q5" i="24"/>
  <c r="Q5" i="1"/>
  <c r="P5" i="2"/>
  <c r="P5" i="3"/>
  <c r="P5" i="4"/>
  <c r="P5" i="5"/>
  <c r="P5" i="7"/>
  <c r="P5" i="8"/>
  <c r="P5" i="9"/>
  <c r="P5" i="10"/>
  <c r="P5" i="12"/>
  <c r="P5" i="13"/>
  <c r="P5" i="14"/>
  <c r="P5" i="15"/>
  <c r="P5" i="16"/>
  <c r="P5" i="17"/>
  <c r="P5" i="18"/>
  <c r="P5" i="19"/>
  <c r="P5" i="20"/>
  <c r="P5" i="21"/>
  <c r="P5" i="22"/>
  <c r="P5" i="23"/>
  <c r="P5" i="24"/>
  <c r="P5" i="1"/>
  <c r="J119" i="7"/>
  <c r="K119" i="7" s="1"/>
  <c r="J117" i="7"/>
  <c r="J114" i="7"/>
  <c r="K112" i="7" s="1"/>
  <c r="L112" i="7" s="1"/>
  <c r="J113" i="7"/>
  <c r="J112" i="7"/>
  <c r="J111" i="7"/>
  <c r="K111" i="7" s="1"/>
  <c r="J110" i="7"/>
  <c r="J108" i="7"/>
  <c r="J107" i="7"/>
  <c r="K107" i="7" s="1"/>
  <c r="J106" i="7"/>
  <c r="J105" i="7"/>
  <c r="K104" i="7" s="1"/>
  <c r="J104" i="7"/>
  <c r="J103" i="7"/>
  <c r="K103" i="7" s="1"/>
  <c r="J101" i="7"/>
  <c r="J98" i="7"/>
  <c r="J97" i="7"/>
  <c r="J96" i="7"/>
  <c r="J95" i="7"/>
  <c r="K95" i="7" s="1"/>
  <c r="J94" i="7"/>
  <c r="J91" i="7"/>
  <c r="K91" i="7" s="1"/>
  <c r="J90" i="7"/>
  <c r="J89" i="7"/>
  <c r="J88" i="7"/>
  <c r="J87" i="7"/>
  <c r="K87" i="7" s="1"/>
  <c r="J85" i="7"/>
  <c r="J84" i="7"/>
  <c r="J82" i="7"/>
  <c r="J81" i="7"/>
  <c r="J80" i="7"/>
  <c r="J79" i="7"/>
  <c r="K79" i="7" s="1"/>
  <c r="J78" i="7"/>
  <c r="J76" i="7"/>
  <c r="J75" i="7"/>
  <c r="K75" i="7" s="1"/>
  <c r="J74" i="7"/>
  <c r="J73" i="7"/>
  <c r="J72" i="7"/>
  <c r="J71" i="7"/>
  <c r="K71" i="7"/>
  <c r="J69" i="7"/>
  <c r="J66" i="7"/>
  <c r="J65" i="7"/>
  <c r="J64" i="7"/>
  <c r="J63" i="7"/>
  <c r="K63" i="7" s="1"/>
  <c r="J62" i="7"/>
  <c r="J59" i="7"/>
  <c r="K59" i="7" s="1"/>
  <c r="J58" i="7"/>
  <c r="J57" i="7"/>
  <c r="J56" i="7"/>
  <c r="J55" i="7"/>
  <c r="K55" i="7" s="1"/>
  <c r="J53" i="7"/>
  <c r="K52" i="7" s="1"/>
  <c r="L52" i="7" s="1"/>
  <c r="J50" i="7"/>
  <c r="J49" i="7"/>
  <c r="J48" i="7"/>
  <c r="J47" i="7"/>
  <c r="K47" i="7" s="1"/>
  <c r="J46" i="7"/>
  <c r="J44" i="7"/>
  <c r="J43" i="7"/>
  <c r="K43" i="7" s="1"/>
  <c r="J42" i="7"/>
  <c r="J41" i="7"/>
  <c r="J40" i="7"/>
  <c r="J39" i="7"/>
  <c r="K39" i="7" s="1"/>
  <c r="J37" i="7"/>
  <c r="K36" i="7" s="1"/>
  <c r="L36" i="7" s="1"/>
  <c r="J36" i="7"/>
  <c r="J34" i="7"/>
  <c r="J33" i="7"/>
  <c r="J32" i="7"/>
  <c r="J31" i="7"/>
  <c r="K31" i="7" s="1"/>
  <c r="J30" i="7"/>
  <c r="J28" i="7"/>
  <c r="J27" i="7"/>
  <c r="K27" i="7" s="1"/>
  <c r="J26" i="7"/>
  <c r="J25" i="7"/>
  <c r="J24" i="7"/>
  <c r="J20" i="7"/>
  <c r="K20" i="7" s="1"/>
  <c r="J18" i="7"/>
  <c r="J17" i="7"/>
  <c r="J16" i="7"/>
  <c r="J15" i="7"/>
  <c r="K15" i="7" s="1"/>
  <c r="J10" i="7"/>
  <c r="J9" i="7"/>
  <c r="J8" i="7"/>
  <c r="J7" i="7"/>
  <c r="K7" i="7" s="1"/>
  <c r="J6" i="7"/>
  <c r="J19" i="7"/>
  <c r="K19" i="7" s="1"/>
  <c r="J5" i="7"/>
  <c r="J13" i="7"/>
  <c r="J22" i="7"/>
  <c r="J52" i="7"/>
  <c r="J68" i="7"/>
  <c r="J100" i="7"/>
  <c r="J102" i="7"/>
  <c r="J116" i="7"/>
  <c r="J4" i="7"/>
  <c r="J12" i="7"/>
  <c r="J29" i="7"/>
  <c r="J35" i="7"/>
  <c r="K35" i="7" s="1"/>
  <c r="J38" i="7"/>
  <c r="J45" i="7"/>
  <c r="K44" i="7" s="1"/>
  <c r="J51" i="7"/>
  <c r="K51" i="7" s="1"/>
  <c r="J54" i="7"/>
  <c r="J61" i="7"/>
  <c r="K60" i="7" s="1"/>
  <c r="J67" i="7"/>
  <c r="K67" i="7" s="1"/>
  <c r="J70" i="7"/>
  <c r="J77" i="7"/>
  <c r="J83" i="7"/>
  <c r="K83" i="7" s="1"/>
  <c r="J86" i="7"/>
  <c r="J93" i="7"/>
  <c r="J99" i="7"/>
  <c r="K99" i="7" s="1"/>
  <c r="J109" i="7"/>
  <c r="J115" i="7"/>
  <c r="K115" i="7" s="1"/>
  <c r="J118" i="7"/>
  <c r="J11" i="7"/>
  <c r="K11" i="7" s="1"/>
  <c r="J14" i="7"/>
  <c r="J21" i="7"/>
  <c r="J60" i="7"/>
  <c r="J92" i="7"/>
  <c r="J119" i="8"/>
  <c r="K119" i="8"/>
  <c r="J118" i="8"/>
  <c r="J117" i="8"/>
  <c r="J115" i="8"/>
  <c r="K115" i="8" s="1"/>
  <c r="J114" i="8"/>
  <c r="J113" i="8"/>
  <c r="J111" i="8"/>
  <c r="K111" i="8" s="1"/>
  <c r="J110" i="8"/>
  <c r="J108" i="8"/>
  <c r="J107" i="8"/>
  <c r="K107" i="8" s="1"/>
  <c r="J106" i="8"/>
  <c r="J105" i="8"/>
  <c r="J104" i="8"/>
  <c r="J103" i="8"/>
  <c r="K103" i="8" s="1"/>
  <c r="J102" i="8"/>
  <c r="J101" i="8"/>
  <c r="J100" i="8"/>
  <c r="J99" i="8"/>
  <c r="K99" i="8" s="1"/>
  <c r="J98" i="8"/>
  <c r="J97" i="8"/>
  <c r="J95" i="8"/>
  <c r="K95" i="8" s="1"/>
  <c r="J94" i="8"/>
  <c r="K92" i="8" s="1"/>
  <c r="L92" i="8" s="1"/>
  <c r="J92" i="8"/>
  <c r="J91" i="8"/>
  <c r="K91" i="8" s="1"/>
  <c r="J89" i="8"/>
  <c r="J88" i="8"/>
  <c r="J87" i="8"/>
  <c r="K87" i="8" s="1"/>
  <c r="J86" i="8"/>
  <c r="J85" i="8"/>
  <c r="J84" i="8"/>
  <c r="J82" i="8"/>
  <c r="J81" i="8"/>
  <c r="J79" i="8"/>
  <c r="K79" i="8" s="1"/>
  <c r="J78" i="8"/>
  <c r="J77" i="8"/>
  <c r="J76" i="8"/>
  <c r="J75" i="8"/>
  <c r="K75" i="8"/>
  <c r="J74" i="8"/>
  <c r="J73" i="8"/>
  <c r="J72" i="8"/>
  <c r="J71" i="8"/>
  <c r="K71" i="8" s="1"/>
  <c r="J70" i="8"/>
  <c r="J69" i="8"/>
  <c r="J68" i="8"/>
  <c r="J66" i="8"/>
  <c r="J65" i="8"/>
  <c r="J63" i="8"/>
  <c r="K63" i="8" s="1"/>
  <c r="J62" i="8"/>
  <c r="J59" i="8"/>
  <c r="K59" i="8" s="1"/>
  <c r="J58" i="8"/>
  <c r="J57" i="8"/>
  <c r="J56" i="8"/>
  <c r="K56" i="8" s="1"/>
  <c r="J55" i="8"/>
  <c r="K55" i="8" s="1"/>
  <c r="J54" i="8"/>
  <c r="J53" i="8"/>
  <c r="J52" i="8"/>
  <c r="J50" i="8"/>
  <c r="J49" i="8"/>
  <c r="J48" i="8"/>
  <c r="K48" i="8" s="1"/>
  <c r="J47" i="8"/>
  <c r="K47" i="8" s="1"/>
  <c r="J46" i="8"/>
  <c r="J45" i="8"/>
  <c r="J43" i="8"/>
  <c r="K43" i="8" s="1"/>
  <c r="J42" i="8"/>
  <c r="J41" i="8"/>
  <c r="J40" i="8"/>
  <c r="J39" i="8"/>
  <c r="K39" i="8" s="1"/>
  <c r="J37" i="8"/>
  <c r="J36" i="8"/>
  <c r="J35" i="8"/>
  <c r="K35" i="8" s="1"/>
  <c r="J34" i="8"/>
  <c r="J33" i="8"/>
  <c r="J31" i="8"/>
  <c r="K31" i="8" s="1"/>
  <c r="J30" i="8"/>
  <c r="J29" i="8"/>
  <c r="J27" i="8"/>
  <c r="K27" i="8" s="1"/>
  <c r="J25" i="8"/>
  <c r="J24" i="8"/>
  <c r="J23" i="8"/>
  <c r="K23" i="8" s="1"/>
  <c r="J22" i="8"/>
  <c r="J21" i="8"/>
  <c r="J20" i="8"/>
  <c r="J17" i="8"/>
  <c r="K16" i="8" s="1"/>
  <c r="J14" i="8"/>
  <c r="J12" i="8"/>
  <c r="J11" i="8"/>
  <c r="K11" i="8" s="1"/>
  <c r="J8" i="8"/>
  <c r="K8" i="8" s="1"/>
  <c r="L8" i="8" s="1"/>
  <c r="J7" i="8"/>
  <c r="K7" i="8" s="1"/>
  <c r="J4" i="8"/>
  <c r="J119" i="3"/>
  <c r="K119" i="3" s="1"/>
  <c r="J118" i="3"/>
  <c r="J117" i="3"/>
  <c r="J116" i="3"/>
  <c r="J115" i="3"/>
  <c r="K115" i="3"/>
  <c r="J114" i="3"/>
  <c r="J113" i="3"/>
  <c r="J112" i="3"/>
  <c r="J111" i="3"/>
  <c r="K111" i="3" s="1"/>
  <c r="J110" i="3"/>
  <c r="J109" i="3"/>
  <c r="J108" i="3"/>
  <c r="K108" i="3" s="1"/>
  <c r="J107" i="3"/>
  <c r="K107" i="3" s="1"/>
  <c r="J106" i="3"/>
  <c r="J105" i="3"/>
  <c r="J104" i="3"/>
  <c r="K104" i="3" s="1"/>
  <c r="J103" i="3"/>
  <c r="K103" i="3" s="1"/>
  <c r="L100" i="3" s="1"/>
  <c r="J102" i="3"/>
  <c r="J101" i="3"/>
  <c r="J100" i="3"/>
  <c r="K100" i="3" s="1"/>
  <c r="J99" i="3"/>
  <c r="K99" i="3" s="1"/>
  <c r="J98" i="3"/>
  <c r="J97" i="3"/>
  <c r="J96" i="3"/>
  <c r="K96" i="3" s="1"/>
  <c r="J95" i="3"/>
  <c r="K95" i="3" s="1"/>
  <c r="J94" i="3"/>
  <c r="J93" i="3"/>
  <c r="J92" i="3"/>
  <c r="K92" i="3" s="1"/>
  <c r="J91" i="3"/>
  <c r="K91" i="3" s="1"/>
  <c r="J90" i="3"/>
  <c r="J89" i="3"/>
  <c r="J88" i="3"/>
  <c r="J87" i="3"/>
  <c r="K87" i="3" s="1"/>
  <c r="J85" i="3"/>
  <c r="J84" i="3"/>
  <c r="J83" i="3"/>
  <c r="K83" i="3" s="1"/>
  <c r="J82" i="3"/>
  <c r="J81" i="3"/>
  <c r="J80" i="3"/>
  <c r="J79" i="3"/>
  <c r="K79" i="3" s="1"/>
  <c r="J78" i="3"/>
  <c r="J77" i="3"/>
  <c r="J76" i="3"/>
  <c r="J75" i="3"/>
  <c r="K75" i="3" s="1"/>
  <c r="J74" i="3"/>
  <c r="J72" i="3"/>
  <c r="K72" i="3" s="1"/>
  <c r="L72" i="3" s="1"/>
  <c r="J73" i="3"/>
  <c r="J71" i="3"/>
  <c r="K71" i="3" s="1"/>
  <c r="J70" i="3"/>
  <c r="J69" i="3"/>
  <c r="J68" i="3"/>
  <c r="J67" i="3"/>
  <c r="K67" i="3" s="1"/>
  <c r="J66" i="3"/>
  <c r="J65" i="3"/>
  <c r="J64" i="3"/>
  <c r="J63" i="3"/>
  <c r="K63" i="3" s="1"/>
  <c r="J62" i="3"/>
  <c r="J61" i="3"/>
  <c r="J60" i="3"/>
  <c r="J59" i="3"/>
  <c r="K59" i="3" s="1"/>
  <c r="J58" i="3"/>
  <c r="J56" i="3"/>
  <c r="J57" i="3"/>
  <c r="J55" i="3"/>
  <c r="K55" i="3" s="1"/>
  <c r="J52" i="3"/>
  <c r="J53" i="3"/>
  <c r="J54" i="3"/>
  <c r="J51" i="3"/>
  <c r="K51" i="3" s="1"/>
  <c r="J50" i="3"/>
  <c r="J49" i="3"/>
  <c r="J48" i="3"/>
  <c r="J47" i="3"/>
  <c r="K47" i="3" s="1"/>
  <c r="J46" i="3"/>
  <c r="J45" i="3"/>
  <c r="J44" i="3"/>
  <c r="J43" i="3"/>
  <c r="K43" i="3" s="1"/>
  <c r="J42" i="3"/>
  <c r="K40" i="3" s="1"/>
  <c r="L40" i="3" s="1"/>
  <c r="J41" i="3"/>
  <c r="J40" i="3"/>
  <c r="J39" i="3"/>
  <c r="K39" i="3"/>
  <c r="J38" i="3"/>
  <c r="J37" i="3"/>
  <c r="J36" i="3"/>
  <c r="J35" i="3"/>
  <c r="K35" i="3" s="1"/>
  <c r="J34" i="3"/>
  <c r="J33" i="3"/>
  <c r="J32" i="3"/>
  <c r="J31" i="3"/>
  <c r="K31" i="3" s="1"/>
  <c r="J30" i="3"/>
  <c r="J29" i="3"/>
  <c r="J28" i="3"/>
  <c r="K28" i="3" s="1"/>
  <c r="J27" i="3"/>
  <c r="K27" i="3" s="1"/>
  <c r="J26" i="3"/>
  <c r="J25" i="3"/>
  <c r="J24" i="3"/>
  <c r="J23" i="3"/>
  <c r="K23" i="3" s="1"/>
  <c r="J22" i="3"/>
  <c r="J21" i="3"/>
  <c r="J20" i="3"/>
  <c r="J19" i="3"/>
  <c r="K19" i="3" s="1"/>
  <c r="J18" i="3"/>
  <c r="J17" i="3"/>
  <c r="J16" i="3"/>
  <c r="J15" i="3"/>
  <c r="K15" i="3" s="1"/>
  <c r="J14" i="3"/>
  <c r="J13" i="3"/>
  <c r="J12" i="3"/>
  <c r="J11" i="3"/>
  <c r="K11" i="3" s="1"/>
  <c r="J10" i="3"/>
  <c r="J9" i="3"/>
  <c r="J8" i="3"/>
  <c r="J7" i="3"/>
  <c r="K7" i="3" s="1"/>
  <c r="J5" i="3"/>
  <c r="J4" i="3"/>
  <c r="K4" i="3" s="1"/>
  <c r="J119" i="22"/>
  <c r="K119" i="22" s="1"/>
  <c r="J118" i="22"/>
  <c r="J117" i="22"/>
  <c r="J116" i="22"/>
  <c r="J115" i="22"/>
  <c r="K115" i="22" s="1"/>
  <c r="J114" i="22"/>
  <c r="J113" i="22"/>
  <c r="J112" i="22"/>
  <c r="J111" i="22"/>
  <c r="K111" i="22" s="1"/>
  <c r="J110" i="22"/>
  <c r="J109" i="22"/>
  <c r="J108" i="22"/>
  <c r="J107" i="22"/>
  <c r="K107" i="22" s="1"/>
  <c r="J106" i="22"/>
  <c r="J105" i="22"/>
  <c r="J104" i="22"/>
  <c r="K104" i="22" s="1"/>
  <c r="J103" i="22"/>
  <c r="K103" i="22" s="1"/>
  <c r="J102" i="22"/>
  <c r="J101" i="22"/>
  <c r="J100" i="22"/>
  <c r="J99" i="22"/>
  <c r="K99" i="22" s="1"/>
  <c r="J98" i="22"/>
  <c r="J97" i="22"/>
  <c r="J96" i="22"/>
  <c r="J95" i="22"/>
  <c r="K95" i="22" s="1"/>
  <c r="L92" i="22" s="1"/>
  <c r="J94" i="22"/>
  <c r="J93" i="22"/>
  <c r="J92" i="22"/>
  <c r="K92" i="22" s="1"/>
  <c r="J91" i="22"/>
  <c r="K91" i="22" s="1"/>
  <c r="J90" i="22"/>
  <c r="J89" i="22"/>
  <c r="J88" i="22"/>
  <c r="K88" i="22" s="1"/>
  <c r="J87" i="22"/>
  <c r="K87" i="22" s="1"/>
  <c r="J86" i="22"/>
  <c r="J85" i="22"/>
  <c r="J84" i="22"/>
  <c r="K84" i="22" s="1"/>
  <c r="J83" i="22"/>
  <c r="K83" i="22" s="1"/>
  <c r="J82" i="22"/>
  <c r="J81" i="22"/>
  <c r="J80" i="22"/>
  <c r="J79" i="22"/>
  <c r="K79" i="22" s="1"/>
  <c r="J78" i="22"/>
  <c r="J77" i="22"/>
  <c r="J76" i="22"/>
  <c r="J75" i="22"/>
  <c r="K75" i="22" s="1"/>
  <c r="J74" i="22"/>
  <c r="J73" i="22"/>
  <c r="J72" i="22"/>
  <c r="J71" i="22"/>
  <c r="K71" i="22" s="1"/>
  <c r="J70" i="22"/>
  <c r="J69" i="22"/>
  <c r="J68" i="22"/>
  <c r="J67" i="22"/>
  <c r="K67" i="22" s="1"/>
  <c r="J66" i="22"/>
  <c r="J65" i="22"/>
  <c r="J64" i="22"/>
  <c r="J63" i="22"/>
  <c r="K63" i="22" s="1"/>
  <c r="J62" i="22"/>
  <c r="J61" i="22"/>
  <c r="J60" i="22"/>
  <c r="J59" i="22"/>
  <c r="K59" i="22" s="1"/>
  <c r="J58" i="22"/>
  <c r="J57" i="22"/>
  <c r="J56" i="22"/>
  <c r="K56" i="22" s="1"/>
  <c r="L59" i="22" s="1"/>
  <c r="J55" i="22"/>
  <c r="K55" i="22" s="1"/>
  <c r="J54" i="22"/>
  <c r="J53" i="22"/>
  <c r="J52" i="22"/>
  <c r="K52" i="22" s="1"/>
  <c r="L52" i="22" s="1"/>
  <c r="J51" i="22"/>
  <c r="K51" i="22" s="1"/>
  <c r="J50" i="22"/>
  <c r="J49" i="22"/>
  <c r="J48" i="22"/>
  <c r="J47" i="22"/>
  <c r="K47" i="22" s="1"/>
  <c r="J46" i="22"/>
  <c r="J45" i="22"/>
  <c r="J44" i="22"/>
  <c r="J43" i="22"/>
  <c r="K43" i="22" s="1"/>
  <c r="J42" i="22"/>
  <c r="J41" i="22"/>
  <c r="K40" i="22" s="1"/>
  <c r="L43" i="22" s="1"/>
  <c r="J40" i="22"/>
  <c r="J39" i="22"/>
  <c r="K39" i="22" s="1"/>
  <c r="J38" i="22"/>
  <c r="J37" i="22"/>
  <c r="J36" i="22"/>
  <c r="J35" i="22"/>
  <c r="K35" i="22" s="1"/>
  <c r="J34" i="22"/>
  <c r="J33" i="22"/>
  <c r="J32" i="22"/>
  <c r="J31" i="22"/>
  <c r="K31" i="22" s="1"/>
  <c r="J30" i="22"/>
  <c r="J29" i="22"/>
  <c r="J28" i="22"/>
  <c r="J27" i="22"/>
  <c r="K27" i="22"/>
  <c r="J26" i="22"/>
  <c r="J25" i="22"/>
  <c r="J24" i="22"/>
  <c r="J23" i="22"/>
  <c r="K23" i="22" s="1"/>
  <c r="J22" i="22"/>
  <c r="J21" i="22"/>
  <c r="J20" i="22"/>
  <c r="J19" i="22"/>
  <c r="K19" i="22" s="1"/>
  <c r="J18" i="22"/>
  <c r="J17" i="22"/>
  <c r="J16" i="22"/>
  <c r="J15" i="22"/>
  <c r="K15" i="22" s="1"/>
  <c r="J14" i="22"/>
  <c r="J13" i="22"/>
  <c r="J12" i="22"/>
  <c r="J11" i="22"/>
  <c r="K11" i="22" s="1"/>
  <c r="J10" i="22"/>
  <c r="J9" i="22"/>
  <c r="J8" i="22"/>
  <c r="J7" i="22"/>
  <c r="K7" i="22" s="1"/>
  <c r="J6" i="22"/>
  <c r="J5" i="22"/>
  <c r="J4" i="22"/>
  <c r="J119" i="24"/>
  <c r="K119" i="24"/>
  <c r="J118" i="24"/>
  <c r="J117" i="24"/>
  <c r="J116" i="24"/>
  <c r="K116" i="24" s="1"/>
  <c r="J115" i="24"/>
  <c r="K115" i="24" s="1"/>
  <c r="J114" i="24"/>
  <c r="J113" i="24"/>
  <c r="K112" i="24"/>
  <c r="J111" i="24"/>
  <c r="K111" i="24" s="1"/>
  <c r="J110" i="24"/>
  <c r="J109" i="24"/>
  <c r="J108" i="24"/>
  <c r="J107" i="24"/>
  <c r="K107" i="24" s="1"/>
  <c r="J106" i="24"/>
  <c r="J105" i="24"/>
  <c r="J104" i="24"/>
  <c r="J103" i="24"/>
  <c r="K103" i="24" s="1"/>
  <c r="J102" i="24"/>
  <c r="J101" i="24"/>
  <c r="J100" i="24"/>
  <c r="J99" i="24"/>
  <c r="K99" i="24" s="1"/>
  <c r="J98" i="24"/>
  <c r="J97" i="24"/>
  <c r="J96" i="24"/>
  <c r="J95" i="24"/>
  <c r="K95" i="24" s="1"/>
  <c r="J94" i="24"/>
  <c r="J92" i="24"/>
  <c r="J93" i="24"/>
  <c r="J91" i="24"/>
  <c r="K91" i="24" s="1"/>
  <c r="J90" i="24"/>
  <c r="J89" i="24"/>
  <c r="J88" i="24"/>
  <c r="J87" i="24"/>
  <c r="K87" i="24" s="1"/>
  <c r="J86" i="24"/>
  <c r="J85" i="24"/>
  <c r="J84" i="24"/>
  <c r="J83" i="24"/>
  <c r="K83" i="24"/>
  <c r="J82" i="24"/>
  <c r="K80" i="24" s="1"/>
  <c r="J81" i="24"/>
  <c r="J80" i="24"/>
  <c r="J79" i="24"/>
  <c r="K79" i="24" s="1"/>
  <c r="J78" i="24"/>
  <c r="J77" i="24"/>
  <c r="J76" i="24"/>
  <c r="J75" i="24"/>
  <c r="K75" i="24" s="1"/>
  <c r="J74" i="24"/>
  <c r="J72" i="24"/>
  <c r="J73" i="24"/>
  <c r="J71" i="24"/>
  <c r="K71" i="24" s="1"/>
  <c r="J70" i="24"/>
  <c r="J69" i="24"/>
  <c r="J68" i="24"/>
  <c r="J67" i="24"/>
  <c r="K67" i="24" s="1"/>
  <c r="J66" i="24"/>
  <c r="J65" i="24"/>
  <c r="J64" i="24"/>
  <c r="J63" i="24"/>
  <c r="K63" i="24" s="1"/>
  <c r="J62" i="24"/>
  <c r="J61" i="24"/>
  <c r="J60" i="24"/>
  <c r="J59" i="24"/>
  <c r="K59" i="24"/>
  <c r="J58" i="24"/>
  <c r="J57" i="24"/>
  <c r="J56" i="24"/>
  <c r="J55" i="24"/>
  <c r="K55" i="24" s="1"/>
  <c r="J54" i="24"/>
  <c r="J53" i="24"/>
  <c r="J51" i="24"/>
  <c r="K51" i="24" s="1"/>
  <c r="J50" i="24"/>
  <c r="J49" i="24"/>
  <c r="J48" i="24"/>
  <c r="J47" i="24"/>
  <c r="K47" i="24" s="1"/>
  <c r="J44" i="24"/>
  <c r="J45" i="24"/>
  <c r="J46" i="24"/>
  <c r="J43" i="24"/>
  <c r="K43" i="24" s="1"/>
  <c r="J40" i="24"/>
  <c r="K40" i="24" s="1"/>
  <c r="J41" i="24"/>
  <c r="J42" i="24"/>
  <c r="J39" i="24"/>
  <c r="K39" i="24" s="1"/>
  <c r="J38" i="24"/>
  <c r="J37" i="24"/>
  <c r="J36" i="24"/>
  <c r="K36" i="24" s="1"/>
  <c r="J35" i="24"/>
  <c r="K35" i="24" s="1"/>
  <c r="J34" i="24"/>
  <c r="J33" i="24"/>
  <c r="J32" i="24"/>
  <c r="J31" i="24"/>
  <c r="K31" i="24" s="1"/>
  <c r="J30" i="24"/>
  <c r="J29" i="24"/>
  <c r="J27" i="24"/>
  <c r="K27" i="24" s="1"/>
  <c r="J26" i="24"/>
  <c r="J25" i="24"/>
  <c r="J24" i="24"/>
  <c r="J23" i="24"/>
  <c r="K23" i="24" s="1"/>
  <c r="J22" i="24"/>
  <c r="J21" i="24"/>
  <c r="J20" i="24"/>
  <c r="J19" i="24"/>
  <c r="K19" i="24" s="1"/>
  <c r="J18" i="24"/>
  <c r="K16" i="24" s="1"/>
  <c r="L19" i="24" s="1"/>
  <c r="J17" i="24"/>
  <c r="J16" i="24"/>
  <c r="J15" i="24"/>
  <c r="K15" i="24" s="1"/>
  <c r="J14" i="24"/>
  <c r="J12" i="24"/>
  <c r="J13" i="24"/>
  <c r="J11" i="24"/>
  <c r="K11" i="24"/>
  <c r="J10" i="24"/>
  <c r="J9" i="24"/>
  <c r="J8" i="24"/>
  <c r="J7" i="24"/>
  <c r="K7" i="24" s="1"/>
  <c r="J5" i="24"/>
  <c r="J4" i="24"/>
  <c r="J6" i="24"/>
  <c r="J117" i="23"/>
  <c r="J116" i="23"/>
  <c r="J115" i="23"/>
  <c r="K115" i="23"/>
  <c r="J114" i="23"/>
  <c r="J112" i="23"/>
  <c r="J109" i="23"/>
  <c r="J108" i="23"/>
  <c r="J110" i="23"/>
  <c r="J111" i="23"/>
  <c r="K111" i="23" s="1"/>
  <c r="J107" i="23"/>
  <c r="K107" i="23" s="1"/>
  <c r="J106" i="23"/>
  <c r="J101" i="23"/>
  <c r="J100" i="23"/>
  <c r="J102" i="23"/>
  <c r="J99" i="23"/>
  <c r="K99" i="23" s="1"/>
  <c r="J98" i="23"/>
  <c r="J96" i="23"/>
  <c r="J97" i="23"/>
  <c r="J93" i="23"/>
  <c r="J92" i="23"/>
  <c r="J91" i="23"/>
  <c r="K91" i="23" s="1"/>
  <c r="J90" i="23"/>
  <c r="J85" i="23"/>
  <c r="J84" i="23"/>
  <c r="J86" i="23"/>
  <c r="J83" i="23"/>
  <c r="K83" i="23" s="1"/>
  <c r="J82" i="23"/>
  <c r="J80" i="23"/>
  <c r="J77" i="23"/>
  <c r="J76" i="23"/>
  <c r="J75" i="23"/>
  <c r="K75" i="23" s="1"/>
  <c r="J74" i="23"/>
  <c r="J69" i="23"/>
  <c r="J68" i="23"/>
  <c r="J67" i="23"/>
  <c r="K67" i="23" s="1"/>
  <c r="J66" i="23"/>
  <c r="J61" i="23"/>
  <c r="J60" i="23"/>
  <c r="J59" i="23"/>
  <c r="K59" i="23" s="1"/>
  <c r="J58" i="23"/>
  <c r="J53" i="23"/>
  <c r="J52" i="23"/>
  <c r="J54" i="23"/>
  <c r="J51" i="23"/>
  <c r="K51" i="23" s="1"/>
  <c r="J50" i="23"/>
  <c r="J45" i="23"/>
  <c r="K44" i="23" s="1"/>
  <c r="J44" i="23"/>
  <c r="J46" i="23"/>
  <c r="J43" i="23"/>
  <c r="K43" i="23" s="1"/>
  <c r="J42" i="23"/>
  <c r="J37" i="23"/>
  <c r="J36" i="23"/>
  <c r="J35" i="23"/>
  <c r="K35" i="23" s="1"/>
  <c r="J34" i="23"/>
  <c r="J32" i="23"/>
  <c r="J29" i="23"/>
  <c r="J28" i="23"/>
  <c r="J30" i="23"/>
  <c r="J27" i="23"/>
  <c r="K27" i="23" s="1"/>
  <c r="J26" i="23"/>
  <c r="J21" i="23"/>
  <c r="J20" i="23"/>
  <c r="J19" i="23"/>
  <c r="K19" i="23" s="1"/>
  <c r="J18" i="23"/>
  <c r="J13" i="23"/>
  <c r="J12" i="23"/>
  <c r="J11" i="23"/>
  <c r="K11" i="23" s="1"/>
  <c r="J10" i="23"/>
  <c r="J8" i="23"/>
  <c r="J7" i="23"/>
  <c r="K7" i="23" s="1"/>
  <c r="J5" i="23"/>
  <c r="J4" i="23"/>
  <c r="J6" i="23"/>
  <c r="J9" i="23"/>
  <c r="K8" i="23"/>
  <c r="L11" i="23" s="1"/>
  <c r="J14" i="23"/>
  <c r="J16" i="23"/>
  <c r="J23" i="23"/>
  <c r="K23" i="23" s="1"/>
  <c r="J25" i="23"/>
  <c r="K24" i="23" s="1"/>
  <c r="J24" i="23"/>
  <c r="J39" i="23"/>
  <c r="K39" i="23" s="1"/>
  <c r="J41" i="23"/>
  <c r="K40" i="23" s="1"/>
  <c r="J48" i="23"/>
  <c r="J55" i="23"/>
  <c r="K55" i="23" s="1"/>
  <c r="J57" i="23"/>
  <c r="J56" i="23"/>
  <c r="K56" i="23" s="1"/>
  <c r="J62" i="23"/>
  <c r="J64" i="23"/>
  <c r="J65" i="23"/>
  <c r="J71" i="23"/>
  <c r="K71" i="23" s="1"/>
  <c r="J73" i="23"/>
  <c r="J78" i="23"/>
  <c r="J87" i="23"/>
  <c r="K87" i="23" s="1"/>
  <c r="J89" i="23"/>
  <c r="J88" i="23"/>
  <c r="J94" i="23"/>
  <c r="J103" i="23"/>
  <c r="K103" i="23"/>
  <c r="J105" i="23"/>
  <c r="J119" i="23"/>
  <c r="K119" i="23" s="1"/>
  <c r="J15" i="23"/>
  <c r="K15" i="23"/>
  <c r="J17" i="23"/>
  <c r="J22" i="23"/>
  <c r="K20" i="23" s="1"/>
  <c r="J31" i="23"/>
  <c r="K31" i="23" s="1"/>
  <c r="J33" i="23"/>
  <c r="J38" i="23"/>
  <c r="J40" i="23"/>
  <c r="J47" i="23"/>
  <c r="K47" i="23"/>
  <c r="J49" i="23"/>
  <c r="J63" i="23"/>
  <c r="K63" i="23" s="1"/>
  <c r="J70" i="23"/>
  <c r="K68" i="23" s="1"/>
  <c r="L68" i="23" s="1"/>
  <c r="J72" i="23"/>
  <c r="J79" i="23"/>
  <c r="K79" i="23" s="1"/>
  <c r="J81" i="23"/>
  <c r="J95" i="23"/>
  <c r="K95" i="23" s="1"/>
  <c r="J104" i="23"/>
  <c r="J113" i="23"/>
  <c r="J118" i="23"/>
  <c r="J119" i="21"/>
  <c r="K119" i="21" s="1"/>
  <c r="J118" i="21"/>
  <c r="J117" i="21"/>
  <c r="J116" i="21"/>
  <c r="J115" i="21"/>
  <c r="K115" i="21" s="1"/>
  <c r="J114" i="21"/>
  <c r="J113" i="21"/>
  <c r="J112" i="21"/>
  <c r="J111" i="21"/>
  <c r="K111" i="21"/>
  <c r="L108" i="21" s="1"/>
  <c r="J110" i="21"/>
  <c r="J109" i="21"/>
  <c r="J108" i="21"/>
  <c r="J107" i="21"/>
  <c r="K107" i="21" s="1"/>
  <c r="J106" i="21"/>
  <c r="J105" i="21"/>
  <c r="J104" i="21"/>
  <c r="K104" i="21" s="1"/>
  <c r="J103" i="21"/>
  <c r="K103" i="21" s="1"/>
  <c r="J102" i="21"/>
  <c r="J101" i="21"/>
  <c r="J100" i="21"/>
  <c r="J99" i="21"/>
  <c r="K99" i="21" s="1"/>
  <c r="J98" i="21"/>
  <c r="J96" i="21"/>
  <c r="J97" i="21"/>
  <c r="J95" i="21"/>
  <c r="K95" i="21" s="1"/>
  <c r="J94" i="21"/>
  <c r="J93" i="21"/>
  <c r="K92" i="21" s="1"/>
  <c r="L92" i="21" s="1"/>
  <c r="J92" i="21"/>
  <c r="J91" i="21"/>
  <c r="K91" i="21" s="1"/>
  <c r="J90" i="21"/>
  <c r="J89" i="21"/>
  <c r="J88" i="21"/>
  <c r="J87" i="21"/>
  <c r="K87" i="21" s="1"/>
  <c r="J86" i="21"/>
  <c r="J85" i="21"/>
  <c r="J84" i="21"/>
  <c r="J83" i="21"/>
  <c r="K83" i="21"/>
  <c r="J82" i="21"/>
  <c r="J80" i="21"/>
  <c r="J81" i="21"/>
  <c r="J79" i="21"/>
  <c r="K79" i="21" s="1"/>
  <c r="J78" i="21"/>
  <c r="J77" i="21"/>
  <c r="J76" i="21"/>
  <c r="J75" i="21"/>
  <c r="K75" i="21" s="1"/>
  <c r="J74" i="21"/>
  <c r="J73" i="21"/>
  <c r="J72" i="21"/>
  <c r="J71" i="21"/>
  <c r="K71" i="21" s="1"/>
  <c r="J70" i="21"/>
  <c r="J69" i="21"/>
  <c r="J68" i="21"/>
  <c r="J67" i="21"/>
  <c r="K67" i="21" s="1"/>
  <c r="J66" i="21"/>
  <c r="J65" i="21"/>
  <c r="J64" i="21"/>
  <c r="K64" i="21" s="1"/>
  <c r="J63" i="21"/>
  <c r="K63" i="21" s="1"/>
  <c r="J62" i="21"/>
  <c r="J61" i="21"/>
  <c r="J60" i="21"/>
  <c r="J59" i="21"/>
  <c r="K59" i="21" s="1"/>
  <c r="J58" i="21"/>
  <c r="J57" i="21"/>
  <c r="J56" i="21"/>
  <c r="K56" i="21" s="1"/>
  <c r="L59" i="21" s="1"/>
  <c r="J55" i="21"/>
  <c r="K55" i="21" s="1"/>
  <c r="J54" i="21"/>
  <c r="J53" i="21"/>
  <c r="J52" i="21"/>
  <c r="J51" i="21"/>
  <c r="K51" i="21" s="1"/>
  <c r="J50" i="21"/>
  <c r="J49" i="21"/>
  <c r="J48" i="21"/>
  <c r="J47" i="21"/>
  <c r="K47" i="21" s="1"/>
  <c r="J46" i="21"/>
  <c r="J45" i="21"/>
  <c r="K44" i="21" s="1"/>
  <c r="L44" i="21" s="1"/>
  <c r="J44" i="21"/>
  <c r="J43" i="21"/>
  <c r="K43" i="21" s="1"/>
  <c r="J42" i="21"/>
  <c r="J41" i="21"/>
  <c r="J40" i="21"/>
  <c r="J39" i="21"/>
  <c r="K39" i="21"/>
  <c r="J38" i="21"/>
  <c r="K36" i="21" s="1"/>
  <c r="J37" i="21"/>
  <c r="J36" i="21"/>
  <c r="J35" i="21"/>
  <c r="K35" i="21" s="1"/>
  <c r="J34" i="21"/>
  <c r="J33" i="21"/>
  <c r="J32" i="21"/>
  <c r="J31" i="21"/>
  <c r="K31" i="21"/>
  <c r="J30" i="21"/>
  <c r="J29" i="21"/>
  <c r="J28" i="21"/>
  <c r="J27" i="21"/>
  <c r="K27" i="21" s="1"/>
  <c r="J26" i="21"/>
  <c r="J25" i="21"/>
  <c r="J24" i="21"/>
  <c r="J23" i="21"/>
  <c r="K23" i="21" s="1"/>
  <c r="J22" i="21"/>
  <c r="J21" i="21"/>
  <c r="J20" i="21"/>
  <c r="J19" i="21"/>
  <c r="K19" i="21" s="1"/>
  <c r="J18" i="21"/>
  <c r="J16" i="21"/>
  <c r="J17" i="21"/>
  <c r="K16" i="21" s="1"/>
  <c r="L19" i="21" s="1"/>
  <c r="J15" i="21"/>
  <c r="K15" i="21" s="1"/>
  <c r="J14" i="21"/>
  <c r="J13" i="21"/>
  <c r="J12" i="21"/>
  <c r="K12" i="21" s="1"/>
  <c r="J11" i="21"/>
  <c r="K11" i="21" s="1"/>
  <c r="J10" i="21"/>
  <c r="J9" i="21"/>
  <c r="K8" i="21" s="1"/>
  <c r="L11" i="21" s="1"/>
  <c r="J8" i="21"/>
  <c r="J7" i="21"/>
  <c r="K7" i="21"/>
  <c r="J6" i="21"/>
  <c r="J5" i="21"/>
  <c r="J4" i="21"/>
  <c r="K108" i="21"/>
  <c r="J119" i="20"/>
  <c r="K119" i="20" s="1"/>
  <c r="J118" i="20"/>
  <c r="J117" i="20"/>
  <c r="J116" i="20"/>
  <c r="J115" i="20"/>
  <c r="K115" i="20" s="1"/>
  <c r="J114" i="20"/>
  <c r="J113" i="20"/>
  <c r="J112" i="20"/>
  <c r="J111" i="20"/>
  <c r="K111" i="20" s="1"/>
  <c r="J110" i="20"/>
  <c r="J109" i="20"/>
  <c r="J108" i="20"/>
  <c r="J107" i="20"/>
  <c r="K107" i="20"/>
  <c r="J106" i="20"/>
  <c r="J104" i="20"/>
  <c r="J105" i="20"/>
  <c r="J103" i="20"/>
  <c r="K103" i="20" s="1"/>
  <c r="J102" i="20"/>
  <c r="J101" i="20"/>
  <c r="J100" i="20"/>
  <c r="J99" i="20"/>
  <c r="K99" i="20" s="1"/>
  <c r="J98" i="20"/>
  <c r="J97" i="20"/>
  <c r="J96" i="20"/>
  <c r="J95" i="20"/>
  <c r="K95" i="20" s="1"/>
  <c r="J94" i="20"/>
  <c r="J93" i="20"/>
  <c r="J92" i="20"/>
  <c r="J91" i="20"/>
  <c r="K91" i="20" s="1"/>
  <c r="J90" i="20"/>
  <c r="J89" i="20"/>
  <c r="J88" i="20"/>
  <c r="J87" i="20"/>
  <c r="K87" i="20" s="1"/>
  <c r="J86" i="20"/>
  <c r="J85" i="20"/>
  <c r="J84" i="20"/>
  <c r="J83" i="20"/>
  <c r="K83" i="20"/>
  <c r="J82" i="20"/>
  <c r="J81" i="20"/>
  <c r="J80" i="20"/>
  <c r="J79" i="20"/>
  <c r="K79" i="20" s="1"/>
  <c r="J78" i="20"/>
  <c r="J77" i="20"/>
  <c r="J76" i="20"/>
  <c r="K76" i="20" s="1"/>
  <c r="J75" i="20"/>
  <c r="K75" i="20" s="1"/>
  <c r="J74" i="20"/>
  <c r="J72" i="20"/>
  <c r="J73" i="20"/>
  <c r="J71" i="20"/>
  <c r="K71" i="20" s="1"/>
  <c r="J68" i="20"/>
  <c r="J69" i="20"/>
  <c r="K68" i="20" s="1"/>
  <c r="J70" i="20"/>
  <c r="J67" i="20"/>
  <c r="K67" i="20"/>
  <c r="J66" i="20"/>
  <c r="K64" i="20" s="1"/>
  <c r="L67" i="20" s="1"/>
  <c r="J65" i="20"/>
  <c r="J64" i="20"/>
  <c r="J63" i="20"/>
  <c r="K63" i="20" s="1"/>
  <c r="J62" i="20"/>
  <c r="J61" i="20"/>
  <c r="J60" i="20"/>
  <c r="J59" i="20"/>
  <c r="K59" i="20" s="1"/>
  <c r="J58" i="20"/>
  <c r="J57" i="20"/>
  <c r="J56" i="20"/>
  <c r="J55" i="20"/>
  <c r="K55" i="20" s="1"/>
  <c r="J54" i="20"/>
  <c r="J53" i="20"/>
  <c r="J52" i="20"/>
  <c r="J51" i="20"/>
  <c r="K51" i="20" s="1"/>
  <c r="J50" i="20"/>
  <c r="J49" i="20"/>
  <c r="J48" i="20"/>
  <c r="J47" i="20"/>
  <c r="K47" i="20" s="1"/>
  <c r="J46" i="20"/>
  <c r="J45" i="20"/>
  <c r="J44" i="20"/>
  <c r="J43" i="20"/>
  <c r="K43" i="20" s="1"/>
  <c r="J42" i="20"/>
  <c r="J40" i="20"/>
  <c r="K40" i="20" s="1"/>
  <c r="L43" i="20" s="1"/>
  <c r="J41" i="20"/>
  <c r="J39" i="20"/>
  <c r="K39" i="20" s="1"/>
  <c r="J38" i="20"/>
  <c r="J37" i="20"/>
  <c r="K36" i="20" s="1"/>
  <c r="J36" i="20"/>
  <c r="J35" i="20"/>
  <c r="K35" i="20"/>
  <c r="J34" i="20"/>
  <c r="J33" i="20"/>
  <c r="J32" i="20"/>
  <c r="J31" i="20"/>
  <c r="K31" i="20" s="1"/>
  <c r="J30" i="20"/>
  <c r="J29" i="20"/>
  <c r="J28" i="20"/>
  <c r="J27" i="20"/>
  <c r="K27" i="20" s="1"/>
  <c r="J26" i="20"/>
  <c r="J24" i="20"/>
  <c r="J25" i="20"/>
  <c r="J23" i="20"/>
  <c r="K23" i="20" s="1"/>
  <c r="J22" i="20"/>
  <c r="J21" i="20"/>
  <c r="J20" i="20"/>
  <c r="J19" i="20"/>
  <c r="K19" i="20" s="1"/>
  <c r="J18" i="20"/>
  <c r="J16" i="20"/>
  <c r="J17" i="20"/>
  <c r="J15" i="20"/>
  <c r="K15" i="20" s="1"/>
  <c r="J14" i="20"/>
  <c r="J13" i="20"/>
  <c r="J12" i="20"/>
  <c r="J11" i="20"/>
  <c r="K11" i="20" s="1"/>
  <c r="J10" i="20"/>
  <c r="J9" i="20"/>
  <c r="J8" i="20"/>
  <c r="J7" i="20"/>
  <c r="K7" i="20" s="1"/>
  <c r="J6" i="20"/>
  <c r="J5" i="20"/>
  <c r="J4" i="20"/>
  <c r="J117" i="19"/>
  <c r="J116" i="19"/>
  <c r="J115" i="19"/>
  <c r="K115" i="19" s="1"/>
  <c r="J114" i="19"/>
  <c r="J110" i="19"/>
  <c r="J109" i="19"/>
  <c r="J108" i="19"/>
  <c r="J107" i="19"/>
  <c r="K107" i="19" s="1"/>
  <c r="J106" i="19"/>
  <c r="J104" i="19"/>
  <c r="J103" i="19"/>
  <c r="K103" i="19" s="1"/>
  <c r="J102" i="19"/>
  <c r="J101" i="19"/>
  <c r="J100" i="19"/>
  <c r="J99" i="19"/>
  <c r="K99" i="19" s="1"/>
  <c r="J97" i="19"/>
  <c r="J96" i="19"/>
  <c r="J98" i="19"/>
  <c r="K96" i="19" s="1"/>
  <c r="J94" i="19"/>
  <c r="J93" i="19"/>
  <c r="J92" i="19"/>
  <c r="J91" i="19"/>
  <c r="K91" i="19" s="1"/>
  <c r="J90" i="19"/>
  <c r="J87" i="19"/>
  <c r="K87" i="19" s="1"/>
  <c r="J86" i="19"/>
  <c r="J85" i="19"/>
  <c r="K84" i="19" s="1"/>
  <c r="J84" i="19"/>
  <c r="J83" i="19"/>
  <c r="K83" i="19" s="1"/>
  <c r="J81" i="19"/>
  <c r="J80" i="19"/>
  <c r="J78" i="19"/>
  <c r="J77" i="19"/>
  <c r="J76" i="19"/>
  <c r="J75" i="19"/>
  <c r="K75" i="19" s="1"/>
  <c r="J74" i="19"/>
  <c r="J71" i="19"/>
  <c r="K71" i="19" s="1"/>
  <c r="J70" i="19"/>
  <c r="J69" i="19"/>
  <c r="J68" i="19"/>
  <c r="J67" i="19"/>
  <c r="K67" i="19" s="1"/>
  <c r="J65" i="19"/>
  <c r="J64" i="19"/>
  <c r="J62" i="19"/>
  <c r="J60" i="19"/>
  <c r="J61" i="19"/>
  <c r="J59" i="19"/>
  <c r="K59" i="19" s="1"/>
  <c r="J58" i="19"/>
  <c r="J55" i="19"/>
  <c r="K55" i="19" s="1"/>
  <c r="J54" i="19"/>
  <c r="K52" i="19" s="1"/>
  <c r="J53" i="19"/>
  <c r="J50" i="19"/>
  <c r="J49" i="19"/>
  <c r="J48" i="19"/>
  <c r="J47" i="19"/>
  <c r="K47" i="19"/>
  <c r="J46" i="19"/>
  <c r="J45" i="19"/>
  <c r="J43" i="19"/>
  <c r="K43" i="19"/>
  <c r="J41" i="19"/>
  <c r="J40" i="19"/>
  <c r="J42" i="19"/>
  <c r="J39" i="19"/>
  <c r="K39" i="19" s="1"/>
  <c r="J38" i="19"/>
  <c r="J34" i="19"/>
  <c r="J33" i="19"/>
  <c r="J32" i="19"/>
  <c r="K32" i="19"/>
  <c r="J31" i="19"/>
  <c r="K31" i="19" s="1"/>
  <c r="J30" i="19"/>
  <c r="J29" i="19"/>
  <c r="K28" i="19" s="1"/>
  <c r="J28" i="19"/>
  <c r="J27" i="19"/>
  <c r="K27" i="19" s="1"/>
  <c r="J25" i="19"/>
  <c r="J24" i="19"/>
  <c r="J23" i="19"/>
  <c r="K23" i="19" s="1"/>
  <c r="J22" i="19"/>
  <c r="J18" i="19"/>
  <c r="J17" i="19"/>
  <c r="J16" i="19"/>
  <c r="J15" i="19"/>
  <c r="K15" i="19" s="1"/>
  <c r="J14" i="19"/>
  <c r="J13" i="19"/>
  <c r="J11" i="19"/>
  <c r="K11" i="19" s="1"/>
  <c r="J9" i="19"/>
  <c r="J8" i="19"/>
  <c r="J7" i="19"/>
  <c r="K7" i="19" s="1"/>
  <c r="J6" i="19"/>
  <c r="J4" i="19"/>
  <c r="J5" i="19"/>
  <c r="J4" i="18"/>
  <c r="J5" i="18"/>
  <c r="J6" i="18"/>
  <c r="J7" i="18"/>
  <c r="K7" i="18" s="1"/>
  <c r="J8" i="18"/>
  <c r="J9" i="18"/>
  <c r="J10" i="18"/>
  <c r="J11" i="18"/>
  <c r="K11" i="18" s="1"/>
  <c r="J12" i="18"/>
  <c r="J13" i="18"/>
  <c r="J14" i="18"/>
  <c r="J15" i="18"/>
  <c r="K15" i="18" s="1"/>
  <c r="J16" i="18"/>
  <c r="J17" i="18"/>
  <c r="J18" i="18"/>
  <c r="J19" i="18"/>
  <c r="K19" i="18" s="1"/>
  <c r="J20" i="18"/>
  <c r="J21" i="18"/>
  <c r="J22" i="18"/>
  <c r="J23" i="18"/>
  <c r="K23" i="18"/>
  <c r="J24" i="18"/>
  <c r="J25" i="18"/>
  <c r="J26" i="18"/>
  <c r="J27" i="18"/>
  <c r="K27" i="18" s="1"/>
  <c r="J28" i="18"/>
  <c r="J29" i="18"/>
  <c r="J30" i="18"/>
  <c r="J31" i="18"/>
  <c r="K31" i="18" s="1"/>
  <c r="J32" i="18"/>
  <c r="J33" i="18"/>
  <c r="J34" i="18"/>
  <c r="J35" i="18"/>
  <c r="K35" i="18" s="1"/>
  <c r="J36" i="18"/>
  <c r="J37" i="18"/>
  <c r="J38" i="18"/>
  <c r="J39" i="18"/>
  <c r="K39" i="18" s="1"/>
  <c r="J40" i="18"/>
  <c r="J41" i="18"/>
  <c r="J42" i="18"/>
  <c r="J43" i="18"/>
  <c r="K43" i="18" s="1"/>
  <c r="J44" i="18"/>
  <c r="J45" i="18"/>
  <c r="J46" i="18"/>
  <c r="J47" i="18"/>
  <c r="K47" i="18" s="1"/>
  <c r="J48" i="18"/>
  <c r="J49" i="18"/>
  <c r="J50" i="18"/>
  <c r="J51" i="18"/>
  <c r="K51" i="18" s="1"/>
  <c r="J52" i="18"/>
  <c r="J53" i="18"/>
  <c r="K52" i="18"/>
  <c r="L52" i="18" s="1"/>
  <c r="J54" i="18"/>
  <c r="J55" i="18"/>
  <c r="K55" i="18" s="1"/>
  <c r="J56" i="18"/>
  <c r="J57" i="18"/>
  <c r="K56" i="18" s="1"/>
  <c r="L59" i="18" s="1"/>
  <c r="J58" i="18"/>
  <c r="J59" i="18"/>
  <c r="K59" i="18" s="1"/>
  <c r="J60" i="18"/>
  <c r="J61" i="18"/>
  <c r="J62" i="18"/>
  <c r="J63" i="18"/>
  <c r="K63" i="18" s="1"/>
  <c r="J64" i="18"/>
  <c r="J65" i="18"/>
  <c r="J66" i="18"/>
  <c r="J67" i="18"/>
  <c r="K67" i="18"/>
  <c r="J68" i="18"/>
  <c r="J69" i="18"/>
  <c r="J70" i="18"/>
  <c r="J71" i="18"/>
  <c r="K71" i="18" s="1"/>
  <c r="J72" i="18"/>
  <c r="J73" i="18"/>
  <c r="J74" i="18"/>
  <c r="J75" i="18"/>
  <c r="K75" i="18" s="1"/>
  <c r="J76" i="18"/>
  <c r="K76" i="18" s="1"/>
  <c r="L76" i="18" s="1"/>
  <c r="J77" i="18"/>
  <c r="J78" i="18"/>
  <c r="J79" i="18"/>
  <c r="K79" i="18" s="1"/>
  <c r="J80" i="18"/>
  <c r="K80" i="18" s="1"/>
  <c r="L80" i="18" s="1"/>
  <c r="J81" i="18"/>
  <c r="J82" i="18"/>
  <c r="J83" i="18"/>
  <c r="K83" i="18" s="1"/>
  <c r="J84" i="18"/>
  <c r="K84" i="18" s="1"/>
  <c r="J85" i="18"/>
  <c r="J86" i="18"/>
  <c r="J87" i="18"/>
  <c r="K87" i="18" s="1"/>
  <c r="J88" i="18"/>
  <c r="J89" i="18"/>
  <c r="J90" i="18"/>
  <c r="J91" i="18"/>
  <c r="K91" i="18" s="1"/>
  <c r="J92" i="18"/>
  <c r="J93" i="18"/>
  <c r="J94" i="18"/>
  <c r="J95" i="18"/>
  <c r="K95" i="18"/>
  <c r="J96" i="18"/>
  <c r="J97" i="18"/>
  <c r="J98" i="18"/>
  <c r="J99" i="18"/>
  <c r="K99" i="18" s="1"/>
  <c r="J100" i="18"/>
  <c r="J101" i="18"/>
  <c r="J102" i="18"/>
  <c r="J103" i="18"/>
  <c r="K103" i="18" s="1"/>
  <c r="J104" i="18"/>
  <c r="J105" i="18"/>
  <c r="J106" i="18"/>
  <c r="J107" i="18"/>
  <c r="K107" i="18" s="1"/>
  <c r="J108" i="18"/>
  <c r="J109" i="18"/>
  <c r="J110" i="18"/>
  <c r="J111" i="18"/>
  <c r="K111" i="18" s="1"/>
  <c r="J112" i="18"/>
  <c r="J113" i="18"/>
  <c r="J114" i="18"/>
  <c r="J115" i="18"/>
  <c r="K115" i="18" s="1"/>
  <c r="J116" i="18"/>
  <c r="J117" i="18"/>
  <c r="J118" i="18"/>
  <c r="J119" i="18"/>
  <c r="K119" i="18" s="1"/>
  <c r="J119" i="19"/>
  <c r="K119" i="19"/>
  <c r="J10" i="19"/>
  <c r="J12" i="19"/>
  <c r="J19" i="19"/>
  <c r="K19" i="19" s="1"/>
  <c r="J21" i="19"/>
  <c r="J20" i="19"/>
  <c r="J26" i="19"/>
  <c r="J35" i="19"/>
  <c r="K35" i="19" s="1"/>
  <c r="J37" i="19"/>
  <c r="J44" i="19"/>
  <c r="J51" i="19"/>
  <c r="K51" i="19" s="1"/>
  <c r="J57" i="19"/>
  <c r="J56" i="19"/>
  <c r="J63" i="19"/>
  <c r="K63" i="19" s="1"/>
  <c r="J66" i="19"/>
  <c r="J73" i="19"/>
  <c r="J72" i="19"/>
  <c r="J79" i="19"/>
  <c r="K79" i="19" s="1"/>
  <c r="J82" i="19"/>
  <c r="J89" i="19"/>
  <c r="J95" i="19"/>
  <c r="K95" i="19" s="1"/>
  <c r="J105" i="19"/>
  <c r="K104" i="19" s="1"/>
  <c r="L104" i="19" s="1"/>
  <c r="J111" i="19"/>
  <c r="K111" i="19" s="1"/>
  <c r="J36" i="19"/>
  <c r="J88" i="19"/>
  <c r="J113" i="19"/>
  <c r="K112" i="19" s="1"/>
  <c r="J118" i="19"/>
  <c r="J119" i="17"/>
  <c r="K119" i="17"/>
  <c r="J118" i="17"/>
  <c r="J117" i="17"/>
  <c r="J116" i="17"/>
  <c r="J115" i="17"/>
  <c r="K115" i="17" s="1"/>
  <c r="J114" i="17"/>
  <c r="J113" i="17"/>
  <c r="J112" i="17"/>
  <c r="J111" i="17"/>
  <c r="K111" i="17" s="1"/>
  <c r="L108" i="17" s="1"/>
  <c r="J110" i="17"/>
  <c r="J109" i="17"/>
  <c r="J108" i="17"/>
  <c r="K108" i="17" s="1"/>
  <c r="J107" i="17"/>
  <c r="K107" i="17" s="1"/>
  <c r="J106" i="17"/>
  <c r="J104" i="17"/>
  <c r="J105" i="17"/>
  <c r="J103" i="17"/>
  <c r="K103" i="17" s="1"/>
  <c r="J100" i="17"/>
  <c r="J101" i="17"/>
  <c r="J102" i="17"/>
  <c r="J99" i="17"/>
  <c r="K99" i="17" s="1"/>
  <c r="J98" i="17"/>
  <c r="J97" i="17"/>
  <c r="J96" i="17"/>
  <c r="K96" i="17" s="1"/>
  <c r="L99" i="17" s="1"/>
  <c r="J95" i="17"/>
  <c r="K95" i="17" s="1"/>
  <c r="J94" i="17"/>
  <c r="J93" i="17"/>
  <c r="J92" i="17"/>
  <c r="K92" i="17" s="1"/>
  <c r="L92" i="17" s="1"/>
  <c r="J91" i="17"/>
  <c r="K91" i="17" s="1"/>
  <c r="J90" i="17"/>
  <c r="J89" i="17"/>
  <c r="J88" i="17"/>
  <c r="K88" i="17" s="1"/>
  <c r="L91" i="17" s="1"/>
  <c r="J87" i="17"/>
  <c r="K87" i="17" s="1"/>
  <c r="J86" i="17"/>
  <c r="J85" i="17"/>
  <c r="J84" i="17"/>
  <c r="K84" i="17" s="1"/>
  <c r="L84" i="17" s="1"/>
  <c r="J83" i="17"/>
  <c r="K83" i="17" s="1"/>
  <c r="J82" i="17"/>
  <c r="J81" i="17"/>
  <c r="K80" i="17" s="1"/>
  <c r="L80" i="17" s="1"/>
  <c r="J80" i="17"/>
  <c r="J79" i="17"/>
  <c r="K79" i="17"/>
  <c r="J76" i="17"/>
  <c r="J77" i="17"/>
  <c r="J78" i="17"/>
  <c r="J75" i="17"/>
  <c r="K75" i="17" s="1"/>
  <c r="J73" i="17"/>
  <c r="K72" i="17" s="1"/>
  <c r="L75" i="17" s="1"/>
  <c r="J72" i="17"/>
  <c r="J71" i="17"/>
  <c r="K71" i="17" s="1"/>
  <c r="J70" i="17"/>
  <c r="J69" i="17"/>
  <c r="J68" i="17"/>
  <c r="J67" i="17"/>
  <c r="K67" i="17"/>
  <c r="J65" i="17"/>
  <c r="K64" i="17" s="1"/>
  <c r="L67" i="17" s="1"/>
  <c r="J64" i="17"/>
  <c r="J63" i="17"/>
  <c r="K63" i="17"/>
  <c r="J62" i="17"/>
  <c r="K60" i="17" s="1"/>
  <c r="L60" i="17" s="1"/>
  <c r="J61" i="17"/>
  <c r="J60" i="17"/>
  <c r="J59" i="17"/>
  <c r="K59" i="17" s="1"/>
  <c r="J58" i="17"/>
  <c r="J57" i="17"/>
  <c r="J56" i="17"/>
  <c r="J55" i="17"/>
  <c r="K55" i="17" s="1"/>
  <c r="J54" i="17"/>
  <c r="J53" i="17"/>
  <c r="J52" i="17"/>
  <c r="J51" i="17"/>
  <c r="K51" i="17" s="1"/>
  <c r="J50" i="17"/>
  <c r="J49" i="17"/>
  <c r="J48" i="17"/>
  <c r="J47" i="17"/>
  <c r="K47" i="17" s="1"/>
  <c r="J46" i="17"/>
  <c r="J45" i="17"/>
  <c r="J44" i="17"/>
  <c r="J43" i="17"/>
  <c r="K43" i="17" s="1"/>
  <c r="J41" i="17"/>
  <c r="J40" i="17"/>
  <c r="J42" i="17"/>
  <c r="J39" i="17"/>
  <c r="K39" i="17"/>
  <c r="J38" i="17"/>
  <c r="J37" i="17"/>
  <c r="J36" i="17"/>
  <c r="J35" i="17"/>
  <c r="K35" i="17"/>
  <c r="J33" i="17"/>
  <c r="J32" i="17"/>
  <c r="J31" i="17"/>
  <c r="K31" i="17" s="1"/>
  <c r="J30" i="17"/>
  <c r="J29" i="17"/>
  <c r="J28" i="17"/>
  <c r="J27" i="17"/>
  <c r="K27" i="17" s="1"/>
  <c r="J24" i="17"/>
  <c r="K24" i="17" s="1"/>
  <c r="J25" i="17"/>
  <c r="J26" i="17"/>
  <c r="J23" i="17"/>
  <c r="K23" i="17" s="1"/>
  <c r="J22" i="17"/>
  <c r="J21" i="17"/>
  <c r="J20" i="17"/>
  <c r="J19" i="17"/>
  <c r="K19" i="17" s="1"/>
  <c r="J18" i="17"/>
  <c r="J16" i="17"/>
  <c r="J17" i="17"/>
  <c r="J15" i="17"/>
  <c r="K15" i="17" s="1"/>
  <c r="J14" i="17"/>
  <c r="J13" i="17"/>
  <c r="J12" i="17"/>
  <c r="J11" i="17"/>
  <c r="K11" i="17" s="1"/>
  <c r="J9" i="17"/>
  <c r="J8" i="17"/>
  <c r="K8" i="17" s="1"/>
  <c r="L8" i="17" s="1"/>
  <c r="J7" i="17"/>
  <c r="K7" i="17" s="1"/>
  <c r="J6" i="17"/>
  <c r="J5" i="17"/>
  <c r="J4" i="17"/>
  <c r="J34" i="17"/>
  <c r="J66" i="17"/>
  <c r="J10" i="17"/>
  <c r="J74" i="17"/>
  <c r="J117" i="16"/>
  <c r="J116" i="16"/>
  <c r="J115" i="16"/>
  <c r="K115" i="16"/>
  <c r="J114" i="16"/>
  <c r="J109" i="16"/>
  <c r="J108" i="16"/>
  <c r="J107" i="16"/>
  <c r="K107" i="16" s="1"/>
  <c r="J106" i="16"/>
  <c r="J101" i="16"/>
  <c r="J100" i="16"/>
  <c r="J102" i="16"/>
  <c r="J99" i="16"/>
  <c r="K99" i="16" s="1"/>
  <c r="J98" i="16"/>
  <c r="J93" i="16"/>
  <c r="J92" i="16"/>
  <c r="J91" i="16"/>
  <c r="K91" i="16" s="1"/>
  <c r="J90" i="16"/>
  <c r="J85" i="16"/>
  <c r="J84" i="16"/>
  <c r="J83" i="16"/>
  <c r="K83" i="16" s="1"/>
  <c r="J82" i="16"/>
  <c r="J80" i="16"/>
  <c r="K80" i="16" s="1"/>
  <c r="L80" i="16" s="1"/>
  <c r="J77" i="16"/>
  <c r="J76" i="16"/>
  <c r="J75" i="16"/>
  <c r="K75" i="16" s="1"/>
  <c r="J74" i="16"/>
  <c r="J69" i="16"/>
  <c r="J68" i="16"/>
  <c r="J70" i="16"/>
  <c r="J67" i="16"/>
  <c r="K67" i="16" s="1"/>
  <c r="J66" i="16"/>
  <c r="J61" i="16"/>
  <c r="J60" i="16"/>
  <c r="J59" i="16"/>
  <c r="K59" i="16" s="1"/>
  <c r="J58" i="16"/>
  <c r="J53" i="16"/>
  <c r="J52" i="16"/>
  <c r="J51" i="16"/>
  <c r="K51" i="16" s="1"/>
  <c r="J50" i="16"/>
  <c r="J48" i="16"/>
  <c r="J49" i="16"/>
  <c r="J45" i="16"/>
  <c r="J44" i="16"/>
  <c r="J43" i="16"/>
  <c r="K43" i="16"/>
  <c r="J40" i="16"/>
  <c r="J41" i="16"/>
  <c r="J42" i="16"/>
  <c r="J37" i="16"/>
  <c r="J36" i="16"/>
  <c r="J35" i="16"/>
  <c r="K35" i="16" s="1"/>
  <c r="J32" i="16"/>
  <c r="J33" i="16"/>
  <c r="J34" i="16"/>
  <c r="K32" i="16" s="1"/>
  <c r="J29" i="16"/>
  <c r="J28" i="16"/>
  <c r="J30" i="16"/>
  <c r="J27" i="16"/>
  <c r="K27" i="16" s="1"/>
  <c r="J26" i="16"/>
  <c r="J21" i="16"/>
  <c r="J20" i="16"/>
  <c r="J19" i="16"/>
  <c r="K19" i="16" s="1"/>
  <c r="J18" i="16"/>
  <c r="J13" i="16"/>
  <c r="J12" i="16"/>
  <c r="J11" i="16"/>
  <c r="K11" i="16" s="1"/>
  <c r="J10" i="16"/>
  <c r="J8" i="16"/>
  <c r="J7" i="16"/>
  <c r="K7" i="16" s="1"/>
  <c r="J4" i="16"/>
  <c r="J5" i="16"/>
  <c r="J6" i="16"/>
  <c r="J117" i="15"/>
  <c r="J116" i="15"/>
  <c r="J118" i="15"/>
  <c r="K116" i="15" s="1"/>
  <c r="J119" i="15"/>
  <c r="K119" i="15" s="1"/>
  <c r="J115" i="15"/>
  <c r="K115" i="15" s="1"/>
  <c r="J114" i="15"/>
  <c r="J112" i="15"/>
  <c r="J109" i="15"/>
  <c r="J108" i="15"/>
  <c r="J107" i="15"/>
  <c r="K107" i="15" s="1"/>
  <c r="J106" i="15"/>
  <c r="J104" i="15"/>
  <c r="J101" i="15"/>
  <c r="J100" i="15"/>
  <c r="J102" i="15"/>
  <c r="J99" i="15"/>
  <c r="K99" i="15" s="1"/>
  <c r="J98" i="15"/>
  <c r="J93" i="15"/>
  <c r="K92" i="15" s="1"/>
  <c r="J92" i="15"/>
  <c r="J91" i="15"/>
  <c r="K91" i="15" s="1"/>
  <c r="J90" i="15"/>
  <c r="J85" i="15"/>
  <c r="J84" i="15"/>
  <c r="J83" i="15"/>
  <c r="K83" i="15" s="1"/>
  <c r="J82" i="15"/>
  <c r="J80" i="15"/>
  <c r="J77" i="15"/>
  <c r="J76" i="15"/>
  <c r="J75" i="15"/>
  <c r="K75" i="15" s="1"/>
  <c r="J74" i="15"/>
  <c r="K72" i="15" s="1"/>
  <c r="L75" i="15" s="1"/>
  <c r="J69" i="15"/>
  <c r="J68" i="15"/>
  <c r="J67" i="15"/>
  <c r="K67" i="15"/>
  <c r="J66" i="15"/>
  <c r="J64" i="15"/>
  <c r="J61" i="15"/>
  <c r="J60" i="15"/>
  <c r="J59" i="15"/>
  <c r="K59" i="15" s="1"/>
  <c r="J58" i="15"/>
  <c r="J53" i="15"/>
  <c r="J52" i="15"/>
  <c r="K52" i="15" s="1"/>
  <c r="J54" i="15"/>
  <c r="J51" i="15"/>
  <c r="K51" i="15" s="1"/>
  <c r="J50" i="15"/>
  <c r="J48" i="15"/>
  <c r="J45" i="15"/>
  <c r="J44" i="15"/>
  <c r="J43" i="15"/>
  <c r="K43" i="15" s="1"/>
  <c r="J42" i="15"/>
  <c r="J37" i="15"/>
  <c r="J36" i="15"/>
  <c r="J35" i="15"/>
  <c r="K35" i="15" s="1"/>
  <c r="J34" i="15"/>
  <c r="J32" i="15"/>
  <c r="J29" i="15"/>
  <c r="J28" i="15"/>
  <c r="J27" i="15"/>
  <c r="K27" i="15" s="1"/>
  <c r="J26" i="15"/>
  <c r="J24" i="15"/>
  <c r="J25" i="15"/>
  <c r="J21" i="15"/>
  <c r="J20" i="15"/>
  <c r="J22" i="15"/>
  <c r="J19" i="15"/>
  <c r="K19" i="15" s="1"/>
  <c r="J18" i="15"/>
  <c r="J13" i="15"/>
  <c r="J12" i="15"/>
  <c r="J11" i="15"/>
  <c r="K11" i="15" s="1"/>
  <c r="J10" i="15"/>
  <c r="K8" i="15" s="1"/>
  <c r="J8" i="15"/>
  <c r="J7" i="15"/>
  <c r="K7" i="15" s="1"/>
  <c r="J5" i="15"/>
  <c r="J4" i="15"/>
  <c r="J119" i="14"/>
  <c r="K119" i="14" s="1"/>
  <c r="J118" i="14"/>
  <c r="J113" i="14"/>
  <c r="J111" i="14"/>
  <c r="K111" i="14" s="1"/>
  <c r="J110" i="14"/>
  <c r="J108" i="14"/>
  <c r="J107" i="14"/>
  <c r="K107" i="14"/>
  <c r="J106" i="14"/>
  <c r="J105" i="14"/>
  <c r="J104" i="14"/>
  <c r="J103" i="14"/>
  <c r="K103" i="14" s="1"/>
  <c r="J101" i="14"/>
  <c r="J98" i="14"/>
  <c r="J97" i="14"/>
  <c r="J96" i="14"/>
  <c r="J95" i="14"/>
  <c r="K95" i="14" s="1"/>
  <c r="J94" i="14"/>
  <c r="J91" i="14"/>
  <c r="K91" i="14"/>
  <c r="J90" i="14"/>
  <c r="J89" i="14"/>
  <c r="J88" i="14"/>
  <c r="J87" i="14"/>
  <c r="K87" i="14" s="1"/>
  <c r="J85" i="14"/>
  <c r="J84" i="14"/>
  <c r="J86" i="14"/>
  <c r="J82" i="14"/>
  <c r="J81" i="14"/>
  <c r="J80" i="14"/>
  <c r="K80" i="14" s="1"/>
  <c r="J79" i="14"/>
  <c r="K79" i="14" s="1"/>
  <c r="J78" i="14"/>
  <c r="J76" i="14"/>
  <c r="J75" i="14"/>
  <c r="K75" i="14" s="1"/>
  <c r="J74" i="14"/>
  <c r="J73" i="14"/>
  <c r="J72" i="14"/>
  <c r="J71" i="14"/>
  <c r="K71" i="14"/>
  <c r="J69" i="14"/>
  <c r="J68" i="14"/>
  <c r="J70" i="14"/>
  <c r="J66" i="14"/>
  <c r="J65" i="14"/>
  <c r="J64" i="14"/>
  <c r="J63" i="14"/>
  <c r="K63" i="14"/>
  <c r="J62" i="14"/>
  <c r="J59" i="14"/>
  <c r="K59" i="14" s="1"/>
  <c r="J58" i="14"/>
  <c r="J57" i="14"/>
  <c r="K56" i="14" s="1"/>
  <c r="J56" i="14"/>
  <c r="J55" i="14"/>
  <c r="K55" i="14" s="1"/>
  <c r="J53" i="14"/>
  <c r="J50" i="14"/>
  <c r="K48" i="14" s="1"/>
  <c r="L48" i="14" s="1"/>
  <c r="J49" i="14"/>
  <c r="J48" i="14"/>
  <c r="J47" i="14"/>
  <c r="K47" i="14" s="1"/>
  <c r="J46" i="14"/>
  <c r="J44" i="14"/>
  <c r="J45" i="14"/>
  <c r="J43" i="14"/>
  <c r="K43" i="14" s="1"/>
  <c r="J42" i="14"/>
  <c r="J41" i="14"/>
  <c r="J40" i="14"/>
  <c r="J39" i="14"/>
  <c r="K39" i="14" s="1"/>
  <c r="J37" i="14"/>
  <c r="K36" i="14" s="1"/>
  <c r="L36" i="14" s="1"/>
  <c r="J36" i="14"/>
  <c r="J34" i="14"/>
  <c r="J33" i="14"/>
  <c r="J32" i="14"/>
  <c r="K32" i="14" s="1"/>
  <c r="L32" i="14" s="1"/>
  <c r="J31" i="14"/>
  <c r="K31" i="14" s="1"/>
  <c r="J30" i="14"/>
  <c r="J27" i="14"/>
  <c r="K27" i="14" s="1"/>
  <c r="J26" i="14"/>
  <c r="J25" i="14"/>
  <c r="J24" i="14"/>
  <c r="J23" i="14"/>
  <c r="K23" i="14" s="1"/>
  <c r="J21" i="14"/>
  <c r="J20" i="14"/>
  <c r="J18" i="14"/>
  <c r="J17" i="14"/>
  <c r="J16" i="14"/>
  <c r="K16" i="14" s="1"/>
  <c r="L19" i="14" s="1"/>
  <c r="J15" i="14"/>
  <c r="K15" i="14" s="1"/>
  <c r="J14" i="14"/>
  <c r="J11" i="14"/>
  <c r="K11" i="14"/>
  <c r="J10" i="14"/>
  <c r="J9" i="14"/>
  <c r="J8" i="14"/>
  <c r="J7" i="14"/>
  <c r="K7" i="14" s="1"/>
  <c r="J6" i="14"/>
  <c r="J117" i="13"/>
  <c r="J116" i="13"/>
  <c r="J115" i="13"/>
  <c r="K115" i="13" s="1"/>
  <c r="J114" i="13"/>
  <c r="J112" i="13"/>
  <c r="J109" i="13"/>
  <c r="J108" i="13"/>
  <c r="J107" i="13"/>
  <c r="K107" i="13" s="1"/>
  <c r="J106" i="13"/>
  <c r="J104" i="13"/>
  <c r="J101" i="13"/>
  <c r="J100" i="13"/>
  <c r="J99" i="13"/>
  <c r="K99" i="13"/>
  <c r="J98" i="13"/>
  <c r="J93" i="13"/>
  <c r="J92" i="13"/>
  <c r="J94" i="13"/>
  <c r="K92" i="13" s="1"/>
  <c r="L92" i="13" s="1"/>
  <c r="J91" i="13"/>
  <c r="K91" i="13" s="1"/>
  <c r="J90" i="13"/>
  <c r="J85" i="13"/>
  <c r="J84" i="13"/>
  <c r="K84" i="13" s="1"/>
  <c r="J83" i="13"/>
  <c r="K83" i="13" s="1"/>
  <c r="J82" i="13"/>
  <c r="J80" i="13"/>
  <c r="J77" i="13"/>
  <c r="J76" i="13"/>
  <c r="J75" i="13"/>
  <c r="K75" i="13" s="1"/>
  <c r="J74" i="13"/>
  <c r="J72" i="13"/>
  <c r="J73" i="13"/>
  <c r="J69" i="13"/>
  <c r="J68" i="13"/>
  <c r="K68" i="13" s="1"/>
  <c r="L68" i="13" s="1"/>
  <c r="J70" i="13"/>
  <c r="J71" i="13"/>
  <c r="K71" i="13" s="1"/>
  <c r="J67" i="13"/>
  <c r="K67" i="13"/>
  <c r="J66" i="13"/>
  <c r="J64" i="13"/>
  <c r="J61" i="13"/>
  <c r="J60" i="13"/>
  <c r="J59" i="13"/>
  <c r="K59" i="13" s="1"/>
  <c r="J56" i="13"/>
  <c r="J57" i="13"/>
  <c r="J58" i="13"/>
  <c r="J53" i="13"/>
  <c r="J52" i="13"/>
  <c r="K52" i="13"/>
  <c r="J54" i="13"/>
  <c r="J51" i="13"/>
  <c r="K51" i="13" s="1"/>
  <c r="J50" i="13"/>
  <c r="J48" i="13"/>
  <c r="J45" i="13"/>
  <c r="J44" i="13"/>
  <c r="J43" i="13"/>
  <c r="K43" i="13" s="1"/>
  <c r="J42" i="13"/>
  <c r="J37" i="13"/>
  <c r="J36" i="13"/>
  <c r="J35" i="13"/>
  <c r="K35" i="13" s="1"/>
  <c r="J34" i="13"/>
  <c r="K32" i="13" s="1"/>
  <c r="L32" i="13" s="1"/>
  <c r="J32" i="13"/>
  <c r="J29" i="13"/>
  <c r="J28" i="13"/>
  <c r="J27" i="13"/>
  <c r="K27" i="13" s="1"/>
  <c r="J26" i="13"/>
  <c r="J23" i="13"/>
  <c r="K23" i="13" s="1"/>
  <c r="J22" i="13"/>
  <c r="J16" i="13"/>
  <c r="J15" i="13"/>
  <c r="K15" i="13" s="1"/>
  <c r="J14" i="13"/>
  <c r="J12" i="13"/>
  <c r="J10" i="13"/>
  <c r="K8" i="13" s="1"/>
  <c r="J9" i="13"/>
  <c r="J8" i="13"/>
  <c r="J7" i="13"/>
  <c r="K7" i="13" s="1"/>
  <c r="J6" i="13"/>
  <c r="J118" i="12"/>
  <c r="J117" i="12"/>
  <c r="J116" i="12"/>
  <c r="J115" i="12"/>
  <c r="K115" i="12" s="1"/>
  <c r="J114" i="12"/>
  <c r="J110" i="12"/>
  <c r="J109" i="12"/>
  <c r="J108" i="12"/>
  <c r="K108" i="12" s="1"/>
  <c r="L108" i="12" s="1"/>
  <c r="J107" i="12"/>
  <c r="K107" i="12" s="1"/>
  <c r="J106" i="12"/>
  <c r="J105" i="12"/>
  <c r="J103" i="12"/>
  <c r="K103" i="12" s="1"/>
  <c r="J102" i="12"/>
  <c r="J101" i="12"/>
  <c r="K100" i="12" s="1"/>
  <c r="L100" i="12" s="1"/>
  <c r="J100" i="12"/>
  <c r="J99" i="12"/>
  <c r="K99" i="12" s="1"/>
  <c r="J98" i="12"/>
  <c r="J94" i="12"/>
  <c r="J93" i="12"/>
  <c r="J92" i="12"/>
  <c r="J91" i="12"/>
  <c r="K91" i="12"/>
  <c r="J90" i="12"/>
  <c r="J88" i="12"/>
  <c r="J86" i="12"/>
  <c r="J85" i="12"/>
  <c r="K84" i="12" s="1"/>
  <c r="J84" i="12"/>
  <c r="J83" i="12"/>
  <c r="K83" i="12"/>
  <c r="J82" i="12"/>
  <c r="J80" i="12"/>
  <c r="J78" i="12"/>
  <c r="J77" i="12"/>
  <c r="J76" i="12"/>
  <c r="J79" i="12"/>
  <c r="K79" i="12" s="1"/>
  <c r="J75" i="12"/>
  <c r="K75" i="12" s="1"/>
  <c r="J74" i="12"/>
  <c r="J73" i="12"/>
  <c r="J71" i="12"/>
  <c r="K71" i="12" s="1"/>
  <c r="J70" i="12"/>
  <c r="J69" i="12"/>
  <c r="J68" i="12"/>
  <c r="J67" i="12"/>
  <c r="K67" i="12" s="1"/>
  <c r="J66" i="12"/>
  <c r="J62" i="12"/>
  <c r="J61" i="12"/>
  <c r="J60" i="12"/>
  <c r="J59" i="12"/>
  <c r="K59" i="12"/>
  <c r="J58" i="12"/>
  <c r="J56" i="12"/>
  <c r="J54" i="12"/>
  <c r="J53" i="12"/>
  <c r="J52" i="12"/>
  <c r="K52" i="12" s="1"/>
  <c r="L52" i="12" s="1"/>
  <c r="J51" i="12"/>
  <c r="K51" i="12"/>
  <c r="J50" i="12"/>
  <c r="J46" i="12"/>
  <c r="J45" i="12"/>
  <c r="J44" i="12"/>
  <c r="K44" i="12" s="1"/>
  <c r="L44" i="12" s="1"/>
  <c r="J43" i="12"/>
  <c r="K43" i="12" s="1"/>
  <c r="J42" i="12"/>
  <c r="J41" i="12"/>
  <c r="J39" i="12"/>
  <c r="K39" i="12" s="1"/>
  <c r="J38" i="12"/>
  <c r="J37" i="12"/>
  <c r="J36" i="12"/>
  <c r="J35" i="12"/>
  <c r="K35" i="12" s="1"/>
  <c r="J34" i="12"/>
  <c r="J32" i="12"/>
  <c r="J30" i="12"/>
  <c r="J29" i="12"/>
  <c r="J28" i="12"/>
  <c r="J31" i="12"/>
  <c r="K31" i="12" s="1"/>
  <c r="J27" i="12"/>
  <c r="K27" i="12" s="1"/>
  <c r="J26" i="12"/>
  <c r="J24" i="12"/>
  <c r="J22" i="12"/>
  <c r="J20" i="12"/>
  <c r="J21" i="12"/>
  <c r="J19" i="12"/>
  <c r="K19" i="12" s="1"/>
  <c r="J18" i="12"/>
  <c r="J14" i="12"/>
  <c r="J13" i="12"/>
  <c r="J12" i="12"/>
  <c r="J11" i="12"/>
  <c r="K11" i="12" s="1"/>
  <c r="J10" i="12"/>
  <c r="J9" i="12"/>
  <c r="J8" i="12"/>
  <c r="J7" i="12"/>
  <c r="K7" i="12" s="1"/>
  <c r="J5" i="12"/>
  <c r="J4" i="12"/>
  <c r="J119" i="10"/>
  <c r="K119" i="10" s="1"/>
  <c r="J118" i="10"/>
  <c r="J116" i="10"/>
  <c r="J117" i="10"/>
  <c r="J115" i="10"/>
  <c r="K115" i="10" s="1"/>
  <c r="J114" i="10"/>
  <c r="J113" i="10"/>
  <c r="J112" i="10"/>
  <c r="J111" i="10"/>
  <c r="K111" i="10" s="1"/>
  <c r="J110" i="10"/>
  <c r="J109" i="10"/>
  <c r="J108" i="10"/>
  <c r="J107" i="10"/>
  <c r="K107" i="10" s="1"/>
  <c r="J106" i="10"/>
  <c r="J105" i="10"/>
  <c r="J104" i="10"/>
  <c r="J103" i="10"/>
  <c r="K103" i="10" s="1"/>
  <c r="J100" i="10"/>
  <c r="J101" i="10"/>
  <c r="K100" i="10" s="1"/>
  <c r="L100" i="10" s="1"/>
  <c r="J102" i="10"/>
  <c r="J99" i="10"/>
  <c r="K99" i="10" s="1"/>
  <c r="J98" i="10"/>
  <c r="J97" i="10"/>
  <c r="J96" i="10"/>
  <c r="J95" i="10"/>
  <c r="K95" i="10" s="1"/>
  <c r="J94" i="10"/>
  <c r="J93" i="10"/>
  <c r="K92" i="10" s="1"/>
  <c r="J92" i="10"/>
  <c r="J91" i="10"/>
  <c r="K91" i="10" s="1"/>
  <c r="J90" i="10"/>
  <c r="J88" i="10"/>
  <c r="J89" i="10"/>
  <c r="J87" i="10"/>
  <c r="K87" i="10"/>
  <c r="J86" i="10"/>
  <c r="J85" i="10"/>
  <c r="J84" i="10"/>
  <c r="J83" i="10"/>
  <c r="K83" i="10" s="1"/>
  <c r="J82" i="10"/>
  <c r="J81" i="10"/>
  <c r="J80" i="10"/>
  <c r="J79" i="10"/>
  <c r="K79" i="10" s="1"/>
  <c r="J78" i="10"/>
  <c r="J77" i="10"/>
  <c r="J76" i="10"/>
  <c r="J75" i="10"/>
  <c r="K75" i="10"/>
  <c r="J74" i="10"/>
  <c r="J73" i="10"/>
  <c r="J72" i="10"/>
  <c r="J71" i="10"/>
  <c r="K71" i="10" s="1"/>
  <c r="J70" i="10"/>
  <c r="J68" i="10"/>
  <c r="J69" i="10"/>
  <c r="K68" i="10" s="1"/>
  <c r="J67" i="10"/>
  <c r="K67" i="10" s="1"/>
  <c r="J66" i="10"/>
  <c r="J65" i="10"/>
  <c r="J64" i="10"/>
  <c r="J63" i="10"/>
  <c r="K63" i="10" s="1"/>
  <c r="J62" i="10"/>
  <c r="J61" i="10"/>
  <c r="J60" i="10"/>
  <c r="J59" i="10"/>
  <c r="K59" i="10" s="1"/>
  <c r="J58" i="10"/>
  <c r="J57" i="10"/>
  <c r="J56" i="10"/>
  <c r="J55" i="10"/>
  <c r="K55" i="10" s="1"/>
  <c r="J54" i="10"/>
  <c r="J53" i="10"/>
  <c r="J52" i="10"/>
  <c r="J51" i="10"/>
  <c r="K51" i="10" s="1"/>
  <c r="J50" i="10"/>
  <c r="J49" i="10"/>
  <c r="J48" i="10"/>
  <c r="J47" i="10"/>
  <c r="K47" i="10" s="1"/>
  <c r="J46" i="10"/>
  <c r="J45" i="10"/>
  <c r="J44" i="10"/>
  <c r="J43" i="10"/>
  <c r="K43" i="10" s="1"/>
  <c r="J42" i="10"/>
  <c r="J41" i="10"/>
  <c r="J40" i="10"/>
  <c r="J39" i="10"/>
  <c r="K39" i="10" s="1"/>
  <c r="J38" i="10"/>
  <c r="J37" i="10"/>
  <c r="J36" i="10"/>
  <c r="J35" i="10"/>
  <c r="K35" i="10" s="1"/>
  <c r="J34" i="10"/>
  <c r="J32" i="10"/>
  <c r="J31" i="10"/>
  <c r="K31" i="10" s="1"/>
  <c r="J30" i="10"/>
  <c r="J29" i="10"/>
  <c r="J28" i="10"/>
  <c r="K28" i="10" s="1"/>
  <c r="L28" i="10" s="1"/>
  <c r="J27" i="10"/>
  <c r="K27" i="10" s="1"/>
  <c r="J26" i="10"/>
  <c r="J24" i="10"/>
  <c r="J25" i="10"/>
  <c r="J23" i="10"/>
  <c r="K23" i="10" s="1"/>
  <c r="J22" i="10"/>
  <c r="J21" i="10"/>
  <c r="J20" i="10"/>
  <c r="K20" i="10" s="1"/>
  <c r="J19" i="10"/>
  <c r="K19" i="10" s="1"/>
  <c r="J18" i="10"/>
  <c r="J17" i="10"/>
  <c r="J16" i="10"/>
  <c r="J15" i="10"/>
  <c r="K15" i="10" s="1"/>
  <c r="J14" i="10"/>
  <c r="J13" i="10"/>
  <c r="J12" i="10"/>
  <c r="J11" i="10"/>
  <c r="K11" i="10" s="1"/>
  <c r="J10" i="10"/>
  <c r="J9" i="10"/>
  <c r="J8" i="10"/>
  <c r="J7" i="10"/>
  <c r="K7" i="10" s="1"/>
  <c r="J6" i="10"/>
  <c r="J5" i="10"/>
  <c r="J4" i="10"/>
  <c r="J117" i="9"/>
  <c r="J116" i="9"/>
  <c r="J115" i="9"/>
  <c r="K115" i="9" s="1"/>
  <c r="J114" i="9"/>
  <c r="J112" i="9"/>
  <c r="J109" i="9"/>
  <c r="J108" i="9"/>
  <c r="J107" i="9"/>
  <c r="K107" i="9" s="1"/>
  <c r="J106" i="9"/>
  <c r="J101" i="9"/>
  <c r="J100" i="9"/>
  <c r="J99" i="9"/>
  <c r="K99" i="9" s="1"/>
  <c r="J98" i="9"/>
  <c r="J93" i="9"/>
  <c r="J92" i="9"/>
  <c r="J91" i="9"/>
  <c r="K91" i="9" s="1"/>
  <c r="J90" i="9"/>
  <c r="J85" i="9"/>
  <c r="J84" i="9"/>
  <c r="J83" i="9"/>
  <c r="K83" i="9" s="1"/>
  <c r="J82" i="9"/>
  <c r="J80" i="9"/>
  <c r="J77" i="9"/>
  <c r="J76" i="9"/>
  <c r="J78" i="9"/>
  <c r="J75" i="9"/>
  <c r="K75" i="9" s="1"/>
  <c r="J72" i="9"/>
  <c r="J73" i="9"/>
  <c r="J74" i="9"/>
  <c r="J69" i="9"/>
  <c r="J68" i="9"/>
  <c r="J67" i="9"/>
  <c r="K67" i="9" s="1"/>
  <c r="J66" i="9"/>
  <c r="J61" i="9"/>
  <c r="J60" i="9"/>
  <c r="J59" i="9"/>
  <c r="K59" i="9" s="1"/>
  <c r="J58" i="9"/>
  <c r="J53" i="9"/>
  <c r="J52" i="9"/>
  <c r="J54" i="9"/>
  <c r="J51" i="9"/>
  <c r="K51" i="9"/>
  <c r="J50" i="9"/>
  <c r="J45" i="9"/>
  <c r="J44" i="9"/>
  <c r="J43" i="9"/>
  <c r="K43" i="9" s="1"/>
  <c r="J42" i="9"/>
  <c r="J37" i="9"/>
  <c r="J36" i="9"/>
  <c r="J38" i="9"/>
  <c r="J35" i="9"/>
  <c r="K35" i="9" s="1"/>
  <c r="J34" i="9"/>
  <c r="J32" i="9"/>
  <c r="J29" i="9"/>
  <c r="J28" i="9"/>
  <c r="J30" i="9"/>
  <c r="J27" i="9"/>
  <c r="K27" i="9" s="1"/>
  <c r="J26" i="9"/>
  <c r="J21" i="9"/>
  <c r="J20" i="9"/>
  <c r="J19" i="9"/>
  <c r="K19" i="9"/>
  <c r="J18" i="9"/>
  <c r="J13" i="9"/>
  <c r="K12" i="9" s="1"/>
  <c r="J12" i="9"/>
  <c r="J11" i="9"/>
  <c r="K11" i="9" s="1"/>
  <c r="J10" i="9"/>
  <c r="J6" i="9"/>
  <c r="J5" i="9"/>
  <c r="J4" i="9"/>
  <c r="J119" i="5"/>
  <c r="K119" i="5" s="1"/>
  <c r="J118" i="5"/>
  <c r="J117" i="5"/>
  <c r="J116" i="5"/>
  <c r="J115" i="5"/>
  <c r="K115" i="5" s="1"/>
  <c r="J114" i="5"/>
  <c r="J113" i="5"/>
  <c r="J112" i="5"/>
  <c r="J111" i="5"/>
  <c r="K111" i="5" s="1"/>
  <c r="J109" i="5"/>
  <c r="J108" i="5"/>
  <c r="J107" i="5"/>
  <c r="K107" i="5" s="1"/>
  <c r="J106" i="5"/>
  <c r="J105" i="5"/>
  <c r="J104" i="5"/>
  <c r="J103" i="5"/>
  <c r="K103" i="5" s="1"/>
  <c r="J102" i="5"/>
  <c r="J101" i="5"/>
  <c r="J100" i="5"/>
  <c r="J99" i="5"/>
  <c r="K99" i="5" s="1"/>
  <c r="J98" i="5"/>
  <c r="J97" i="5"/>
  <c r="J96" i="5"/>
  <c r="K96" i="5" s="1"/>
  <c r="J95" i="5"/>
  <c r="K95" i="5" s="1"/>
  <c r="J93" i="5"/>
  <c r="J92" i="5"/>
  <c r="J91" i="5"/>
  <c r="K91" i="5" s="1"/>
  <c r="J90" i="5"/>
  <c r="J89" i="5"/>
  <c r="J88" i="5"/>
  <c r="J87" i="5"/>
  <c r="K87" i="5" s="1"/>
  <c r="J85" i="5"/>
  <c r="J84" i="5"/>
  <c r="J83" i="5"/>
  <c r="K83" i="5" s="1"/>
  <c r="J82" i="5"/>
  <c r="J81" i="5"/>
  <c r="J80" i="5"/>
  <c r="J79" i="5"/>
  <c r="K79" i="5" s="1"/>
  <c r="J77" i="5"/>
  <c r="J76" i="5"/>
  <c r="J75" i="5"/>
  <c r="K75" i="5" s="1"/>
  <c r="J74" i="5"/>
  <c r="J73" i="5"/>
  <c r="J72" i="5"/>
  <c r="J71" i="5"/>
  <c r="K71" i="5"/>
  <c r="J70" i="5"/>
  <c r="J68" i="5"/>
  <c r="J69" i="5"/>
  <c r="J67" i="5"/>
  <c r="K67" i="5" s="1"/>
  <c r="J66" i="5"/>
  <c r="J65" i="5"/>
  <c r="J64" i="5"/>
  <c r="J63" i="5"/>
  <c r="K63" i="5"/>
  <c r="J61" i="5"/>
  <c r="J60" i="5"/>
  <c r="J59" i="5"/>
  <c r="K59" i="5" s="1"/>
  <c r="J58" i="5"/>
  <c r="K56" i="5" s="1"/>
  <c r="L56" i="5" s="1"/>
  <c r="J57" i="5"/>
  <c r="J56" i="5"/>
  <c r="J55" i="5"/>
  <c r="K55" i="5" s="1"/>
  <c r="J53" i="5"/>
  <c r="J52" i="5"/>
  <c r="J51" i="5"/>
  <c r="K51" i="5" s="1"/>
  <c r="J50" i="5"/>
  <c r="J49" i="5"/>
  <c r="K48" i="5" s="1"/>
  <c r="L48" i="5" s="1"/>
  <c r="J48" i="5"/>
  <c r="J47" i="5"/>
  <c r="K47" i="5" s="1"/>
  <c r="J45" i="5"/>
  <c r="J44" i="5"/>
  <c r="J46" i="5"/>
  <c r="J43" i="5"/>
  <c r="K43" i="5" s="1"/>
  <c r="J42" i="5"/>
  <c r="J41" i="5"/>
  <c r="J40" i="5"/>
  <c r="J39" i="5"/>
  <c r="K39" i="5"/>
  <c r="J38" i="5"/>
  <c r="J37" i="5"/>
  <c r="J36" i="5"/>
  <c r="J35" i="5"/>
  <c r="K35" i="5" s="1"/>
  <c r="J34" i="5"/>
  <c r="J32" i="5"/>
  <c r="J30" i="5"/>
  <c r="J29" i="5"/>
  <c r="J28" i="5"/>
  <c r="J27" i="5"/>
  <c r="K27" i="5" s="1"/>
  <c r="J26" i="5"/>
  <c r="J25" i="5"/>
  <c r="J24" i="5"/>
  <c r="K24" i="5" s="1"/>
  <c r="L24" i="5" s="1"/>
  <c r="J23" i="5"/>
  <c r="K23" i="5" s="1"/>
  <c r="J22" i="5"/>
  <c r="J21" i="5"/>
  <c r="J20" i="5"/>
  <c r="K20" i="5" s="1"/>
  <c r="L20" i="5" s="1"/>
  <c r="J19" i="5"/>
  <c r="K19" i="5" s="1"/>
  <c r="J18" i="5"/>
  <c r="J14" i="5"/>
  <c r="J13" i="5"/>
  <c r="J12" i="5"/>
  <c r="J11" i="5"/>
  <c r="K11" i="5" s="1"/>
  <c r="J10" i="5"/>
  <c r="J8" i="5"/>
  <c r="J6" i="5"/>
  <c r="J5" i="5"/>
  <c r="J4" i="5"/>
  <c r="J119" i="4"/>
  <c r="K119" i="4" s="1"/>
  <c r="J118" i="4"/>
  <c r="J116" i="4"/>
  <c r="J117" i="4"/>
  <c r="J115" i="4"/>
  <c r="K115" i="4" s="1"/>
  <c r="J114" i="4"/>
  <c r="J113" i="4"/>
  <c r="J112" i="4"/>
  <c r="J111" i="4"/>
  <c r="K111" i="4" s="1"/>
  <c r="L108" i="4" s="1"/>
  <c r="J110" i="4"/>
  <c r="J109" i="4"/>
  <c r="J108" i="4"/>
  <c r="J107" i="4"/>
  <c r="K107" i="4" s="1"/>
  <c r="J106" i="4"/>
  <c r="J105" i="4"/>
  <c r="J104" i="4"/>
  <c r="J103" i="4"/>
  <c r="K103" i="4" s="1"/>
  <c r="J102" i="4"/>
  <c r="J101" i="4"/>
  <c r="J100" i="4"/>
  <c r="K100" i="4" s="1"/>
  <c r="J99" i="4"/>
  <c r="K99" i="4" s="1"/>
  <c r="J98" i="4"/>
  <c r="J96" i="4"/>
  <c r="J97" i="4"/>
  <c r="J95" i="4"/>
  <c r="K95" i="4" s="1"/>
  <c r="J94" i="4"/>
  <c r="J93" i="4"/>
  <c r="J92" i="4"/>
  <c r="K92" i="4" s="1"/>
  <c r="L92" i="4" s="1"/>
  <c r="J91" i="4"/>
  <c r="K91" i="4" s="1"/>
  <c r="J90" i="4"/>
  <c r="J89" i="4"/>
  <c r="J88" i="4"/>
  <c r="K88" i="4" s="1"/>
  <c r="L88" i="4" s="1"/>
  <c r="J87" i="4"/>
  <c r="K87" i="4" s="1"/>
  <c r="J86" i="4"/>
  <c r="J85" i="4"/>
  <c r="J84" i="4"/>
  <c r="J83" i="4"/>
  <c r="K83" i="4" s="1"/>
  <c r="J82" i="4"/>
  <c r="J81" i="4"/>
  <c r="J80" i="4"/>
  <c r="J79" i="4"/>
  <c r="K79" i="4" s="1"/>
  <c r="J78" i="4"/>
  <c r="J77" i="4"/>
  <c r="J76" i="4"/>
  <c r="J75" i="4"/>
  <c r="K75" i="4" s="1"/>
  <c r="J74" i="4"/>
  <c r="J73" i="4"/>
  <c r="K72" i="4" s="1"/>
  <c r="J72" i="4"/>
  <c r="J71" i="4"/>
  <c r="K71" i="4" s="1"/>
  <c r="J68" i="4"/>
  <c r="J69" i="4"/>
  <c r="J70" i="4"/>
  <c r="J67" i="4"/>
  <c r="K67" i="4" s="1"/>
  <c r="J66" i="4"/>
  <c r="J65" i="4"/>
  <c r="J64" i="4"/>
  <c r="J63" i="4"/>
  <c r="K63" i="4" s="1"/>
  <c r="J62" i="4"/>
  <c r="J61" i="4"/>
  <c r="J60" i="4"/>
  <c r="J59" i="4"/>
  <c r="K59" i="4" s="1"/>
  <c r="J58" i="4"/>
  <c r="J56" i="4"/>
  <c r="J57" i="4"/>
  <c r="J55" i="4"/>
  <c r="K55" i="4" s="1"/>
  <c r="J54" i="4"/>
  <c r="J53" i="4"/>
  <c r="J52" i="4"/>
  <c r="J51" i="4"/>
  <c r="K51" i="4" s="1"/>
  <c r="J50" i="4"/>
  <c r="J49" i="4"/>
  <c r="J48" i="4"/>
  <c r="J47" i="4"/>
  <c r="K47" i="4" s="1"/>
  <c r="J46" i="4"/>
  <c r="J45" i="4"/>
  <c r="J44" i="4"/>
  <c r="J43" i="4"/>
  <c r="K43" i="4"/>
  <c r="J42" i="4"/>
  <c r="K40" i="4" s="1"/>
  <c r="L40" i="4" s="1"/>
  <c r="J41" i="4"/>
  <c r="J40" i="4"/>
  <c r="J39" i="4"/>
  <c r="K39" i="4" s="1"/>
  <c r="J38" i="4"/>
  <c r="J37" i="4"/>
  <c r="J36" i="4"/>
  <c r="J35" i="4"/>
  <c r="K35" i="4" s="1"/>
  <c r="J34" i="4"/>
  <c r="J33" i="4"/>
  <c r="J32" i="4"/>
  <c r="K32" i="4" s="1"/>
  <c r="J31" i="4"/>
  <c r="K31" i="4" s="1"/>
  <c r="J30" i="4"/>
  <c r="J29" i="4"/>
  <c r="J28" i="4"/>
  <c r="J27" i="4"/>
  <c r="K27" i="4"/>
  <c r="J24" i="4"/>
  <c r="K24" i="4" s="1"/>
  <c r="L24" i="4" s="1"/>
  <c r="J25" i="4"/>
  <c r="J26" i="4"/>
  <c r="J23" i="4"/>
  <c r="K23" i="4" s="1"/>
  <c r="J22" i="4"/>
  <c r="J21" i="4"/>
  <c r="J20" i="4"/>
  <c r="J19" i="4"/>
  <c r="K19" i="4" s="1"/>
  <c r="J18" i="4"/>
  <c r="J16" i="4"/>
  <c r="J17" i="4"/>
  <c r="J15" i="4"/>
  <c r="K15" i="4" s="1"/>
  <c r="J14" i="4"/>
  <c r="J13" i="4"/>
  <c r="J12" i="4"/>
  <c r="J11" i="4"/>
  <c r="K11" i="4" s="1"/>
  <c r="J10" i="4"/>
  <c r="J9" i="4"/>
  <c r="J8" i="4"/>
  <c r="J7" i="4"/>
  <c r="K7" i="4" s="1"/>
  <c r="J4" i="4"/>
  <c r="J5" i="4"/>
  <c r="J6" i="4"/>
  <c r="J62" i="16"/>
  <c r="J63" i="16"/>
  <c r="K63" i="16" s="1"/>
  <c r="J15" i="16"/>
  <c r="K15" i="16" s="1"/>
  <c r="J17" i="16"/>
  <c r="J22" i="16"/>
  <c r="K20" i="16" s="1"/>
  <c r="J24" i="16"/>
  <c r="J31" i="16"/>
  <c r="K31" i="16" s="1"/>
  <c r="J38" i="16"/>
  <c r="K36" i="16" s="1"/>
  <c r="J47" i="16"/>
  <c r="K47" i="16" s="1"/>
  <c r="J54" i="16"/>
  <c r="J56" i="16"/>
  <c r="J65" i="16"/>
  <c r="J64" i="16"/>
  <c r="J72" i="16"/>
  <c r="J79" i="16"/>
  <c r="K79" i="16" s="1"/>
  <c r="J81" i="16"/>
  <c r="J86" i="16"/>
  <c r="K84" i="16"/>
  <c r="J87" i="16"/>
  <c r="K87" i="16" s="1"/>
  <c r="J88" i="16"/>
  <c r="J95" i="16"/>
  <c r="K95" i="16" s="1"/>
  <c r="J94" i="16"/>
  <c r="J97" i="16"/>
  <c r="J104" i="16"/>
  <c r="J105" i="16"/>
  <c r="J111" i="16"/>
  <c r="K111" i="16" s="1"/>
  <c r="J113" i="16"/>
  <c r="J118" i="16"/>
  <c r="J119" i="16"/>
  <c r="K119" i="16" s="1"/>
  <c r="J9" i="16"/>
  <c r="K8" i="16" s="1"/>
  <c r="J14" i="16"/>
  <c r="J16" i="16"/>
  <c r="J23" i="16"/>
  <c r="K23" i="16" s="1"/>
  <c r="J25" i="16"/>
  <c r="J39" i="16"/>
  <c r="K39" i="16" s="1"/>
  <c r="J46" i="16"/>
  <c r="J55" i="16"/>
  <c r="K55" i="16" s="1"/>
  <c r="J57" i="16"/>
  <c r="J71" i="16"/>
  <c r="K71" i="16" s="1"/>
  <c r="J73" i="16"/>
  <c r="J78" i="16"/>
  <c r="J89" i="16"/>
  <c r="J96" i="16"/>
  <c r="K96" i="16" s="1"/>
  <c r="L99" i="16" s="1"/>
  <c r="J103" i="16"/>
  <c r="K103" i="16" s="1"/>
  <c r="J110" i="16"/>
  <c r="K108" i="16" s="1"/>
  <c r="L108" i="16" s="1"/>
  <c r="J112" i="16"/>
  <c r="J86" i="15"/>
  <c r="J6" i="15"/>
  <c r="J9" i="15"/>
  <c r="J14" i="15"/>
  <c r="J15" i="15"/>
  <c r="K15" i="15" s="1"/>
  <c r="J16" i="15"/>
  <c r="J23" i="15"/>
  <c r="K23" i="15" s="1"/>
  <c r="J30" i="15"/>
  <c r="J39" i="15"/>
  <c r="K39" i="15" s="1"/>
  <c r="J41" i="15"/>
  <c r="J46" i="15"/>
  <c r="J47" i="15"/>
  <c r="K47" i="15" s="1"/>
  <c r="J55" i="15"/>
  <c r="K55" i="15" s="1"/>
  <c r="L52" i="15" s="1"/>
  <c r="J57" i="15"/>
  <c r="J62" i="15"/>
  <c r="J71" i="15"/>
  <c r="K71" i="15"/>
  <c r="J73" i="15"/>
  <c r="J78" i="15"/>
  <c r="J87" i="15"/>
  <c r="K87" i="15"/>
  <c r="J89" i="15"/>
  <c r="J94" i="15"/>
  <c r="J96" i="15"/>
  <c r="J103" i="15"/>
  <c r="K103" i="15" s="1"/>
  <c r="J105" i="15"/>
  <c r="J110" i="15"/>
  <c r="J17" i="15"/>
  <c r="J31" i="15"/>
  <c r="K31" i="15" s="1"/>
  <c r="J33" i="15"/>
  <c r="J38" i="15"/>
  <c r="J40" i="15"/>
  <c r="J49" i="15"/>
  <c r="J56" i="15"/>
  <c r="J63" i="15"/>
  <c r="K63" i="15" s="1"/>
  <c r="J65" i="15"/>
  <c r="J70" i="15"/>
  <c r="K68" i="15" s="1"/>
  <c r="J72" i="15"/>
  <c r="J79" i="15"/>
  <c r="K79" i="15" s="1"/>
  <c r="J81" i="15"/>
  <c r="J88" i="15"/>
  <c r="K88" i="15" s="1"/>
  <c r="J95" i="15"/>
  <c r="K95" i="15" s="1"/>
  <c r="J97" i="15"/>
  <c r="J111" i="15"/>
  <c r="K111" i="15" s="1"/>
  <c r="J113" i="15"/>
  <c r="J5" i="14"/>
  <c r="J22" i="14"/>
  <c r="J52" i="14"/>
  <c r="J100" i="14"/>
  <c r="J115" i="14"/>
  <c r="K115" i="14" s="1"/>
  <c r="J117" i="14"/>
  <c r="J4" i="14"/>
  <c r="K4" i="14" s="1"/>
  <c r="J13" i="14"/>
  <c r="J19" i="14"/>
  <c r="K19" i="14" s="1"/>
  <c r="J29" i="14"/>
  <c r="J35" i="14"/>
  <c r="K35" i="14" s="1"/>
  <c r="J38" i="14"/>
  <c r="J51" i="14"/>
  <c r="K51" i="14" s="1"/>
  <c r="J54" i="14"/>
  <c r="J61" i="14"/>
  <c r="J67" i="14"/>
  <c r="K67" i="14" s="1"/>
  <c r="J77" i="14"/>
  <c r="K76" i="14" s="1"/>
  <c r="J83" i="14"/>
  <c r="K83" i="14" s="1"/>
  <c r="L80" i="14" s="1"/>
  <c r="J93" i="14"/>
  <c r="J99" i="14"/>
  <c r="K99" i="14" s="1"/>
  <c r="J102" i="14"/>
  <c r="J109" i="14"/>
  <c r="J12" i="14"/>
  <c r="J28" i="14"/>
  <c r="K28" i="14" s="1"/>
  <c r="J60" i="14"/>
  <c r="K60" i="14" s="1"/>
  <c r="J92" i="14"/>
  <c r="J114" i="14"/>
  <c r="K112" i="14" s="1"/>
  <c r="L112" i="14" s="1"/>
  <c r="J116" i="14"/>
  <c r="J11" i="13"/>
  <c r="K11" i="13" s="1"/>
  <c r="J18" i="13"/>
  <c r="J20" i="13"/>
  <c r="K20" i="13" s="1"/>
  <c r="L20" i="13" s="1"/>
  <c r="J24" i="13"/>
  <c r="J31" i="13"/>
  <c r="K31" i="13" s="1"/>
  <c r="J33" i="13"/>
  <c r="J38" i="13"/>
  <c r="K36" i="13" s="1"/>
  <c r="J40" i="13"/>
  <c r="K40" i="13" s="1"/>
  <c r="L40" i="13" s="1"/>
  <c r="J47" i="13"/>
  <c r="K47" i="13"/>
  <c r="J49" i="13"/>
  <c r="J63" i="13"/>
  <c r="K63" i="13" s="1"/>
  <c r="J65" i="13"/>
  <c r="J79" i="13"/>
  <c r="K79" i="13" s="1"/>
  <c r="J81" i="13"/>
  <c r="J86" i="13"/>
  <c r="J88" i="13"/>
  <c r="J95" i="13"/>
  <c r="K95" i="13"/>
  <c r="J97" i="13"/>
  <c r="J102" i="13"/>
  <c r="J111" i="13"/>
  <c r="K111" i="13"/>
  <c r="J113" i="13"/>
  <c r="J118" i="13"/>
  <c r="J119" i="13"/>
  <c r="K119" i="13"/>
  <c r="J5" i="13"/>
  <c r="J4" i="13"/>
  <c r="J13" i="13"/>
  <c r="J19" i="13"/>
  <c r="K19" i="13" s="1"/>
  <c r="J21" i="13"/>
  <c r="J25" i="13"/>
  <c r="J30" i="13"/>
  <c r="J39" i="13"/>
  <c r="K39" i="13" s="1"/>
  <c r="J41" i="13"/>
  <c r="J46" i="13"/>
  <c r="J55" i="13"/>
  <c r="K55" i="13" s="1"/>
  <c r="J62" i="13"/>
  <c r="J78" i="13"/>
  <c r="J87" i="13"/>
  <c r="K87" i="13" s="1"/>
  <c r="J89" i="13"/>
  <c r="J96" i="13"/>
  <c r="K96" i="13" s="1"/>
  <c r="J103" i="13"/>
  <c r="K103" i="13" s="1"/>
  <c r="J105" i="13"/>
  <c r="J110" i="13"/>
  <c r="J33" i="12"/>
  <c r="K32" i="12" s="1"/>
  <c r="J48" i="12"/>
  <c r="J63" i="12"/>
  <c r="K63" i="12" s="1"/>
  <c r="J65" i="12"/>
  <c r="J95" i="12"/>
  <c r="K95" i="12" s="1"/>
  <c r="J97" i="12"/>
  <c r="J15" i="12"/>
  <c r="K15" i="12"/>
  <c r="J17" i="12"/>
  <c r="J47" i="12"/>
  <c r="K47" i="12" s="1"/>
  <c r="J49" i="12"/>
  <c r="J64" i="12"/>
  <c r="J81" i="12"/>
  <c r="J96" i="12"/>
  <c r="J111" i="12"/>
  <c r="K111" i="12" s="1"/>
  <c r="J113" i="12"/>
  <c r="J16" i="12"/>
  <c r="K16" i="12" s="1"/>
  <c r="L16" i="12" s="1"/>
  <c r="J112" i="12"/>
  <c r="J6" i="12"/>
  <c r="K4" i="12" s="1"/>
  <c r="J23" i="12"/>
  <c r="K23" i="12" s="1"/>
  <c r="J25" i="12"/>
  <c r="J40" i="12"/>
  <c r="K40" i="12" s="1"/>
  <c r="L40" i="12" s="1"/>
  <c r="J55" i="12"/>
  <c r="K55" i="12" s="1"/>
  <c r="J57" i="12"/>
  <c r="J72" i="12"/>
  <c r="J87" i="12"/>
  <c r="K87" i="12" s="1"/>
  <c r="J89" i="12"/>
  <c r="J104" i="12"/>
  <c r="J119" i="12"/>
  <c r="K119" i="12" s="1"/>
  <c r="K80" i="10"/>
  <c r="L80" i="10" s="1"/>
  <c r="J15" i="9"/>
  <c r="K15" i="9" s="1"/>
  <c r="J14" i="9"/>
  <c r="J17" i="9"/>
  <c r="J22" i="9"/>
  <c r="J24" i="9"/>
  <c r="J31" i="9"/>
  <c r="K31" i="9" s="1"/>
  <c r="J33" i="9"/>
  <c r="J40" i="9"/>
  <c r="J41" i="9"/>
  <c r="J47" i="9"/>
  <c r="K47" i="9" s="1"/>
  <c r="J49" i="9"/>
  <c r="J56" i="9"/>
  <c r="J57" i="9"/>
  <c r="J63" i="9"/>
  <c r="K63" i="9"/>
  <c r="J65" i="9"/>
  <c r="J70" i="9"/>
  <c r="J79" i="9"/>
  <c r="K79" i="9" s="1"/>
  <c r="J81" i="9"/>
  <c r="J86" i="9"/>
  <c r="J88" i="9"/>
  <c r="J89" i="9"/>
  <c r="J95" i="9"/>
  <c r="K95" i="9" s="1"/>
  <c r="J97" i="9"/>
  <c r="J102" i="9"/>
  <c r="J104" i="9"/>
  <c r="J111" i="9"/>
  <c r="K111" i="9" s="1"/>
  <c r="J113" i="9"/>
  <c r="J118" i="9"/>
  <c r="J7" i="9"/>
  <c r="K7" i="9"/>
  <c r="J9" i="9"/>
  <c r="K8" i="9" s="1"/>
  <c r="J16" i="9"/>
  <c r="J23" i="9"/>
  <c r="K23" i="9" s="1"/>
  <c r="J25" i="9"/>
  <c r="K24" i="9" s="1"/>
  <c r="L24" i="9" s="1"/>
  <c r="J39" i="9"/>
  <c r="K39" i="9" s="1"/>
  <c r="J46" i="9"/>
  <c r="J48" i="9"/>
  <c r="J55" i="9"/>
  <c r="K55" i="9" s="1"/>
  <c r="J62" i="9"/>
  <c r="J64" i="9"/>
  <c r="J71" i="9"/>
  <c r="K71" i="9" s="1"/>
  <c r="J87" i="9"/>
  <c r="K87" i="9" s="1"/>
  <c r="J94" i="9"/>
  <c r="K92" i="9" s="1"/>
  <c r="J96" i="9"/>
  <c r="J103" i="9"/>
  <c r="K103" i="9" s="1"/>
  <c r="J105" i="9"/>
  <c r="J110" i="9"/>
  <c r="J119" i="9"/>
  <c r="K119" i="9" s="1"/>
  <c r="J54" i="5"/>
  <c r="J62" i="5"/>
  <c r="J9" i="5"/>
  <c r="J86" i="5"/>
  <c r="J16" i="5"/>
  <c r="J31" i="5"/>
  <c r="K31" i="5" s="1"/>
  <c r="J78" i="5"/>
  <c r="J110" i="5"/>
  <c r="J15" i="5"/>
  <c r="K15" i="5" s="1"/>
  <c r="J17" i="5"/>
  <c r="J94" i="5"/>
  <c r="J7" i="5"/>
  <c r="K7" i="5" s="1"/>
  <c r="K48" i="12"/>
  <c r="J119" i="2"/>
  <c r="K119" i="2" s="1"/>
  <c r="J118" i="2"/>
  <c r="J117" i="2"/>
  <c r="J116" i="2"/>
  <c r="K116" i="2" s="1"/>
  <c r="J115" i="2"/>
  <c r="K115" i="2" s="1"/>
  <c r="J114" i="2"/>
  <c r="J113" i="2"/>
  <c r="J112" i="2"/>
  <c r="J111" i="2"/>
  <c r="K111" i="2" s="1"/>
  <c r="J110" i="2"/>
  <c r="J109" i="2"/>
  <c r="J108" i="2"/>
  <c r="J107" i="2"/>
  <c r="K107" i="2" s="1"/>
  <c r="J106" i="2"/>
  <c r="J105" i="2"/>
  <c r="J104" i="2"/>
  <c r="J103" i="2"/>
  <c r="K103" i="2" s="1"/>
  <c r="J102" i="2"/>
  <c r="J101" i="2"/>
  <c r="J100" i="2"/>
  <c r="J99" i="2"/>
  <c r="K99" i="2" s="1"/>
  <c r="J98" i="2"/>
  <c r="J97" i="2"/>
  <c r="J96" i="2"/>
  <c r="J95" i="2"/>
  <c r="K95" i="2" s="1"/>
  <c r="J92" i="2"/>
  <c r="J93" i="2"/>
  <c r="J94" i="2"/>
  <c r="J91" i="2"/>
  <c r="K91" i="2" s="1"/>
  <c r="J90" i="2"/>
  <c r="J89" i="2"/>
  <c r="J88" i="2"/>
  <c r="J87" i="2"/>
  <c r="K87" i="2" s="1"/>
  <c r="J86" i="2"/>
  <c r="J85" i="2"/>
  <c r="J84" i="2"/>
  <c r="J83" i="2"/>
  <c r="K83" i="2" s="1"/>
  <c r="J82" i="2"/>
  <c r="J81" i="2"/>
  <c r="K80" i="2" s="1"/>
  <c r="J80" i="2"/>
  <c r="J79" i="2"/>
  <c r="K79" i="2" s="1"/>
  <c r="J78" i="2"/>
  <c r="J77" i="2"/>
  <c r="J76" i="2"/>
  <c r="J75" i="2"/>
  <c r="K75" i="2" s="1"/>
  <c r="J74" i="2"/>
  <c r="J73" i="2"/>
  <c r="J72" i="2"/>
  <c r="J71" i="2"/>
  <c r="K71" i="2" s="1"/>
  <c r="J70" i="2"/>
  <c r="J69" i="2"/>
  <c r="J68" i="2"/>
  <c r="J67" i="2"/>
  <c r="K67" i="2" s="1"/>
  <c r="J66" i="2"/>
  <c r="J65" i="2"/>
  <c r="J64" i="2"/>
  <c r="J63" i="2"/>
  <c r="K63" i="2" s="1"/>
  <c r="J62" i="2"/>
  <c r="J60" i="2"/>
  <c r="J61" i="2"/>
  <c r="J59" i="2"/>
  <c r="K59" i="2" s="1"/>
  <c r="J56" i="2"/>
  <c r="J57" i="2"/>
  <c r="J58" i="2"/>
  <c r="J55" i="2"/>
  <c r="K55" i="2" s="1"/>
  <c r="J54" i="2"/>
  <c r="J53" i="2"/>
  <c r="J52" i="2"/>
  <c r="J51" i="2"/>
  <c r="K51" i="2" s="1"/>
  <c r="J50" i="2"/>
  <c r="J49" i="2"/>
  <c r="J48" i="2"/>
  <c r="J47" i="2"/>
  <c r="K47" i="2" s="1"/>
  <c r="J46" i="2"/>
  <c r="J45" i="2"/>
  <c r="J44" i="2"/>
  <c r="J43" i="2"/>
  <c r="K43" i="2" s="1"/>
  <c r="J42" i="2"/>
  <c r="J41" i="2"/>
  <c r="J40" i="2"/>
  <c r="J39" i="2"/>
  <c r="K39" i="2" s="1"/>
  <c r="J38" i="2"/>
  <c r="J37" i="2"/>
  <c r="K36" i="2" s="1"/>
  <c r="L36" i="2" s="1"/>
  <c r="J36" i="2"/>
  <c r="J35" i="2"/>
  <c r="K35" i="2" s="1"/>
  <c r="J34" i="2"/>
  <c r="J33" i="2"/>
  <c r="J32" i="2"/>
  <c r="J31" i="2"/>
  <c r="K31" i="2" s="1"/>
  <c r="J28" i="2"/>
  <c r="J29" i="2"/>
  <c r="K28" i="2" s="1"/>
  <c r="J30" i="2"/>
  <c r="J27" i="2"/>
  <c r="K27" i="2" s="1"/>
  <c r="J26" i="2"/>
  <c r="J25" i="2"/>
  <c r="J24" i="2"/>
  <c r="J23" i="2"/>
  <c r="K23" i="2" s="1"/>
  <c r="J22" i="2"/>
  <c r="J21" i="2"/>
  <c r="J20" i="2"/>
  <c r="J19" i="2"/>
  <c r="K19" i="2" s="1"/>
  <c r="J18" i="2"/>
  <c r="J17" i="2"/>
  <c r="J16" i="2"/>
  <c r="J15" i="2"/>
  <c r="K15" i="2" s="1"/>
  <c r="J14" i="2"/>
  <c r="J13" i="2"/>
  <c r="J12" i="2"/>
  <c r="J10" i="2"/>
  <c r="J9" i="2"/>
  <c r="J8" i="2"/>
  <c r="J7" i="2"/>
  <c r="K7" i="2" s="1"/>
  <c r="J6" i="2"/>
  <c r="J5" i="2"/>
  <c r="J4" i="2"/>
  <c r="J119" i="1"/>
  <c r="K119" i="1" s="1"/>
  <c r="J118" i="1"/>
  <c r="J117" i="1"/>
  <c r="J116" i="1"/>
  <c r="J115" i="1"/>
  <c r="K115" i="1"/>
  <c r="J113" i="1"/>
  <c r="J112" i="1"/>
  <c r="J111" i="1"/>
  <c r="K111" i="1"/>
  <c r="J110" i="1"/>
  <c r="J108" i="1"/>
  <c r="J107" i="1"/>
  <c r="K107" i="1"/>
  <c r="J106" i="1"/>
  <c r="J105" i="1"/>
  <c r="J104" i="1"/>
  <c r="J103" i="1"/>
  <c r="K103" i="1"/>
  <c r="J102" i="1"/>
  <c r="J101" i="1"/>
  <c r="J100" i="1"/>
  <c r="J99" i="1"/>
  <c r="K99" i="1" s="1"/>
  <c r="J98" i="1"/>
  <c r="J95" i="1"/>
  <c r="K95" i="1" s="1"/>
  <c r="J94" i="1"/>
  <c r="J93" i="1"/>
  <c r="J92" i="1"/>
  <c r="J91" i="1"/>
  <c r="K91" i="1" s="1"/>
  <c r="J88" i="1"/>
  <c r="J85" i="1"/>
  <c r="J83" i="1"/>
  <c r="K83" i="1" s="1"/>
  <c r="J81" i="1"/>
  <c r="J80" i="1"/>
  <c r="K80" i="1" s="1"/>
  <c r="J79" i="1"/>
  <c r="K79" i="1" s="1"/>
  <c r="J78" i="1"/>
  <c r="J76" i="1"/>
  <c r="J75" i="1"/>
  <c r="K75" i="1" s="1"/>
  <c r="J73" i="1"/>
  <c r="J72" i="1"/>
  <c r="J74" i="1"/>
  <c r="J69" i="1"/>
  <c r="J67" i="1"/>
  <c r="K67" i="1" s="1"/>
  <c r="J66" i="1"/>
  <c r="J64" i="1"/>
  <c r="J63" i="1"/>
  <c r="K63" i="1" s="1"/>
  <c r="J62" i="1"/>
  <c r="J60" i="1"/>
  <c r="J61" i="1"/>
  <c r="J59" i="1"/>
  <c r="K59" i="1" s="1"/>
  <c r="J58" i="1"/>
  <c r="J57" i="1"/>
  <c r="J56" i="1"/>
  <c r="J55" i="1"/>
  <c r="K55" i="1" s="1"/>
  <c r="J54" i="1"/>
  <c r="K52" i="1" s="1"/>
  <c r="L52" i="1" s="1"/>
  <c r="J53" i="1"/>
  <c r="J52" i="1"/>
  <c r="J51" i="1"/>
  <c r="K51" i="1" s="1"/>
  <c r="J50" i="1"/>
  <c r="J48" i="1"/>
  <c r="J47" i="1"/>
  <c r="K47" i="1" s="1"/>
  <c r="J45" i="1"/>
  <c r="J44" i="1"/>
  <c r="J43" i="1"/>
  <c r="K43" i="1" s="1"/>
  <c r="J42" i="1"/>
  <c r="J41" i="1"/>
  <c r="J40" i="1"/>
  <c r="K40" i="1" s="1"/>
  <c r="L40" i="1" s="1"/>
  <c r="J38" i="1"/>
  <c r="J37" i="1"/>
  <c r="J36" i="1"/>
  <c r="J35" i="1"/>
  <c r="K35" i="1" s="1"/>
  <c r="J34" i="1"/>
  <c r="J33" i="1"/>
  <c r="J32" i="1"/>
  <c r="J31" i="1"/>
  <c r="K31" i="1" s="1"/>
  <c r="J29" i="1"/>
  <c r="J28" i="1"/>
  <c r="J27" i="1"/>
  <c r="K27" i="1" s="1"/>
  <c r="J26" i="1"/>
  <c r="J25" i="1"/>
  <c r="J24" i="1"/>
  <c r="J23" i="1"/>
  <c r="K23" i="1" s="1"/>
  <c r="J22" i="1"/>
  <c r="J21" i="1"/>
  <c r="J20" i="1"/>
  <c r="J18" i="1"/>
  <c r="J16" i="1"/>
  <c r="J15" i="1"/>
  <c r="K15" i="1" s="1"/>
  <c r="J14" i="1"/>
  <c r="J13" i="1"/>
  <c r="J12" i="1"/>
  <c r="J11" i="1"/>
  <c r="K11" i="1" s="1"/>
  <c r="J10" i="1"/>
  <c r="J9" i="1"/>
  <c r="J8" i="1"/>
  <c r="J7" i="1"/>
  <c r="K7" i="1" s="1"/>
  <c r="J6" i="1"/>
  <c r="J5" i="1"/>
  <c r="J4" i="1"/>
  <c r="L36" i="24"/>
  <c r="J119" i="11"/>
  <c r="K119" i="11" s="1"/>
  <c r="J118" i="11"/>
  <c r="J117" i="11"/>
  <c r="K116" i="11" s="1"/>
  <c r="L116" i="11" s="1"/>
  <c r="J116" i="11"/>
  <c r="J115" i="11"/>
  <c r="K115" i="11" s="1"/>
  <c r="J114" i="11"/>
  <c r="J113" i="11"/>
  <c r="J112" i="11"/>
  <c r="J111" i="11"/>
  <c r="K111" i="11"/>
  <c r="J110" i="11"/>
  <c r="J109" i="11"/>
  <c r="J108" i="11"/>
  <c r="J107" i="11"/>
  <c r="K107" i="11" s="1"/>
  <c r="J106" i="11"/>
  <c r="J105" i="11"/>
  <c r="J104" i="11"/>
  <c r="J103" i="11"/>
  <c r="K103" i="11" s="1"/>
  <c r="J102" i="11"/>
  <c r="J101" i="11"/>
  <c r="J100" i="11"/>
  <c r="J99" i="11"/>
  <c r="K99" i="11"/>
  <c r="J98" i="11"/>
  <c r="J97" i="11"/>
  <c r="J96" i="11"/>
  <c r="J95" i="11"/>
  <c r="K95" i="11" s="1"/>
  <c r="J94" i="11"/>
  <c r="J93" i="11"/>
  <c r="J92" i="11"/>
  <c r="K92" i="11" s="1"/>
  <c r="J91" i="11"/>
  <c r="K91" i="11" s="1"/>
  <c r="J90" i="11"/>
  <c r="J89" i="11"/>
  <c r="J88" i="11"/>
  <c r="J87" i="11"/>
  <c r="K87" i="11" s="1"/>
  <c r="J86" i="11"/>
  <c r="J85" i="11"/>
  <c r="J84" i="11"/>
  <c r="J83" i="11"/>
  <c r="K83" i="11" s="1"/>
  <c r="J82" i="11"/>
  <c r="J81" i="11"/>
  <c r="J80" i="11"/>
  <c r="J79" i="11"/>
  <c r="K79" i="11" s="1"/>
  <c r="J78" i="11"/>
  <c r="J77" i="11"/>
  <c r="J76" i="11"/>
  <c r="J75" i="11"/>
  <c r="K75" i="11"/>
  <c r="J74" i="11"/>
  <c r="J73" i="11"/>
  <c r="J72" i="11"/>
  <c r="J71" i="11"/>
  <c r="K71" i="11" s="1"/>
  <c r="J70" i="11"/>
  <c r="J69" i="11"/>
  <c r="J68" i="11"/>
  <c r="J67" i="11"/>
  <c r="K67" i="11" s="1"/>
  <c r="J66" i="11"/>
  <c r="J65" i="11"/>
  <c r="J64" i="11"/>
  <c r="J63" i="11"/>
  <c r="K63" i="11" s="1"/>
  <c r="J62" i="11"/>
  <c r="J61" i="11"/>
  <c r="J60" i="11"/>
  <c r="K60" i="11" s="1"/>
  <c r="J59" i="11"/>
  <c r="K59" i="11" s="1"/>
  <c r="J58" i="11"/>
  <c r="J57" i="11"/>
  <c r="K56" i="11"/>
  <c r="L56" i="11" s="1"/>
  <c r="J56" i="11"/>
  <c r="J55" i="11"/>
  <c r="K55" i="11"/>
  <c r="J54" i="11"/>
  <c r="J53" i="11"/>
  <c r="J52" i="11"/>
  <c r="J51" i="11"/>
  <c r="K51" i="11" s="1"/>
  <c r="J50" i="11"/>
  <c r="J49" i="11"/>
  <c r="J48" i="11"/>
  <c r="J47" i="11"/>
  <c r="K47" i="11" s="1"/>
  <c r="J46" i="11"/>
  <c r="J45" i="11"/>
  <c r="J44" i="11"/>
  <c r="J43" i="11"/>
  <c r="K43" i="11" s="1"/>
  <c r="J42" i="11"/>
  <c r="J41" i="11"/>
  <c r="J40" i="11"/>
  <c r="K40" i="11" s="1"/>
  <c r="J39" i="11"/>
  <c r="K39" i="11" s="1"/>
  <c r="J38" i="11"/>
  <c r="J37" i="11"/>
  <c r="J36" i="11"/>
  <c r="K36" i="11" s="1"/>
  <c r="J35" i="11"/>
  <c r="K35" i="11" s="1"/>
  <c r="J34" i="11"/>
  <c r="J33" i="11"/>
  <c r="J32" i="11"/>
  <c r="K32" i="11" s="1"/>
  <c r="J31" i="11"/>
  <c r="K31" i="11" s="1"/>
  <c r="J30" i="11"/>
  <c r="J29" i="11"/>
  <c r="J28" i="11"/>
  <c r="K28" i="11" s="1"/>
  <c r="L28" i="11" s="1"/>
  <c r="J27" i="11"/>
  <c r="K27" i="11" s="1"/>
  <c r="J26" i="11"/>
  <c r="J25" i="11"/>
  <c r="J24" i="11"/>
  <c r="J23" i="11"/>
  <c r="K23" i="11" s="1"/>
  <c r="J22" i="11"/>
  <c r="J21" i="11"/>
  <c r="J20" i="11"/>
  <c r="J19" i="11"/>
  <c r="K19" i="11" s="1"/>
  <c r="J18" i="11"/>
  <c r="J17" i="11"/>
  <c r="J16" i="11"/>
  <c r="J15" i="11"/>
  <c r="K15" i="11"/>
  <c r="J14" i="11"/>
  <c r="K12" i="11" s="1"/>
  <c r="L12" i="11" s="1"/>
  <c r="J13" i="11"/>
  <c r="J12" i="11"/>
  <c r="J11" i="11"/>
  <c r="K11" i="11" s="1"/>
  <c r="J10" i="11"/>
  <c r="J9" i="11"/>
  <c r="J8" i="11"/>
  <c r="J7" i="11"/>
  <c r="K7" i="11"/>
  <c r="J6" i="11"/>
  <c r="J5" i="11"/>
  <c r="J4" i="11"/>
  <c r="K32" i="1"/>
  <c r="J82" i="1"/>
  <c r="J30" i="1"/>
  <c r="J46" i="1"/>
  <c r="K44" i="1" s="1"/>
  <c r="L44" i="1" s="1"/>
  <c r="J17" i="1"/>
  <c r="J39" i="1"/>
  <c r="K39" i="1"/>
  <c r="J49" i="1"/>
  <c r="J65" i="1"/>
  <c r="J68" i="1"/>
  <c r="J71" i="1"/>
  <c r="K71" i="1" s="1"/>
  <c r="J84" i="1"/>
  <c r="J87" i="1"/>
  <c r="K87" i="1" s="1"/>
  <c r="J90" i="1"/>
  <c r="J96" i="1"/>
  <c r="J109" i="1"/>
  <c r="J19" i="1"/>
  <c r="K19" i="1" s="1"/>
  <c r="J70" i="1"/>
  <c r="J77" i="1"/>
  <c r="J86" i="1"/>
  <c r="J114" i="1"/>
  <c r="K100" i="8"/>
  <c r="K72" i="8"/>
  <c r="J6" i="8"/>
  <c r="J13" i="8"/>
  <c r="J16" i="8"/>
  <c r="J19" i="8"/>
  <c r="K19" i="8"/>
  <c r="J32" i="8"/>
  <c r="J38" i="8"/>
  <c r="K36" i="8" s="1"/>
  <c r="J51" i="8"/>
  <c r="K51" i="8" s="1"/>
  <c r="J61" i="8"/>
  <c r="J64" i="8"/>
  <c r="K64" i="8" s="1"/>
  <c r="J67" i="8"/>
  <c r="K67" i="8" s="1"/>
  <c r="J80" i="8"/>
  <c r="K80" i="8" s="1"/>
  <c r="L80" i="8" s="1"/>
  <c r="J83" i="8"/>
  <c r="K83" i="8" s="1"/>
  <c r="J93" i="8"/>
  <c r="J96" i="8"/>
  <c r="K96" i="8" s="1"/>
  <c r="L96" i="8" s="1"/>
  <c r="J109" i="8"/>
  <c r="K108" i="8" s="1"/>
  <c r="L108" i="8" s="1"/>
  <c r="J112" i="8"/>
  <c r="J9" i="8"/>
  <c r="J15" i="8"/>
  <c r="K15" i="8"/>
  <c r="J18" i="8"/>
  <c r="J28" i="8"/>
  <c r="K28" i="8"/>
  <c r="L28" i="8" s="1"/>
  <c r="J44" i="8"/>
  <c r="K44" i="8" s="1"/>
  <c r="J60" i="8"/>
  <c r="K76" i="8"/>
  <c r="L76" i="8" s="1"/>
  <c r="J5" i="8"/>
  <c r="J10" i="8"/>
  <c r="K20" i="8"/>
  <c r="L20" i="8" s="1"/>
  <c r="J26" i="8"/>
  <c r="J90" i="8"/>
  <c r="J116" i="8"/>
  <c r="K108" i="4"/>
  <c r="K52" i="10"/>
  <c r="L52" i="10" s="1"/>
  <c r="L92" i="3"/>
  <c r="L88" i="26"/>
  <c r="K104" i="27"/>
  <c r="L104" i="27"/>
  <c r="L88" i="27"/>
  <c r="K72" i="27"/>
  <c r="L56" i="27"/>
  <c r="K40" i="27"/>
  <c r="L40" i="27"/>
  <c r="L24" i="27"/>
  <c r="K8" i="27"/>
  <c r="K92" i="27"/>
  <c r="L92" i="27"/>
  <c r="L76" i="27"/>
  <c r="K60" i="27"/>
  <c r="L60" i="27"/>
  <c r="L44" i="27"/>
  <c r="K28" i="27"/>
  <c r="L28" i="27"/>
  <c r="L100" i="28"/>
  <c r="K76" i="28"/>
  <c r="L76" i="28" s="1"/>
  <c r="K32" i="28"/>
  <c r="L32" i="28" s="1"/>
  <c r="K8" i="28"/>
  <c r="L8" i="28" s="1"/>
  <c r="K52" i="28"/>
  <c r="L52" i="28" s="1"/>
  <c r="L24" i="28"/>
  <c r="K96" i="31"/>
  <c r="K104" i="53"/>
  <c r="L104" i="53" s="1"/>
  <c r="K96" i="53"/>
  <c r="K88" i="53"/>
  <c r="L88" i="53" s="1"/>
  <c r="K80" i="53"/>
  <c r="K76" i="53"/>
  <c r="L76" i="53" s="1"/>
  <c r="K64" i="53"/>
  <c r="K60" i="53"/>
  <c r="L60" i="53" s="1"/>
  <c r="K52" i="53"/>
  <c r="K48" i="53"/>
  <c r="L48" i="53" s="1"/>
  <c r="K40" i="53"/>
  <c r="K36" i="53"/>
  <c r="L36" i="53" s="1"/>
  <c r="K24" i="53"/>
  <c r="L24" i="53" s="1"/>
  <c r="K12" i="53"/>
  <c r="L12" i="53" s="1"/>
  <c r="L4" i="53"/>
  <c r="K32" i="43"/>
  <c r="L32" i="43" s="1"/>
  <c r="K16" i="43"/>
  <c r="L16" i="43" s="1"/>
  <c r="K104" i="42"/>
  <c r="L104" i="42" s="1"/>
  <c r="L92" i="42"/>
  <c r="K100" i="37"/>
  <c r="K92" i="37"/>
  <c r="K68" i="37"/>
  <c r="L52" i="30"/>
  <c r="K96" i="52"/>
  <c r="L96" i="52" s="1"/>
  <c r="K72" i="52"/>
  <c r="K48" i="52"/>
  <c r="L48" i="52" s="1"/>
  <c r="K32" i="52"/>
  <c r="L32" i="52" s="1"/>
  <c r="K104" i="51"/>
  <c r="K88" i="51"/>
  <c r="K80" i="50"/>
  <c r="L80" i="50" s="1"/>
  <c r="K48" i="50"/>
  <c r="K24" i="50"/>
  <c r="K8" i="50"/>
  <c r="L8" i="50" s="1"/>
  <c r="K56" i="49"/>
  <c r="L56" i="49" s="1"/>
  <c r="K104" i="48"/>
  <c r="L104" i="48" s="1"/>
  <c r="K72" i="48"/>
  <c r="K64" i="48"/>
  <c r="L64" i="48" s="1"/>
  <c r="K40" i="48"/>
  <c r="K24" i="48"/>
  <c r="L24" i="48" s="1"/>
  <c r="L68" i="46"/>
  <c r="K44" i="46"/>
  <c r="K28" i="46"/>
  <c r="L28" i="46"/>
  <c r="K84" i="45"/>
  <c r="L84" i="45" s="1"/>
  <c r="K76" i="45"/>
  <c r="L76" i="45" s="1"/>
  <c r="K60" i="45"/>
  <c r="K52" i="45"/>
  <c r="L52" i="45" s="1"/>
  <c r="K36" i="45"/>
  <c r="L36" i="45" s="1"/>
  <c r="K12" i="45"/>
  <c r="K92" i="44"/>
  <c r="L92" i="44" s="1"/>
  <c r="K84" i="44"/>
  <c r="L84" i="44" s="1"/>
  <c r="K76" i="44"/>
  <c r="L76" i="44"/>
  <c r="K68" i="44"/>
  <c r="L68" i="44" s="1"/>
  <c r="K28" i="44"/>
  <c r="L28" i="44" s="1"/>
  <c r="K12" i="44"/>
  <c r="L12" i="44" s="1"/>
  <c r="K4" i="44"/>
  <c r="L92" i="43"/>
  <c r="K84" i="43"/>
  <c r="L84" i="43" s="1"/>
  <c r="K68" i="42"/>
  <c r="L68" i="42" s="1"/>
  <c r="K60" i="42"/>
  <c r="K36" i="42"/>
  <c r="K4" i="42"/>
  <c r="K60" i="41"/>
  <c r="L60" i="41" s="1"/>
  <c r="K44" i="41"/>
  <c r="L44" i="41" s="1"/>
  <c r="K12" i="41"/>
  <c r="K4" i="41"/>
  <c r="L4" i="41" s="1"/>
  <c r="K52" i="40"/>
  <c r="K44" i="40"/>
  <c r="L44" i="40" s="1"/>
  <c r="K76" i="39"/>
  <c r="L76" i="39" s="1"/>
  <c r="K60" i="39"/>
  <c r="L60" i="39" s="1"/>
  <c r="K100" i="38"/>
  <c r="L100" i="38" s="1"/>
  <c r="K92" i="38"/>
  <c r="L92" i="38" s="1"/>
  <c r="K52" i="38"/>
  <c r="L52" i="38" s="1"/>
  <c r="K96" i="36"/>
  <c r="L96" i="36" s="1"/>
  <c r="K80" i="36"/>
  <c r="L80" i="36" s="1"/>
  <c r="K56" i="36"/>
  <c r="L56" i="36" s="1"/>
  <c r="K32" i="36"/>
  <c r="K88" i="35"/>
  <c r="L88" i="35" s="1"/>
  <c r="K80" i="35"/>
  <c r="L80" i="35" s="1"/>
  <c r="K56" i="35"/>
  <c r="L56" i="35" s="1"/>
  <c r="K48" i="35"/>
  <c r="L48" i="35" s="1"/>
  <c r="K24" i="35"/>
  <c r="K16" i="35"/>
  <c r="L16" i="35" s="1"/>
  <c r="K88" i="34"/>
  <c r="K64" i="34"/>
  <c r="L64" i="34" s="1"/>
  <c r="K56" i="34"/>
  <c r="L56" i="34" s="1"/>
  <c r="K40" i="34"/>
  <c r="K32" i="34"/>
  <c r="K24" i="34"/>
  <c r="L24" i="34" s="1"/>
  <c r="K12" i="34"/>
  <c r="K4" i="34"/>
  <c r="L4" i="34" s="1"/>
  <c r="K100" i="33"/>
  <c r="K92" i="33"/>
  <c r="L92" i="33" s="1"/>
  <c r="K76" i="33"/>
  <c r="L76" i="33"/>
  <c r="K60" i="33"/>
  <c r="L60" i="33" s="1"/>
  <c r="K44" i="33"/>
  <c r="L44" i="33"/>
  <c r="K28" i="33"/>
  <c r="L28" i="33" s="1"/>
  <c r="K12" i="33"/>
  <c r="K100" i="32"/>
  <c r="L100" i="32" s="1"/>
  <c r="K84" i="32"/>
  <c r="K68" i="32"/>
  <c r="L68" i="32" s="1"/>
  <c r="K36" i="32"/>
  <c r="L36" i="32" s="1"/>
  <c r="K84" i="31"/>
  <c r="L84" i="31" s="1"/>
  <c r="K72" i="30"/>
  <c r="L72" i="30"/>
  <c r="K56" i="30"/>
  <c r="K40" i="30"/>
  <c r="L40" i="30" s="1"/>
  <c r="K8" i="30"/>
  <c r="L8" i="30" s="1"/>
  <c r="K96" i="29"/>
  <c r="L96" i="29" s="1"/>
  <c r="K56" i="29"/>
  <c r="L56" i="29" s="1"/>
  <c r="K48" i="29"/>
  <c r="L48" i="29" s="1"/>
  <c r="K16" i="29"/>
  <c r="K96" i="28"/>
  <c r="L96" i="28" s="1"/>
  <c r="K80" i="28"/>
  <c r="L80" i="28" s="1"/>
  <c r="K64" i="28"/>
  <c r="K48" i="28"/>
  <c r="L48" i="28" s="1"/>
  <c r="K68" i="26"/>
  <c r="K36" i="26"/>
  <c r="L36" i="26"/>
  <c r="K28" i="26"/>
  <c r="K4" i="26"/>
  <c r="L4" i="26" s="1"/>
  <c r="L88" i="51"/>
  <c r="L56" i="50"/>
  <c r="L24" i="50"/>
  <c r="L32" i="49"/>
  <c r="L40" i="48"/>
  <c r="L4" i="51"/>
  <c r="L44" i="46"/>
  <c r="L12" i="46"/>
  <c r="L36" i="44"/>
  <c r="L12" i="41"/>
  <c r="L84" i="40"/>
  <c r="L52" i="40"/>
  <c r="L52" i="39"/>
  <c r="L60" i="38"/>
  <c r="L56" i="45"/>
  <c r="L64" i="44"/>
  <c r="L56" i="40"/>
  <c r="L32" i="36"/>
  <c r="L24" i="35"/>
  <c r="L32" i="34"/>
  <c r="L92" i="31"/>
  <c r="L52" i="36"/>
  <c r="L68" i="26"/>
  <c r="L44" i="26"/>
  <c r="L56" i="26"/>
  <c r="L8" i="15"/>
  <c r="K72" i="12"/>
  <c r="L40" i="38"/>
  <c r="L8" i="38"/>
  <c r="L80" i="37"/>
  <c r="L104" i="36"/>
  <c r="K96" i="1"/>
  <c r="K112" i="4"/>
  <c r="K36" i="12"/>
  <c r="L36" i="12"/>
  <c r="K60" i="16"/>
  <c r="L60" i="16" s="1"/>
  <c r="K56" i="19"/>
  <c r="L59" i="19" s="1"/>
  <c r="K96" i="20"/>
  <c r="L99" i="20" s="1"/>
  <c r="L36" i="21"/>
  <c r="K60" i="21"/>
  <c r="L60" i="21" s="1"/>
  <c r="K24" i="22"/>
  <c r="L27" i="22" s="1"/>
  <c r="K64" i="7"/>
  <c r="L64" i="7" s="1"/>
  <c r="L56" i="51"/>
  <c r="L12" i="48"/>
  <c r="L60" i="40"/>
  <c r="K48" i="2"/>
  <c r="K100" i="9"/>
  <c r="L100" i="9" s="1"/>
  <c r="K36" i="10"/>
  <c r="L36" i="10" s="1"/>
  <c r="K96" i="10"/>
  <c r="K116" i="12"/>
  <c r="L116" i="12" s="1"/>
  <c r="K116" i="17"/>
  <c r="L116" i="17"/>
  <c r="K16" i="19"/>
  <c r="L19" i="19" s="1"/>
  <c r="K76" i="19"/>
  <c r="L36" i="20"/>
  <c r="K4" i="24"/>
  <c r="L4" i="24" s="1"/>
  <c r="K88" i="24"/>
  <c r="L91" i="24" s="1"/>
  <c r="K108" i="24"/>
  <c r="K32" i="7"/>
  <c r="L32" i="7" s="1"/>
  <c r="L52" i="52"/>
  <c r="L60" i="31"/>
  <c r="L44" i="31"/>
  <c r="L28" i="31"/>
  <c r="L12" i="31"/>
  <c r="L100" i="30"/>
  <c r="K88" i="13"/>
  <c r="L88" i="13"/>
  <c r="K84" i="5"/>
  <c r="K64" i="13"/>
  <c r="L64" i="13" s="1"/>
  <c r="K100" i="17"/>
  <c r="L100" i="17" s="1"/>
  <c r="K72" i="19"/>
  <c r="L75" i="19" s="1"/>
  <c r="K32" i="18"/>
  <c r="L32" i="18"/>
  <c r="L99" i="19"/>
  <c r="K44" i="20"/>
  <c r="L44" i="20"/>
  <c r="K112" i="21"/>
  <c r="L115" i="21" s="1"/>
  <c r="K64" i="23"/>
  <c r="L67" i="23" s="1"/>
  <c r="L20" i="23"/>
  <c r="K32" i="24"/>
  <c r="L32" i="24" s="1"/>
  <c r="K56" i="24"/>
  <c r="L59" i="24" s="1"/>
  <c r="K72" i="24"/>
  <c r="L75" i="24" s="1"/>
  <c r="L91" i="22"/>
  <c r="L4" i="3"/>
  <c r="K28" i="114"/>
  <c r="L28" i="114" s="1"/>
  <c r="K60" i="52"/>
  <c r="L60" i="52" s="1"/>
  <c r="K52" i="50"/>
  <c r="L52" i="50" s="1"/>
  <c r="K36" i="48"/>
  <c r="L36" i="48" s="1"/>
  <c r="K64" i="45"/>
  <c r="L64" i="45" s="1"/>
  <c r="K104" i="44"/>
  <c r="K32" i="42"/>
  <c r="L32" i="42" s="1"/>
  <c r="K8" i="41"/>
  <c r="L8" i="41" s="1"/>
  <c r="K48" i="40"/>
  <c r="L48" i="40" s="1"/>
  <c r="K24" i="39"/>
  <c r="K64" i="38"/>
  <c r="L64" i="38" s="1"/>
  <c r="K100" i="36"/>
  <c r="L100" i="36" s="1"/>
  <c r="K84" i="36"/>
  <c r="K36" i="36"/>
  <c r="L36" i="36" s="1"/>
  <c r="K20" i="36"/>
  <c r="L20" i="36" s="1"/>
  <c r="K68" i="35"/>
  <c r="L68" i="35" s="1"/>
  <c r="K52" i="35"/>
  <c r="K4" i="35"/>
  <c r="L4" i="35" s="1"/>
  <c r="K92" i="34"/>
  <c r="L92" i="34" s="1"/>
  <c r="K44" i="34"/>
  <c r="L44" i="34" s="1"/>
  <c r="K28" i="34"/>
  <c r="K60" i="30"/>
  <c r="L60" i="30" s="1"/>
  <c r="K44" i="30"/>
  <c r="L44" i="30" s="1"/>
  <c r="K100" i="29"/>
  <c r="L100" i="29" s="1"/>
  <c r="K84" i="29"/>
  <c r="K36" i="29"/>
  <c r="L36" i="29" s="1"/>
  <c r="K20" i="29"/>
  <c r="L20" i="29" s="1"/>
  <c r="K4" i="28"/>
  <c r="L4" i="28" s="1"/>
  <c r="J106" i="121"/>
  <c r="K108" i="114"/>
  <c r="L108" i="114" s="1"/>
  <c r="K116" i="22"/>
  <c r="L116" i="22" s="1"/>
  <c r="K60" i="3"/>
  <c r="L60" i="3" s="1"/>
  <c r="K64" i="3"/>
  <c r="L64" i="3" s="1"/>
  <c r="K8" i="7"/>
  <c r="L8" i="7" s="1"/>
  <c r="K28" i="7"/>
  <c r="L28" i="7" s="1"/>
  <c r="K44" i="51"/>
  <c r="L44" i="51" s="1"/>
  <c r="K76" i="49"/>
  <c r="K52" i="48"/>
  <c r="L52" i="48" s="1"/>
  <c r="K28" i="47"/>
  <c r="L28" i="47" s="1"/>
  <c r="K12" i="47"/>
  <c r="L12" i="47" s="1"/>
  <c r="K4" i="47"/>
  <c r="L4" i="47" s="1"/>
  <c r="K100" i="46"/>
  <c r="L100" i="46" s="1"/>
  <c r="K96" i="45"/>
  <c r="L96" i="45" s="1"/>
  <c r="K16" i="45"/>
  <c r="L16" i="45" s="1"/>
  <c r="K56" i="44"/>
  <c r="L56" i="44" s="1"/>
  <c r="K96" i="43"/>
  <c r="K88" i="41"/>
  <c r="L88" i="41" s="1"/>
  <c r="K64" i="40"/>
  <c r="L64" i="40" s="1"/>
  <c r="K80" i="38"/>
  <c r="K4" i="27"/>
  <c r="L4" i="27" s="1"/>
  <c r="K40" i="26"/>
  <c r="K84" i="115"/>
  <c r="L84" i="115"/>
  <c r="K12" i="3"/>
  <c r="L12" i="3" s="1"/>
  <c r="K80" i="3"/>
  <c r="L80" i="3" s="1"/>
  <c r="K92" i="51"/>
  <c r="J75" i="51"/>
  <c r="K75" i="51" s="1"/>
  <c r="L72" i="51" s="1"/>
  <c r="K12" i="51"/>
  <c r="L12" i="51" s="1"/>
  <c r="K28" i="49"/>
  <c r="K68" i="48"/>
  <c r="L68" i="48" s="1"/>
  <c r="K4" i="48"/>
  <c r="L4" i="48" s="1"/>
  <c r="K44" i="47"/>
  <c r="K72" i="46"/>
  <c r="L72" i="46" s="1"/>
  <c r="K8" i="46"/>
  <c r="L8" i="46" s="1"/>
  <c r="K84" i="35"/>
  <c r="L84" i="35" s="1"/>
  <c r="K20" i="35"/>
  <c r="L20" i="35" s="1"/>
  <c r="K76" i="34"/>
  <c r="L76" i="34" s="1"/>
  <c r="K60" i="34"/>
  <c r="L60" i="34" s="1"/>
  <c r="J110" i="120"/>
  <c r="J27" i="118"/>
  <c r="K27" i="118"/>
  <c r="K60" i="117"/>
  <c r="L60" i="117"/>
  <c r="J99" i="116"/>
  <c r="K99" i="116" s="1"/>
  <c r="J99" i="115"/>
  <c r="K99" i="115" s="1"/>
  <c r="J19" i="115"/>
  <c r="K19" i="115" s="1"/>
  <c r="J106" i="114"/>
  <c r="J35" i="114"/>
  <c r="K35" i="114" s="1"/>
  <c r="J21" i="114"/>
  <c r="J29" i="113"/>
  <c r="J51" i="112"/>
  <c r="K51" i="112" s="1"/>
  <c r="J109" i="111"/>
  <c r="J63" i="110"/>
  <c r="K63" i="110" s="1"/>
  <c r="J29" i="110"/>
  <c r="K108" i="109"/>
  <c r="J25" i="108"/>
  <c r="J33" i="107"/>
  <c r="K104" i="96"/>
  <c r="J34" i="121"/>
  <c r="J34" i="120"/>
  <c r="J95" i="118"/>
  <c r="K95" i="118" s="1"/>
  <c r="J33" i="118"/>
  <c r="J31" i="117"/>
  <c r="K31" i="117"/>
  <c r="J101" i="116"/>
  <c r="K100" i="116" s="1"/>
  <c r="L100" i="116" s="1"/>
  <c r="J26" i="116"/>
  <c r="J111" i="115"/>
  <c r="K111" i="115" s="1"/>
  <c r="J102" i="115"/>
  <c r="J21" i="115"/>
  <c r="J85" i="114"/>
  <c r="J27" i="113"/>
  <c r="K27" i="113" s="1"/>
  <c r="J53" i="112"/>
  <c r="J35" i="111"/>
  <c r="K35" i="111" s="1"/>
  <c r="J105" i="110"/>
  <c r="J65" i="110"/>
  <c r="J27" i="110"/>
  <c r="K27" i="110" s="1"/>
  <c r="J27" i="109"/>
  <c r="K27" i="109"/>
  <c r="J23" i="108"/>
  <c r="K23" i="108" s="1"/>
  <c r="J87" i="107"/>
  <c r="K87" i="107" s="1"/>
  <c r="J99" i="105"/>
  <c r="K99" i="105" s="1"/>
  <c r="J32" i="105"/>
  <c r="J26" i="105"/>
  <c r="J35" i="104"/>
  <c r="K35" i="104" s="1"/>
  <c r="J24" i="104"/>
  <c r="J110" i="103"/>
  <c r="K60" i="101"/>
  <c r="J32" i="107"/>
  <c r="K32" i="107" s="1"/>
  <c r="J27" i="107"/>
  <c r="K27" i="107" s="1"/>
  <c r="J62" i="106"/>
  <c r="J25" i="105"/>
  <c r="K24" i="105" s="1"/>
  <c r="L24" i="105" s="1"/>
  <c r="J109" i="103"/>
  <c r="J84" i="103"/>
  <c r="J11" i="103"/>
  <c r="K11" i="103" s="1"/>
  <c r="J63" i="101"/>
  <c r="K63" i="101" s="1"/>
  <c r="J108" i="98"/>
  <c r="J55" i="98"/>
  <c r="K55" i="98" s="1"/>
  <c r="J110" i="97"/>
  <c r="K108" i="97" s="1"/>
  <c r="J107" i="95"/>
  <c r="K107" i="95" s="1"/>
  <c r="J109" i="106"/>
  <c r="J32" i="106"/>
  <c r="J107" i="105"/>
  <c r="K107" i="105" s="1"/>
  <c r="J87" i="105"/>
  <c r="K87" i="105" s="1"/>
  <c r="J22" i="105"/>
  <c r="K104" i="104"/>
  <c r="J31" i="104"/>
  <c r="K31" i="104" s="1"/>
  <c r="J68" i="103"/>
  <c r="J10" i="103"/>
  <c r="J33" i="102"/>
  <c r="K64" i="99"/>
  <c r="L64" i="99" s="1"/>
  <c r="J99" i="96"/>
  <c r="K99" i="96" s="1"/>
  <c r="J84" i="96"/>
  <c r="J34" i="96"/>
  <c r="J23" i="95"/>
  <c r="K23" i="95" s="1"/>
  <c r="J110" i="94"/>
  <c r="J102" i="94"/>
  <c r="K100" i="94" s="1"/>
  <c r="J33" i="92"/>
  <c r="J17" i="92"/>
  <c r="K16" i="92" s="1"/>
  <c r="L16" i="92" s="1"/>
  <c r="J82" i="91"/>
  <c r="J57" i="91"/>
  <c r="J30" i="90"/>
  <c r="J93" i="89"/>
  <c r="J24" i="89"/>
  <c r="J109" i="88"/>
  <c r="J34" i="88"/>
  <c r="J17" i="88"/>
  <c r="J103" i="81"/>
  <c r="K103" i="81"/>
  <c r="J17" i="101"/>
  <c r="J22" i="100"/>
  <c r="J96" i="99"/>
  <c r="J68" i="99"/>
  <c r="J62" i="99"/>
  <c r="J27" i="99"/>
  <c r="K27" i="99" s="1"/>
  <c r="J35" i="96"/>
  <c r="K35" i="96"/>
  <c r="J110" i="95"/>
  <c r="J106" i="95"/>
  <c r="J34" i="95"/>
  <c r="J22" i="95"/>
  <c r="J23" i="93"/>
  <c r="K23" i="93"/>
  <c r="J111" i="91"/>
  <c r="K111" i="91" s="1"/>
  <c r="J84" i="91"/>
  <c r="J84" i="87"/>
  <c r="J34" i="87"/>
  <c r="J87" i="86"/>
  <c r="K87" i="86" s="1"/>
  <c r="J79" i="86"/>
  <c r="K79" i="86" s="1"/>
  <c r="J17" i="86"/>
  <c r="J87" i="79"/>
  <c r="K87" i="79"/>
  <c r="J35" i="85"/>
  <c r="K35" i="85" s="1"/>
  <c r="J78" i="84"/>
  <c r="J103" i="83"/>
  <c r="K103" i="83" s="1"/>
  <c r="J33" i="82"/>
  <c r="J23" i="81"/>
  <c r="K23" i="81" s="1"/>
  <c r="J104" i="80"/>
  <c r="J111" i="78"/>
  <c r="K111" i="78" s="1"/>
  <c r="J97" i="75"/>
  <c r="J111" i="73"/>
  <c r="K111" i="73" s="1"/>
  <c r="J111" i="72"/>
  <c r="K111" i="72" s="1"/>
  <c r="J111" i="68"/>
  <c r="K111" i="68" s="1"/>
  <c r="J34" i="68"/>
  <c r="J87" i="66"/>
  <c r="K87" i="66" s="1"/>
  <c r="K20" i="64"/>
  <c r="J105" i="63"/>
  <c r="J87" i="60"/>
  <c r="K87" i="60" s="1"/>
  <c r="J30" i="87"/>
  <c r="J100" i="86"/>
  <c r="J86" i="86"/>
  <c r="J99" i="85"/>
  <c r="K99" i="85" s="1"/>
  <c r="J111" i="83"/>
  <c r="K111" i="83" s="1"/>
  <c r="J102" i="83"/>
  <c r="K100" i="83"/>
  <c r="J108" i="81"/>
  <c r="J102" i="81"/>
  <c r="J27" i="81"/>
  <c r="K27" i="81" s="1"/>
  <c r="J33" i="80"/>
  <c r="J20" i="80"/>
  <c r="J109" i="79"/>
  <c r="J86" i="79"/>
  <c r="J21" i="78"/>
  <c r="J25" i="76"/>
  <c r="K24" i="76" s="1"/>
  <c r="J107" i="74"/>
  <c r="K107" i="74" s="1"/>
  <c r="J63" i="74"/>
  <c r="K63" i="74" s="1"/>
  <c r="J61" i="73"/>
  <c r="K60" i="73"/>
  <c r="J38" i="71"/>
  <c r="J84" i="70"/>
  <c r="K84" i="70"/>
  <c r="J103" i="69"/>
  <c r="K103" i="69" s="1"/>
  <c r="J74" i="67"/>
  <c r="J35" i="78"/>
  <c r="K35" i="78" s="1"/>
  <c r="J23" i="76"/>
  <c r="K23" i="76"/>
  <c r="J103" i="73"/>
  <c r="K103" i="73" s="1"/>
  <c r="J83" i="72"/>
  <c r="K83" i="72" s="1"/>
  <c r="J68" i="72"/>
  <c r="J65" i="72"/>
  <c r="J109" i="71"/>
  <c r="J110" i="69"/>
  <c r="J86" i="67"/>
  <c r="J83" i="67"/>
  <c r="K83" i="67" s="1"/>
  <c r="J53" i="67"/>
  <c r="J22" i="65"/>
  <c r="K8" i="64"/>
  <c r="J61" i="61"/>
  <c r="J68" i="60"/>
  <c r="K68" i="60" s="1"/>
  <c r="J23" i="59"/>
  <c r="K23" i="59" s="1"/>
  <c r="J86" i="56"/>
  <c r="J17" i="103"/>
  <c r="J102" i="102"/>
  <c r="J32" i="102"/>
  <c r="J23" i="102"/>
  <c r="K23" i="102" s="1"/>
  <c r="J108" i="101"/>
  <c r="J86" i="101"/>
  <c r="J110" i="100"/>
  <c r="J100" i="100"/>
  <c r="K100" i="100" s="1"/>
  <c r="J34" i="100"/>
  <c r="J23" i="100"/>
  <c r="K23" i="100" s="1"/>
  <c r="J104" i="99"/>
  <c r="J61" i="99"/>
  <c r="J109" i="97"/>
  <c r="J21" i="97"/>
  <c r="J102" i="96"/>
  <c r="J80" i="96"/>
  <c r="J24" i="96"/>
  <c r="J111" i="95"/>
  <c r="K111" i="95" s="1"/>
  <c r="J35" i="95"/>
  <c r="K35" i="95" s="1"/>
  <c r="J25" i="95"/>
  <c r="J111" i="94"/>
  <c r="K111" i="94"/>
  <c r="J87" i="94"/>
  <c r="K87" i="94" s="1"/>
  <c r="J18" i="94"/>
  <c r="K16" i="94" s="1"/>
  <c r="J98" i="93"/>
  <c r="J30" i="92"/>
  <c r="J81" i="91"/>
  <c r="J34" i="91"/>
  <c r="J31" i="90"/>
  <c r="K31" i="90" s="1"/>
  <c r="J90" i="89"/>
  <c r="J35" i="88"/>
  <c r="K35" i="88" s="1"/>
  <c r="J104" i="87"/>
  <c r="J33" i="87"/>
  <c r="J20" i="87"/>
  <c r="J97" i="86"/>
  <c r="J30" i="86"/>
  <c r="K28" i="86" s="1"/>
  <c r="J20" i="85"/>
  <c r="J15" i="85"/>
  <c r="K15" i="85" s="1"/>
  <c r="J87" i="84"/>
  <c r="K87" i="84" s="1"/>
  <c r="J35" i="84"/>
  <c r="K35" i="84" s="1"/>
  <c r="J110" i="82"/>
  <c r="J32" i="82"/>
  <c r="J84" i="81"/>
  <c r="K84" i="81"/>
  <c r="L84" i="81" s="1"/>
  <c r="J62" i="81"/>
  <c r="J84" i="80"/>
  <c r="J30" i="80"/>
  <c r="J110" i="78"/>
  <c r="J85" i="78"/>
  <c r="J108" i="76"/>
  <c r="K108" i="76"/>
  <c r="J107" i="76"/>
  <c r="K107" i="76" s="1"/>
  <c r="J97" i="76"/>
  <c r="K76" i="76"/>
  <c r="J111" i="74"/>
  <c r="K111" i="74" s="1"/>
  <c r="J110" i="73"/>
  <c r="J23" i="73"/>
  <c r="K23" i="73" s="1"/>
  <c r="J63" i="72"/>
  <c r="K63" i="72" s="1"/>
  <c r="J19" i="72"/>
  <c r="K19" i="72" s="1"/>
  <c r="J86" i="71"/>
  <c r="K84" i="71" s="1"/>
  <c r="J34" i="71"/>
  <c r="J35" i="69"/>
  <c r="K35" i="69"/>
  <c r="J110" i="68"/>
  <c r="J79" i="67"/>
  <c r="K79" i="67"/>
  <c r="J76" i="67"/>
  <c r="J100" i="66"/>
  <c r="J109" i="65"/>
  <c r="J86" i="65"/>
  <c r="J34" i="60"/>
  <c r="K32" i="60" s="1"/>
  <c r="L32" i="60" s="1"/>
  <c r="K100" i="56"/>
  <c r="L100" i="56"/>
  <c r="J24" i="64"/>
  <c r="J18" i="64"/>
  <c r="J11" i="64"/>
  <c r="K11" i="64" s="1"/>
  <c r="J35" i="63"/>
  <c r="K35" i="63" s="1"/>
  <c r="J106" i="62"/>
  <c r="J66" i="60"/>
  <c r="J63" i="60"/>
  <c r="K63" i="60"/>
  <c r="J106" i="57"/>
  <c r="K104" i="57" s="1"/>
  <c r="J24" i="56"/>
  <c r="K24" i="56" s="1"/>
  <c r="J21" i="56"/>
  <c r="J35" i="55"/>
  <c r="K35" i="55" s="1"/>
  <c r="J21" i="55"/>
  <c r="K16" i="55"/>
  <c r="J109" i="78"/>
  <c r="J96" i="78"/>
  <c r="J111" i="77"/>
  <c r="K111" i="77" s="1"/>
  <c r="J84" i="77"/>
  <c r="J26" i="77"/>
  <c r="K24" i="77" s="1"/>
  <c r="J105" i="75"/>
  <c r="J71" i="74"/>
  <c r="K71" i="74" s="1"/>
  <c r="J29" i="74"/>
  <c r="J97" i="73"/>
  <c r="J46" i="73"/>
  <c r="J25" i="72"/>
  <c r="J87" i="71"/>
  <c r="K87" i="71" s="1"/>
  <c r="J37" i="71"/>
  <c r="J16" i="71"/>
  <c r="J111" i="69"/>
  <c r="K111" i="69" s="1"/>
  <c r="J99" i="69"/>
  <c r="K99" i="69" s="1"/>
  <c r="J21" i="69"/>
  <c r="J31" i="68"/>
  <c r="K31" i="68"/>
  <c r="J85" i="67"/>
  <c r="J111" i="66"/>
  <c r="K111" i="66" s="1"/>
  <c r="J33" i="66"/>
  <c r="J96" i="65"/>
  <c r="J34" i="65"/>
  <c r="J33" i="62"/>
  <c r="J103" i="61"/>
  <c r="K103" i="61" s="1"/>
  <c r="J23" i="61"/>
  <c r="K23" i="61" s="1"/>
  <c r="J86" i="60"/>
  <c r="J83" i="60"/>
  <c r="K83" i="60" s="1"/>
  <c r="J71" i="59"/>
  <c r="K71" i="59" s="1"/>
  <c r="J99" i="58"/>
  <c r="K99" i="58"/>
  <c r="J12" i="58"/>
  <c r="J98" i="56"/>
  <c r="J10" i="56"/>
  <c r="K8" i="56"/>
  <c r="J50" i="67"/>
  <c r="K48" i="67" s="1"/>
  <c r="J32" i="66"/>
  <c r="J27" i="66"/>
  <c r="K27" i="66"/>
  <c r="J108" i="65"/>
  <c r="K84" i="65"/>
  <c r="J19" i="65"/>
  <c r="K19" i="65" s="1"/>
  <c r="J100" i="64"/>
  <c r="J86" i="64"/>
  <c r="J17" i="64"/>
  <c r="J109" i="62"/>
  <c r="J32" i="62"/>
  <c r="J111" i="61"/>
  <c r="K111" i="61" s="1"/>
  <c r="J99" i="61"/>
  <c r="K99" i="61" s="1"/>
  <c r="J34" i="61"/>
  <c r="J85" i="60"/>
  <c r="J65" i="60"/>
  <c r="J35" i="60"/>
  <c r="K35" i="60" s="1"/>
  <c r="J108" i="59"/>
  <c r="K84" i="59"/>
  <c r="J70" i="59"/>
  <c r="J24" i="59"/>
  <c r="J108" i="57"/>
  <c r="J22" i="57"/>
  <c r="K20" i="57" s="1"/>
  <c r="L20" i="57" s="1"/>
  <c r="J71" i="56"/>
  <c r="K71" i="56" s="1"/>
  <c r="J46" i="59"/>
  <c r="J22" i="59"/>
  <c r="J111" i="58"/>
  <c r="K111" i="58"/>
  <c r="J28" i="58"/>
  <c r="J25" i="58"/>
  <c r="K24" i="58"/>
  <c r="J34" i="55"/>
  <c r="J31" i="55"/>
  <c r="K31" i="55" s="1"/>
  <c r="J10" i="55"/>
  <c r="J21" i="59"/>
  <c r="J102" i="58"/>
  <c r="J105" i="57"/>
  <c r="J96" i="57"/>
  <c r="J25" i="57"/>
  <c r="J87" i="56"/>
  <c r="K87" i="56" s="1"/>
  <c r="J63" i="56"/>
  <c r="K63" i="56"/>
  <c r="J33" i="56"/>
  <c r="K32" i="56"/>
  <c r="L32" i="56" s="1"/>
  <c r="J20" i="56"/>
  <c r="K20" i="56" s="1"/>
  <c r="L20" i="56" s="1"/>
  <c r="J11" i="56"/>
  <c r="K11" i="56"/>
  <c r="J104" i="55"/>
  <c r="J33" i="55"/>
  <c r="J20" i="55"/>
  <c r="K20" i="55" s="1"/>
  <c r="J11" i="55"/>
  <c r="K11" i="55" s="1"/>
  <c r="L104" i="104" l="1"/>
  <c r="K32" i="62"/>
  <c r="L84" i="65"/>
  <c r="K16" i="86"/>
  <c r="L16" i="86" s="1"/>
  <c r="K108" i="94"/>
  <c r="L108" i="94" s="1"/>
  <c r="L40" i="26"/>
  <c r="L76" i="49"/>
  <c r="L84" i="5"/>
  <c r="L99" i="1"/>
  <c r="L48" i="50"/>
  <c r="L104" i="51"/>
  <c r="L44" i="8"/>
  <c r="L32" i="1"/>
  <c r="K8" i="2"/>
  <c r="L96" i="5"/>
  <c r="L88" i="52"/>
  <c r="L88" i="45"/>
  <c r="L68" i="45"/>
  <c r="L68" i="40"/>
  <c r="L12" i="30"/>
  <c r="L48" i="27"/>
  <c r="J98" i="105"/>
  <c r="K100" i="58"/>
  <c r="L100" i="58" s="1"/>
  <c r="K32" i="72"/>
  <c r="L32" i="72" s="1"/>
  <c r="K20" i="59"/>
  <c r="L20" i="59" s="1"/>
  <c r="L32" i="107"/>
  <c r="L92" i="51"/>
  <c r="L108" i="24"/>
  <c r="L92" i="11"/>
  <c r="K72" i="16"/>
  <c r="L75" i="16" s="1"/>
  <c r="L100" i="4"/>
  <c r="K80" i="13"/>
  <c r="L80" i="13" s="1"/>
  <c r="L116" i="15"/>
  <c r="K76" i="21"/>
  <c r="L76" i="21" s="1"/>
  <c r="K72" i="23"/>
  <c r="L75" i="23" s="1"/>
  <c r="L16" i="8"/>
  <c r="L60" i="7"/>
  <c r="K76" i="48"/>
  <c r="L76" i="48" s="1"/>
  <c r="L96" i="47"/>
  <c r="L4" i="46"/>
  <c r="L44" i="44"/>
  <c r="K56" i="41"/>
  <c r="L56" i="41" s="1"/>
  <c r="L76" i="40"/>
  <c r="K28" i="40"/>
  <c r="L28" i="40" s="1"/>
  <c r="K32" i="33"/>
  <c r="L76" i="30"/>
  <c r="L96" i="27"/>
  <c r="L80" i="27"/>
  <c r="L32" i="27"/>
  <c r="L16" i="27"/>
  <c r="J24" i="117"/>
  <c r="J33" i="106"/>
  <c r="K104" i="99"/>
  <c r="L104" i="99" s="1"/>
  <c r="L108" i="109"/>
  <c r="L96" i="116"/>
  <c r="K8" i="5"/>
  <c r="L8" i="5" s="1"/>
  <c r="L104" i="109"/>
  <c r="K72" i="67"/>
  <c r="L72" i="67" s="1"/>
  <c r="K68" i="72"/>
  <c r="L68" i="72" s="1"/>
  <c r="L28" i="49"/>
  <c r="L80" i="38"/>
  <c r="L100" i="94"/>
  <c r="K108" i="106"/>
  <c r="L88" i="34"/>
  <c r="L4" i="42"/>
  <c r="K112" i="8"/>
  <c r="L112" i="8" s="1"/>
  <c r="K24" i="11"/>
  <c r="L24" i="11" s="1"/>
  <c r="L52" i="13"/>
  <c r="K4" i="15"/>
  <c r="L4" i="15" s="1"/>
  <c r="K92" i="16"/>
  <c r="L92" i="16" s="1"/>
  <c r="L28" i="19"/>
  <c r="K56" i="20"/>
  <c r="K92" i="24"/>
  <c r="L92" i="24" s="1"/>
  <c r="L96" i="3"/>
  <c r="K92" i="7"/>
  <c r="L56" i="53"/>
  <c r="L96" i="51"/>
  <c r="L84" i="50"/>
  <c r="L96" i="48"/>
  <c r="K80" i="48"/>
  <c r="L104" i="47"/>
  <c r="K100" i="47"/>
  <c r="L100" i="47" s="1"/>
  <c r="K96" i="33"/>
  <c r="L80" i="30"/>
  <c r="K96" i="100"/>
  <c r="L72" i="52"/>
  <c r="L68" i="37"/>
  <c r="L96" i="31"/>
  <c r="K116" i="8"/>
  <c r="L116" i="8" s="1"/>
  <c r="K32" i="8"/>
  <c r="L32" i="8" s="1"/>
  <c r="L36" i="11"/>
  <c r="K52" i="11"/>
  <c r="L52" i="11" s="1"/>
  <c r="K68" i="11"/>
  <c r="L68" i="11" s="1"/>
  <c r="K72" i="11"/>
  <c r="L72" i="11" s="1"/>
  <c r="K76" i="11"/>
  <c r="L76" i="11" s="1"/>
  <c r="K80" i="11"/>
  <c r="K72" i="1"/>
  <c r="L75" i="1" s="1"/>
  <c r="K76" i="1"/>
  <c r="L76" i="1" s="1"/>
  <c r="L80" i="1"/>
  <c r="K104" i="1"/>
  <c r="L104" i="1" s="1"/>
  <c r="K108" i="1"/>
  <c r="L108" i="1" s="1"/>
  <c r="K112" i="1"/>
  <c r="L112" i="1" s="1"/>
  <c r="K116" i="1"/>
  <c r="K32" i="2"/>
  <c r="K44" i="2"/>
  <c r="L44" i="2" s="1"/>
  <c r="K52" i="2"/>
  <c r="L52" i="2" s="1"/>
  <c r="K100" i="2"/>
  <c r="K96" i="9"/>
  <c r="K64" i="9"/>
  <c r="K16" i="9"/>
  <c r="L16" i="9" s="1"/>
  <c r="K40" i="9"/>
  <c r="L32" i="12"/>
  <c r="L68" i="15"/>
  <c r="K40" i="15"/>
  <c r="L43" i="15" s="1"/>
  <c r="K16" i="15"/>
  <c r="L19" i="15" s="1"/>
  <c r="L8" i="16"/>
  <c r="K68" i="5"/>
  <c r="L68" i="5" s="1"/>
  <c r="K72" i="5"/>
  <c r="L72" i="5" s="1"/>
  <c r="K76" i="5"/>
  <c r="K80" i="5"/>
  <c r="K100" i="5"/>
  <c r="L100" i="5" s="1"/>
  <c r="K104" i="5"/>
  <c r="L104" i="5" s="1"/>
  <c r="L12" i="9"/>
  <c r="K20" i="9"/>
  <c r="K32" i="9"/>
  <c r="L32" i="9" s="1"/>
  <c r="K44" i="9"/>
  <c r="L44" i="9" s="1"/>
  <c r="K52" i="9"/>
  <c r="K112" i="9"/>
  <c r="L112" i="9" s="1"/>
  <c r="K4" i="10"/>
  <c r="L4" i="10" s="1"/>
  <c r="K8" i="10"/>
  <c r="L8" i="10" s="1"/>
  <c r="K84" i="10"/>
  <c r="L84" i="10" s="1"/>
  <c r="K88" i="10"/>
  <c r="L88" i="10" s="1"/>
  <c r="K8" i="12"/>
  <c r="L8" i="12" s="1"/>
  <c r="K44" i="14"/>
  <c r="K36" i="17"/>
  <c r="L36" i="17" s="1"/>
  <c r="K40" i="17"/>
  <c r="K12" i="19"/>
  <c r="L12" i="19" s="1"/>
  <c r="K104" i="18"/>
  <c r="L104" i="18" s="1"/>
  <c r="K40" i="18"/>
  <c r="L43" i="18" s="1"/>
  <c r="K36" i="18"/>
  <c r="K24" i="18"/>
  <c r="L27" i="18" s="1"/>
  <c r="K40" i="19"/>
  <c r="L43" i="19" s="1"/>
  <c r="K44" i="19"/>
  <c r="L44" i="19" s="1"/>
  <c r="K48" i="19"/>
  <c r="L48" i="19" s="1"/>
  <c r="L52" i="19"/>
  <c r="K88" i="19"/>
  <c r="L91" i="19" s="1"/>
  <c r="K16" i="20"/>
  <c r="K24" i="20"/>
  <c r="L12" i="21"/>
  <c r="K80" i="21"/>
  <c r="L83" i="21" s="1"/>
  <c r="K84" i="21"/>
  <c r="L84" i="21" s="1"/>
  <c r="K88" i="21"/>
  <c r="K92" i="23"/>
  <c r="L92" i="23" s="1"/>
  <c r="K84" i="23"/>
  <c r="L84" i="23" s="1"/>
  <c r="K8" i="24"/>
  <c r="L8" i="24" s="1"/>
  <c r="K12" i="24"/>
  <c r="L12" i="24" s="1"/>
  <c r="K32" i="22"/>
  <c r="L32" i="22" s="1"/>
  <c r="K76" i="3"/>
  <c r="L76" i="3" s="1"/>
  <c r="K96" i="7"/>
  <c r="L96" i="7" s="1"/>
  <c r="K56" i="52"/>
  <c r="K84" i="51"/>
  <c r="L84" i="51" s="1"/>
  <c r="K88" i="50"/>
  <c r="L88" i="50" s="1"/>
  <c r="K44" i="50"/>
  <c r="K28" i="50"/>
  <c r="L28" i="50" s="1"/>
  <c r="K104" i="49"/>
  <c r="L104" i="49" s="1"/>
  <c r="K84" i="49"/>
  <c r="L84" i="49" s="1"/>
  <c r="K28" i="48"/>
  <c r="L28" i="48" s="1"/>
  <c r="K72" i="47"/>
  <c r="L72" i="47" s="1"/>
  <c r="K56" i="47"/>
  <c r="K48" i="47"/>
  <c r="L48" i="47" s="1"/>
  <c r="K40" i="47"/>
  <c r="L40" i="47" s="1"/>
  <c r="K92" i="46"/>
  <c r="L92" i="46" s="1"/>
  <c r="K16" i="46"/>
  <c r="L16" i="46" s="1"/>
  <c r="K28" i="45"/>
  <c r="L28" i="45" s="1"/>
  <c r="L12" i="45"/>
  <c r="K100" i="44"/>
  <c r="L100" i="44" s="1"/>
  <c r="K72" i="43"/>
  <c r="L72" i="43" s="1"/>
  <c r="K68" i="43"/>
  <c r="L68" i="43" s="1"/>
  <c r="K60" i="43"/>
  <c r="L60" i="43" s="1"/>
  <c r="K52" i="43"/>
  <c r="L52" i="43" s="1"/>
  <c r="K48" i="43"/>
  <c r="L48" i="43" s="1"/>
  <c r="K44" i="43"/>
  <c r="L44" i="43" s="1"/>
  <c r="K40" i="43"/>
  <c r="L40" i="43" s="1"/>
  <c r="L60" i="42"/>
  <c r="K48" i="42"/>
  <c r="L48" i="42" s="1"/>
  <c r="K44" i="42"/>
  <c r="L44" i="42" s="1"/>
  <c r="K20" i="42"/>
  <c r="L20" i="42" s="1"/>
  <c r="K80" i="41"/>
  <c r="L80" i="41" s="1"/>
  <c r="K72" i="41"/>
  <c r="L72" i="41" s="1"/>
  <c r="L68" i="41"/>
  <c r="K64" i="41"/>
  <c r="L64" i="41" s="1"/>
  <c r="K24" i="41"/>
  <c r="L24" i="41" s="1"/>
  <c r="K104" i="40"/>
  <c r="L104" i="40" s="1"/>
  <c r="K100" i="40"/>
  <c r="L100" i="40" s="1"/>
  <c r="K100" i="39"/>
  <c r="L100" i="39" s="1"/>
  <c r="K92" i="39"/>
  <c r="L92" i="39" s="1"/>
  <c r="K48" i="39"/>
  <c r="L48" i="39" s="1"/>
  <c r="K20" i="39"/>
  <c r="L20" i="39" s="1"/>
  <c r="K12" i="39"/>
  <c r="L12" i="39" s="1"/>
  <c r="K104" i="38"/>
  <c r="L104" i="38" s="1"/>
  <c r="L68" i="38"/>
  <c r="K24" i="38"/>
  <c r="L24" i="38" s="1"/>
  <c r="K12" i="38"/>
  <c r="L12" i="38" s="1"/>
  <c r="L92" i="37"/>
  <c r="K28" i="37"/>
  <c r="L28" i="37" s="1"/>
  <c r="L48" i="36"/>
  <c r="K44" i="36"/>
  <c r="L44" i="36" s="1"/>
  <c r="K28" i="35"/>
  <c r="K56" i="33"/>
  <c r="L56" i="33" s="1"/>
  <c r="K20" i="30"/>
  <c r="K92" i="29"/>
  <c r="L92" i="29" s="1"/>
  <c r="J31" i="121"/>
  <c r="K31" i="121" s="1"/>
  <c r="J111" i="120"/>
  <c r="K111" i="120" s="1"/>
  <c r="J101" i="120"/>
  <c r="J85" i="119"/>
  <c r="J85" i="117"/>
  <c r="J30" i="117"/>
  <c r="J28" i="117"/>
  <c r="J96" i="116"/>
  <c r="K96" i="116" s="1"/>
  <c r="J22" i="116"/>
  <c r="J20" i="116"/>
  <c r="J100" i="115"/>
  <c r="J26" i="115"/>
  <c r="J107" i="114"/>
  <c r="K107" i="114" s="1"/>
  <c r="J100" i="114"/>
  <c r="J96" i="114"/>
  <c r="J86" i="114"/>
  <c r="J34" i="114"/>
  <c r="J111" i="112"/>
  <c r="K111" i="112" s="1"/>
  <c r="J102" i="112"/>
  <c r="J87" i="112"/>
  <c r="K87" i="112" s="1"/>
  <c r="J62" i="112"/>
  <c r="J60" i="112"/>
  <c r="J52" i="112"/>
  <c r="J110" i="111"/>
  <c r="J108" i="111"/>
  <c r="K108" i="111" s="1"/>
  <c r="L108" i="111" s="1"/>
  <c r="J100" i="111"/>
  <c r="J71" i="111"/>
  <c r="K71" i="111" s="1"/>
  <c r="J70" i="110"/>
  <c r="K68" i="110" s="1"/>
  <c r="J108" i="108"/>
  <c r="J35" i="107"/>
  <c r="K35" i="107" s="1"/>
  <c r="J28" i="107"/>
  <c r="J104" i="105"/>
  <c r="J100" i="105"/>
  <c r="K100" i="105" s="1"/>
  <c r="J35" i="105"/>
  <c r="K35" i="105" s="1"/>
  <c r="J99" i="99"/>
  <c r="K99" i="99" s="1"/>
  <c r="J87" i="99"/>
  <c r="K87" i="99" s="1"/>
  <c r="J103" i="95"/>
  <c r="K103" i="95" s="1"/>
  <c r="J98" i="95"/>
  <c r="J96" i="95"/>
  <c r="J32" i="95"/>
  <c r="J11" i="95"/>
  <c r="K11" i="95" s="1"/>
  <c r="J9" i="95"/>
  <c r="J25" i="92"/>
  <c r="K24" i="92" s="1"/>
  <c r="L24" i="92" s="1"/>
  <c r="J110" i="86"/>
  <c r="J84" i="78"/>
  <c r="L64" i="28"/>
  <c r="L64" i="53"/>
  <c r="K88" i="8"/>
  <c r="L88" i="8" s="1"/>
  <c r="L64" i="8"/>
  <c r="L72" i="8"/>
  <c r="K112" i="11"/>
  <c r="L112" i="11" s="1"/>
  <c r="K28" i="1"/>
  <c r="L28" i="1" s="1"/>
  <c r="K36" i="1"/>
  <c r="L36" i="1" s="1"/>
  <c r="K112" i="2"/>
  <c r="L112" i="2" s="1"/>
  <c r="L48" i="12"/>
  <c r="L76" i="14"/>
  <c r="K16" i="16"/>
  <c r="L19" i="16" s="1"/>
  <c r="K12" i="4"/>
  <c r="L12" i="4" s="1"/>
  <c r="K16" i="4"/>
  <c r="K48" i="4"/>
  <c r="L48" i="4" s="1"/>
  <c r="K56" i="4"/>
  <c r="L56" i="4" s="1"/>
  <c r="K68" i="4"/>
  <c r="L68" i="4" s="1"/>
  <c r="K24" i="10"/>
  <c r="K64" i="10"/>
  <c r="L64" i="10" s="1"/>
  <c r="K76" i="12"/>
  <c r="L76" i="12" s="1"/>
  <c r="K84" i="14"/>
  <c r="K116" i="18"/>
  <c r="K60" i="18"/>
  <c r="L60" i="18" s="1"/>
  <c r="K24" i="19"/>
  <c r="L27" i="19" s="1"/>
  <c r="K112" i="20"/>
  <c r="L112" i="20" s="1"/>
  <c r="L107" i="21"/>
  <c r="L59" i="23"/>
  <c r="L43" i="23"/>
  <c r="K32" i="23"/>
  <c r="L32" i="23" s="1"/>
  <c r="K52" i="23"/>
  <c r="K108" i="23"/>
  <c r="L108" i="23" s="1"/>
  <c r="L112" i="24"/>
  <c r="L84" i="22"/>
  <c r="K52" i="8"/>
  <c r="L52" i="8" s="1"/>
  <c r="L56" i="8"/>
  <c r="K88" i="7"/>
  <c r="L88" i="7" s="1"/>
  <c r="K116" i="7"/>
  <c r="L116" i="7" s="1"/>
  <c r="K76" i="52"/>
  <c r="L76" i="52" s="1"/>
  <c r="K68" i="50"/>
  <c r="L68" i="50" s="1"/>
  <c r="K8" i="49"/>
  <c r="L8" i="49" s="1"/>
  <c r="K48" i="48"/>
  <c r="L48" i="48" s="1"/>
  <c r="K104" i="45"/>
  <c r="L104" i="45" s="1"/>
  <c r="L100" i="45"/>
  <c r="K24" i="44"/>
  <c r="L24" i="44" s="1"/>
  <c r="K20" i="44"/>
  <c r="K64" i="42"/>
  <c r="L64" i="42" s="1"/>
  <c r="K12" i="42"/>
  <c r="L12" i="42" s="1"/>
  <c r="K8" i="42"/>
  <c r="L8" i="42" s="1"/>
  <c r="K48" i="41"/>
  <c r="L48" i="41" s="1"/>
  <c r="K4" i="38"/>
  <c r="L4" i="38" s="1"/>
  <c r="K48" i="37"/>
  <c r="L48" i="37" s="1"/>
  <c r="K8" i="37"/>
  <c r="L8" i="37" s="1"/>
  <c r="K60" i="36"/>
  <c r="L60" i="36" s="1"/>
  <c r="K12" i="36"/>
  <c r="K44" i="35"/>
  <c r="L44" i="35" s="1"/>
  <c r="K68" i="34"/>
  <c r="L68" i="34" s="1"/>
  <c r="K64" i="33"/>
  <c r="K64" i="32"/>
  <c r="L64" i="32" s="1"/>
  <c r="K32" i="32"/>
  <c r="L32" i="32" s="1"/>
  <c r="K64" i="30"/>
  <c r="L64" i="30" s="1"/>
  <c r="K32" i="26"/>
  <c r="L32" i="26" s="1"/>
  <c r="J98" i="121"/>
  <c r="J96" i="121"/>
  <c r="J70" i="121"/>
  <c r="J61" i="120"/>
  <c r="J34" i="118"/>
  <c r="J106" i="117"/>
  <c r="J108" i="116"/>
  <c r="K108" i="116" s="1"/>
  <c r="J33" i="115"/>
  <c r="J29" i="115"/>
  <c r="J34" i="111"/>
  <c r="J32" i="111"/>
  <c r="J35" i="110"/>
  <c r="K35" i="110" s="1"/>
  <c r="J33" i="110"/>
  <c r="J79" i="107"/>
  <c r="K79" i="107" s="1"/>
  <c r="J31" i="107"/>
  <c r="K31" i="107" s="1"/>
  <c r="J110" i="106"/>
  <c r="J111" i="105"/>
  <c r="K111" i="105" s="1"/>
  <c r="J109" i="105"/>
  <c r="J23" i="105"/>
  <c r="K23" i="105" s="1"/>
  <c r="J8" i="103"/>
  <c r="K8" i="103" s="1"/>
  <c r="L8" i="103" s="1"/>
  <c r="J30" i="99"/>
  <c r="J35" i="97"/>
  <c r="K35" i="97" s="1"/>
  <c r="J103" i="96"/>
  <c r="K103" i="96" s="1"/>
  <c r="J87" i="96"/>
  <c r="K87" i="96" s="1"/>
  <c r="J70" i="96"/>
  <c r="J28" i="92"/>
  <c r="J28" i="63"/>
  <c r="L56" i="30"/>
  <c r="L72" i="48"/>
  <c r="L100" i="37"/>
  <c r="L40" i="53"/>
  <c r="K60" i="8"/>
  <c r="L60" i="8" s="1"/>
  <c r="K68" i="59"/>
  <c r="K108" i="62"/>
  <c r="L108" i="62" s="1"/>
  <c r="K32" i="66"/>
  <c r="K104" i="95"/>
  <c r="L104" i="95" s="1"/>
  <c r="K32" i="106"/>
  <c r="K32" i="121"/>
  <c r="L44" i="47"/>
  <c r="L96" i="43"/>
  <c r="L84" i="29"/>
  <c r="L28" i="34"/>
  <c r="L52" i="35"/>
  <c r="L84" i="36"/>
  <c r="L28" i="26"/>
  <c r="L4" i="44"/>
  <c r="L96" i="53"/>
  <c r="L36" i="8"/>
  <c r="L100" i="8"/>
  <c r="K68" i="1"/>
  <c r="K100" i="11"/>
  <c r="L100" i="11" s="1"/>
  <c r="K104" i="11"/>
  <c r="K8" i="1"/>
  <c r="L8" i="1" s="1"/>
  <c r="K16" i="1"/>
  <c r="K24" i="1"/>
  <c r="L27" i="1" s="1"/>
  <c r="K48" i="9"/>
  <c r="L48" i="9" s="1"/>
  <c r="K104" i="12"/>
  <c r="L104" i="12" s="1"/>
  <c r="K56" i="12"/>
  <c r="L56" i="12" s="1"/>
  <c r="K100" i="13"/>
  <c r="K12" i="14"/>
  <c r="L12" i="14" s="1"/>
  <c r="K92" i="14"/>
  <c r="K56" i="15"/>
  <c r="L59" i="15" s="1"/>
  <c r="K76" i="15"/>
  <c r="K60" i="15"/>
  <c r="L60" i="15" s="1"/>
  <c r="K112" i="16"/>
  <c r="L115" i="16" s="1"/>
  <c r="K88" i="16"/>
  <c r="L91" i="16" s="1"/>
  <c r="K64" i="16"/>
  <c r="L67" i="16" s="1"/>
  <c r="K24" i="16"/>
  <c r="K4" i="4"/>
  <c r="L4" i="4" s="1"/>
  <c r="K116" i="4"/>
  <c r="K80" i="9"/>
  <c r="K48" i="10"/>
  <c r="L48" i="10" s="1"/>
  <c r="L96" i="10"/>
  <c r="K112" i="10"/>
  <c r="L112" i="10" s="1"/>
  <c r="K20" i="12"/>
  <c r="L20" i="12" s="1"/>
  <c r="K60" i="12"/>
  <c r="L60" i="12" s="1"/>
  <c r="K88" i="12"/>
  <c r="K92" i="12"/>
  <c r="K40" i="14"/>
  <c r="L43" i="14" s="1"/>
  <c r="K88" i="14"/>
  <c r="L91" i="14" s="1"/>
  <c r="K96" i="14"/>
  <c r="L99" i="14" s="1"/>
  <c r="K24" i="15"/>
  <c r="L27" i="15" s="1"/>
  <c r="K64" i="15"/>
  <c r="L64" i="15" s="1"/>
  <c r="K28" i="16"/>
  <c r="K68" i="16"/>
  <c r="K4" i="17"/>
  <c r="L4" i="17" s="1"/>
  <c r="K32" i="17"/>
  <c r="L32" i="17" s="1"/>
  <c r="L43" i="17"/>
  <c r="K68" i="19"/>
  <c r="K92" i="19"/>
  <c r="L92" i="19" s="1"/>
  <c r="K4" i="20"/>
  <c r="L4" i="20" s="1"/>
  <c r="K8" i="20"/>
  <c r="L8" i="20" s="1"/>
  <c r="K88" i="20"/>
  <c r="L91" i="20" s="1"/>
  <c r="K92" i="20"/>
  <c r="L92" i="20" s="1"/>
  <c r="K100" i="20"/>
  <c r="K104" i="20"/>
  <c r="L107" i="20" s="1"/>
  <c r="K4" i="21"/>
  <c r="K32" i="21"/>
  <c r="K12" i="23"/>
  <c r="L12" i="23" s="1"/>
  <c r="K24" i="24"/>
  <c r="K28" i="24"/>
  <c r="L28" i="24" s="1"/>
  <c r="K44" i="24"/>
  <c r="L44" i="24" s="1"/>
  <c r="K64" i="24"/>
  <c r="L64" i="24" s="1"/>
  <c r="K68" i="24"/>
  <c r="L68" i="24" s="1"/>
  <c r="K104" i="24"/>
  <c r="K16" i="22"/>
  <c r="L19" i="22" s="1"/>
  <c r="K112" i="22"/>
  <c r="K56" i="3"/>
  <c r="L56" i="3" s="1"/>
  <c r="K68" i="7"/>
  <c r="L68" i="7" s="1"/>
  <c r="K100" i="52"/>
  <c r="L100" i="52" s="1"/>
  <c r="K40" i="51"/>
  <c r="L40" i="51" s="1"/>
  <c r="K100" i="49"/>
  <c r="L100" i="49" s="1"/>
  <c r="K60" i="49"/>
  <c r="L60" i="49" s="1"/>
  <c r="K60" i="48"/>
  <c r="L60" i="48" s="1"/>
  <c r="K56" i="48"/>
  <c r="L56" i="48" s="1"/>
  <c r="K96" i="46"/>
  <c r="J75" i="45"/>
  <c r="K75" i="45" s="1"/>
  <c r="K48" i="45"/>
  <c r="L48" i="45" s="1"/>
  <c r="K96" i="40"/>
  <c r="L96" i="40" s="1"/>
  <c r="K24" i="40"/>
  <c r="L24" i="40" s="1"/>
  <c r="K20" i="37"/>
  <c r="K72" i="36"/>
  <c r="L72" i="36" s="1"/>
  <c r="K64" i="36"/>
  <c r="L64" i="36" s="1"/>
  <c r="K12" i="35"/>
  <c r="L12" i="35" s="1"/>
  <c r="K16" i="34"/>
  <c r="L16" i="34" s="1"/>
  <c r="K80" i="31"/>
  <c r="L80" i="31" s="1"/>
  <c r="K68" i="31"/>
  <c r="L68" i="31" s="1"/>
  <c r="K52" i="31"/>
  <c r="L52" i="31" s="1"/>
  <c r="K36" i="31"/>
  <c r="L36" i="31" s="1"/>
  <c r="K20" i="31"/>
  <c r="L20" i="31" s="1"/>
  <c r="K4" i="31"/>
  <c r="L4" i="31" s="1"/>
  <c r="K68" i="29"/>
  <c r="K16" i="26"/>
  <c r="L16" i="26" s="1"/>
  <c r="J109" i="121"/>
  <c r="J105" i="121"/>
  <c r="J68" i="121"/>
  <c r="J27" i="120"/>
  <c r="K27" i="120" s="1"/>
  <c r="J111" i="117"/>
  <c r="K111" i="117" s="1"/>
  <c r="J109" i="117"/>
  <c r="J29" i="117"/>
  <c r="K28" i="117" s="1"/>
  <c r="L28" i="117" s="1"/>
  <c r="J25" i="117"/>
  <c r="J109" i="116"/>
  <c r="J35" i="116"/>
  <c r="K35" i="116" s="1"/>
  <c r="J33" i="116"/>
  <c r="J27" i="116"/>
  <c r="K27" i="116" s="1"/>
  <c r="J25" i="116"/>
  <c r="J23" i="116"/>
  <c r="K23" i="116" s="1"/>
  <c r="J21" i="116"/>
  <c r="J34" i="115"/>
  <c r="J32" i="115"/>
  <c r="J20" i="114"/>
  <c r="J16" i="114"/>
  <c r="J96" i="113"/>
  <c r="J84" i="112"/>
  <c r="K84" i="112" s="1"/>
  <c r="L84" i="112" s="1"/>
  <c r="J111" i="111"/>
  <c r="K111" i="111" s="1"/>
  <c r="J61" i="111"/>
  <c r="K60" i="111" s="1"/>
  <c r="J102" i="110"/>
  <c r="J66" i="110"/>
  <c r="J64" i="110"/>
  <c r="K64" i="110" s="1"/>
  <c r="J111" i="109"/>
  <c r="K111" i="109" s="1"/>
  <c r="J100" i="109"/>
  <c r="J96" i="109"/>
  <c r="J30" i="109"/>
  <c r="J111" i="107"/>
  <c r="K111" i="107" s="1"/>
  <c r="J9" i="107"/>
  <c r="J102" i="105"/>
  <c r="J86" i="105"/>
  <c r="J34" i="105"/>
  <c r="K32" i="105" s="1"/>
  <c r="L32" i="105" s="1"/>
  <c r="J102" i="103"/>
  <c r="J87" i="103"/>
  <c r="K87" i="103" s="1"/>
  <c r="J85" i="103"/>
  <c r="J77" i="103"/>
  <c r="J70" i="103"/>
  <c r="K68" i="103" s="1"/>
  <c r="J63" i="103"/>
  <c r="K63" i="103" s="1"/>
  <c r="J19" i="103"/>
  <c r="K19" i="103" s="1"/>
  <c r="K60" i="98"/>
  <c r="J31" i="96"/>
  <c r="K31" i="96" s="1"/>
  <c r="J103" i="94"/>
  <c r="K103" i="94" s="1"/>
  <c r="J21" i="93"/>
  <c r="K20" i="93" s="1"/>
  <c r="L20" i="93" s="1"/>
  <c r="J79" i="66"/>
  <c r="K79" i="66" s="1"/>
  <c r="J110" i="104"/>
  <c r="J108" i="104"/>
  <c r="J99" i="104"/>
  <c r="K99" i="104" s="1"/>
  <c r="J97" i="104"/>
  <c r="J27" i="104"/>
  <c r="K27" i="104" s="1"/>
  <c r="J84" i="101"/>
  <c r="J29" i="101"/>
  <c r="J33" i="100"/>
  <c r="J109" i="99"/>
  <c r="J86" i="99"/>
  <c r="J29" i="99"/>
  <c r="J100" i="98"/>
  <c r="J62" i="98"/>
  <c r="J97" i="95"/>
  <c r="J33" i="95"/>
  <c r="J19" i="95"/>
  <c r="K19" i="95" s="1"/>
  <c r="J108" i="94"/>
  <c r="J27" i="94"/>
  <c r="K27" i="94" s="1"/>
  <c r="J103" i="93"/>
  <c r="K103" i="93" s="1"/>
  <c r="J100" i="93"/>
  <c r="J35" i="93"/>
  <c r="K35" i="93" s="1"/>
  <c r="J104" i="92"/>
  <c r="K104" i="92" s="1"/>
  <c r="J103" i="92"/>
  <c r="K103" i="92" s="1"/>
  <c r="J100" i="92"/>
  <c r="K100" i="92" s="1"/>
  <c r="J20" i="92"/>
  <c r="K20" i="92" s="1"/>
  <c r="J104" i="91"/>
  <c r="J108" i="88"/>
  <c r="K108" i="88" s="1"/>
  <c r="L108" i="88" s="1"/>
  <c r="J86" i="88"/>
  <c r="J84" i="88"/>
  <c r="J24" i="88"/>
  <c r="J70" i="87"/>
  <c r="J106" i="86"/>
  <c r="J96" i="86"/>
  <c r="J84" i="86"/>
  <c r="K84" i="86" s="1"/>
  <c r="L84" i="86" s="1"/>
  <c r="J45" i="86"/>
  <c r="J31" i="86"/>
  <c r="K31" i="86" s="1"/>
  <c r="L28" i="86" s="1"/>
  <c r="J18" i="86"/>
  <c r="J80" i="85"/>
  <c r="J33" i="85"/>
  <c r="J70" i="84"/>
  <c r="J63" i="84"/>
  <c r="K63" i="84" s="1"/>
  <c r="J71" i="81"/>
  <c r="K71" i="81" s="1"/>
  <c r="J69" i="81"/>
  <c r="J28" i="81"/>
  <c r="J22" i="81"/>
  <c r="J20" i="81"/>
  <c r="J99" i="80"/>
  <c r="K99" i="80" s="1"/>
  <c r="J86" i="80"/>
  <c r="K84" i="80" s="1"/>
  <c r="L84" i="80" s="1"/>
  <c r="J29" i="80"/>
  <c r="J108" i="78"/>
  <c r="K108" i="78" s="1"/>
  <c r="L108" i="78" s="1"/>
  <c r="J98" i="76"/>
  <c r="J79" i="76"/>
  <c r="K79" i="76" s="1"/>
  <c r="L76" i="76" s="1"/>
  <c r="J10" i="76"/>
  <c r="J33" i="75"/>
  <c r="J31" i="75"/>
  <c r="K31" i="75" s="1"/>
  <c r="J29" i="75"/>
  <c r="J25" i="75"/>
  <c r="J23" i="75"/>
  <c r="K23" i="75" s="1"/>
  <c r="J45" i="73"/>
  <c r="K44" i="73" s="1"/>
  <c r="L44" i="73" s="1"/>
  <c r="J27" i="73"/>
  <c r="K27" i="73" s="1"/>
  <c r="J109" i="72"/>
  <c r="J32" i="71"/>
  <c r="J30" i="71"/>
  <c r="J28" i="71"/>
  <c r="J23" i="69"/>
  <c r="K23" i="69" s="1"/>
  <c r="J25" i="68"/>
  <c r="J111" i="67"/>
  <c r="K111" i="67" s="1"/>
  <c r="J47" i="67"/>
  <c r="K47" i="67" s="1"/>
  <c r="J99" i="66"/>
  <c r="K99" i="66" s="1"/>
  <c r="J21" i="66"/>
  <c r="J104" i="65"/>
  <c r="K104" i="65" s="1"/>
  <c r="J32" i="65"/>
  <c r="J28" i="65"/>
  <c r="J34" i="64"/>
  <c r="J33" i="63"/>
  <c r="J62" i="61"/>
  <c r="K60" i="61" s="1"/>
  <c r="L60" i="61" s="1"/>
  <c r="J26" i="61"/>
  <c r="J22" i="61"/>
  <c r="J100" i="59"/>
  <c r="J68" i="59"/>
  <c r="J108" i="58"/>
  <c r="J61" i="58"/>
  <c r="K60" i="58" s="1"/>
  <c r="J15" i="58"/>
  <c r="K15" i="58" s="1"/>
  <c r="J111" i="57"/>
  <c r="K111" i="57" s="1"/>
  <c r="J107" i="57"/>
  <c r="K107" i="57" s="1"/>
  <c r="L104" i="57" s="1"/>
  <c r="J27" i="57"/>
  <c r="K27" i="57" s="1"/>
  <c r="K68" i="56"/>
  <c r="L68" i="56" s="1"/>
  <c r="J99" i="55"/>
  <c r="K99" i="55" s="1"/>
  <c r="J66" i="91"/>
  <c r="J64" i="91"/>
  <c r="J56" i="91"/>
  <c r="J95" i="89"/>
  <c r="K95" i="89" s="1"/>
  <c r="J35" i="89"/>
  <c r="K35" i="89" s="1"/>
  <c r="J33" i="89"/>
  <c r="K32" i="89" s="1"/>
  <c r="L32" i="89" s="1"/>
  <c r="J27" i="89"/>
  <c r="K27" i="89" s="1"/>
  <c r="J111" i="88"/>
  <c r="K111" i="88" s="1"/>
  <c r="J18" i="88"/>
  <c r="J110" i="87"/>
  <c r="K68" i="86"/>
  <c r="J25" i="86"/>
  <c r="K24" i="86" s="1"/>
  <c r="L24" i="86" s="1"/>
  <c r="J87" i="85"/>
  <c r="K87" i="85" s="1"/>
  <c r="J85" i="85"/>
  <c r="J34" i="85"/>
  <c r="J14" i="85"/>
  <c r="K12" i="85" s="1"/>
  <c r="J62" i="84"/>
  <c r="K60" i="84" s="1"/>
  <c r="L60" i="84" s="1"/>
  <c r="J108" i="82"/>
  <c r="K108" i="82" s="1"/>
  <c r="L108" i="82" s="1"/>
  <c r="K96" i="81"/>
  <c r="J108" i="80"/>
  <c r="J70" i="80"/>
  <c r="J34" i="80"/>
  <c r="K32" i="80" s="1"/>
  <c r="L32" i="80" s="1"/>
  <c r="J28" i="80"/>
  <c r="K28" i="80" s="1"/>
  <c r="L28" i="80" s="1"/>
  <c r="J24" i="78"/>
  <c r="J20" i="78"/>
  <c r="J16" i="78"/>
  <c r="J17" i="77"/>
  <c r="J111" i="76"/>
  <c r="K111" i="76" s="1"/>
  <c r="J99" i="76"/>
  <c r="K99" i="76" s="1"/>
  <c r="J96" i="73"/>
  <c r="J106" i="71"/>
  <c r="K104" i="71" s="1"/>
  <c r="L104" i="71" s="1"/>
  <c r="J29" i="71"/>
  <c r="J108" i="70"/>
  <c r="J100" i="70"/>
  <c r="J54" i="67"/>
  <c r="K52" i="67" s="1"/>
  <c r="L52" i="67" s="1"/>
  <c r="J103" i="64"/>
  <c r="K103" i="64" s="1"/>
  <c r="J99" i="64"/>
  <c r="K99" i="64" s="1"/>
  <c r="J104" i="63"/>
  <c r="K104" i="63" s="1"/>
  <c r="L104" i="63" s="1"/>
  <c r="J115" i="62"/>
  <c r="K115" i="62" s="1"/>
  <c r="J108" i="62"/>
  <c r="J104" i="62"/>
  <c r="K104" i="62" s="1"/>
  <c r="L104" i="62" s="1"/>
  <c r="J108" i="60"/>
  <c r="J109" i="59"/>
  <c r="K108" i="59" s="1"/>
  <c r="L108" i="59" s="1"/>
  <c r="J104" i="58"/>
  <c r="J100" i="58"/>
  <c r="J30" i="58"/>
  <c r="J99" i="57"/>
  <c r="K99" i="57" s="1"/>
  <c r="J32" i="57"/>
  <c r="J110" i="56"/>
  <c r="J18" i="56"/>
  <c r="K16" i="56" s="1"/>
  <c r="L16" i="56" s="1"/>
  <c r="J76" i="55"/>
  <c r="J107" i="104"/>
  <c r="K107" i="104" s="1"/>
  <c r="J30" i="104"/>
  <c r="J26" i="104"/>
  <c r="K24" i="104" s="1"/>
  <c r="L24" i="104" s="1"/>
  <c r="J22" i="104"/>
  <c r="J108" i="103"/>
  <c r="J34" i="102"/>
  <c r="K32" i="102" s="1"/>
  <c r="L32" i="102" s="1"/>
  <c r="J106" i="101"/>
  <c r="J104" i="101"/>
  <c r="K104" i="101" s="1"/>
  <c r="J83" i="101"/>
  <c r="K83" i="101" s="1"/>
  <c r="J30" i="101"/>
  <c r="J99" i="100"/>
  <c r="K99" i="100" s="1"/>
  <c r="J97" i="100"/>
  <c r="J26" i="100"/>
  <c r="K24" i="100" s="1"/>
  <c r="J24" i="99"/>
  <c r="J16" i="99"/>
  <c r="J63" i="98"/>
  <c r="K63" i="98" s="1"/>
  <c r="J34" i="97"/>
  <c r="J27" i="97"/>
  <c r="K27" i="97" s="1"/>
  <c r="J83" i="96"/>
  <c r="K83" i="96" s="1"/>
  <c r="J63" i="96"/>
  <c r="K63" i="96" s="1"/>
  <c r="L76" i="95"/>
  <c r="J26" i="94"/>
  <c r="J24" i="94"/>
  <c r="J34" i="93"/>
  <c r="J32" i="93"/>
  <c r="J102" i="92"/>
  <c r="J85" i="91"/>
  <c r="K108" i="90"/>
  <c r="L108" i="90" s="1"/>
  <c r="J29" i="90"/>
  <c r="K28" i="90" s="1"/>
  <c r="L28" i="90" s="1"/>
  <c r="J22" i="90"/>
  <c r="J92" i="89"/>
  <c r="J88" i="89"/>
  <c r="J97" i="88"/>
  <c r="J87" i="88"/>
  <c r="K87" i="88" s="1"/>
  <c r="J68" i="87"/>
  <c r="K68" i="87" s="1"/>
  <c r="J108" i="86"/>
  <c r="J107" i="86"/>
  <c r="K107" i="86" s="1"/>
  <c r="J85" i="86"/>
  <c r="J32" i="86"/>
  <c r="J19" i="86"/>
  <c r="K19" i="86" s="1"/>
  <c r="J98" i="85"/>
  <c r="J83" i="85"/>
  <c r="K83" i="85" s="1"/>
  <c r="J26" i="85"/>
  <c r="K24" i="85" s="1"/>
  <c r="L24" i="85" s="1"/>
  <c r="J19" i="85"/>
  <c r="K19" i="85" s="1"/>
  <c r="J17" i="85"/>
  <c r="J34" i="82"/>
  <c r="K32" i="82" s="1"/>
  <c r="J107" i="81"/>
  <c r="K107" i="81" s="1"/>
  <c r="J104" i="81"/>
  <c r="J29" i="81"/>
  <c r="J61" i="80"/>
  <c r="J97" i="78"/>
  <c r="J87" i="78"/>
  <c r="K87" i="78" s="1"/>
  <c r="J70" i="78"/>
  <c r="K68" i="78" s="1"/>
  <c r="L68" i="78" s="1"/>
  <c r="J63" i="78"/>
  <c r="K63" i="78" s="1"/>
  <c r="J34" i="77"/>
  <c r="J106" i="76"/>
  <c r="J104" i="76"/>
  <c r="J21" i="76"/>
  <c r="K20" i="76" s="1"/>
  <c r="L20" i="76" s="1"/>
  <c r="J9" i="76"/>
  <c r="J102" i="75"/>
  <c r="J108" i="74"/>
  <c r="J106" i="74"/>
  <c r="J61" i="74"/>
  <c r="J35" i="74"/>
  <c r="K35" i="74" s="1"/>
  <c r="J33" i="74"/>
  <c r="J32" i="73"/>
  <c r="J26" i="73"/>
  <c r="J24" i="73"/>
  <c r="J22" i="73"/>
  <c r="J110" i="72"/>
  <c r="J108" i="72"/>
  <c r="J100" i="72"/>
  <c r="J70" i="72"/>
  <c r="J34" i="72"/>
  <c r="J24" i="72"/>
  <c r="K24" i="72" s="1"/>
  <c r="J114" i="71"/>
  <c r="J110" i="71"/>
  <c r="K108" i="71" s="1"/>
  <c r="L108" i="71" s="1"/>
  <c r="J62" i="71"/>
  <c r="J36" i="71"/>
  <c r="K36" i="71" s="1"/>
  <c r="L36" i="71" s="1"/>
  <c r="J34" i="70"/>
  <c r="K32" i="70" s="1"/>
  <c r="J24" i="69"/>
  <c r="J106" i="68"/>
  <c r="J28" i="68"/>
  <c r="J26" i="68"/>
  <c r="J110" i="67"/>
  <c r="J106" i="67"/>
  <c r="J103" i="67"/>
  <c r="K103" i="67" s="1"/>
  <c r="J98" i="67"/>
  <c r="J72" i="67"/>
  <c r="J67" i="67"/>
  <c r="K67" i="67" s="1"/>
  <c r="J65" i="67"/>
  <c r="K64" i="67" s="1"/>
  <c r="L64" i="67" s="1"/>
  <c r="J44" i="67"/>
  <c r="J42" i="67"/>
  <c r="J108" i="66"/>
  <c r="K108" i="66" s="1"/>
  <c r="J106" i="66"/>
  <c r="J84" i="66"/>
  <c r="J76" i="66"/>
  <c r="J71" i="66"/>
  <c r="K71" i="66" s="1"/>
  <c r="L68" i="66" s="1"/>
  <c r="J45" i="66"/>
  <c r="J35" i="66"/>
  <c r="K35" i="66" s="1"/>
  <c r="J99" i="65"/>
  <c r="K99" i="65" s="1"/>
  <c r="J87" i="65"/>
  <c r="K87" i="65" s="1"/>
  <c r="J23" i="65"/>
  <c r="K23" i="65" s="1"/>
  <c r="J18" i="65"/>
  <c r="J102" i="64"/>
  <c r="J98" i="64"/>
  <c r="J96" i="64"/>
  <c r="J25" i="64"/>
  <c r="J23" i="64"/>
  <c r="K23" i="64" s="1"/>
  <c r="L20" i="64" s="1"/>
  <c r="J85" i="63"/>
  <c r="J71" i="63"/>
  <c r="K71" i="63" s="1"/>
  <c r="J62" i="63"/>
  <c r="K60" i="63" s="1"/>
  <c r="J111" i="62"/>
  <c r="K111" i="62" s="1"/>
  <c r="J107" i="62"/>
  <c r="K107" i="62" s="1"/>
  <c r="J105" i="62"/>
  <c r="J104" i="61"/>
  <c r="J63" i="61"/>
  <c r="K63" i="61" s="1"/>
  <c r="J35" i="61"/>
  <c r="K35" i="61" s="1"/>
  <c r="J33" i="61"/>
  <c r="J29" i="61"/>
  <c r="J27" i="61"/>
  <c r="K27" i="61" s="1"/>
  <c r="J71" i="60"/>
  <c r="K71" i="60" s="1"/>
  <c r="L68" i="60" s="1"/>
  <c r="J27" i="59"/>
  <c r="K27" i="59" s="1"/>
  <c r="J25" i="59"/>
  <c r="J109" i="58"/>
  <c r="J85" i="58"/>
  <c r="J26" i="57"/>
  <c r="K24" i="57" s="1"/>
  <c r="L24" i="57" s="1"/>
  <c r="J111" i="56"/>
  <c r="K111" i="56" s="1"/>
  <c r="J108" i="56"/>
  <c r="K108" i="56" s="1"/>
  <c r="J106" i="56"/>
  <c r="J97" i="56"/>
  <c r="J85" i="56"/>
  <c r="K84" i="56" s="1"/>
  <c r="L84" i="56" s="1"/>
  <c r="J106" i="55"/>
  <c r="K104" i="55" s="1"/>
  <c r="J103" i="55"/>
  <c r="K103" i="55" s="1"/>
  <c r="J98" i="55"/>
  <c r="J62" i="55"/>
  <c r="K60" i="55" s="1"/>
  <c r="L60" i="55" s="1"/>
  <c r="J32" i="55"/>
  <c r="K32" i="55" s="1"/>
  <c r="L32" i="55" s="1"/>
  <c r="J27" i="55"/>
  <c r="K27" i="55" s="1"/>
  <c r="J25" i="55"/>
  <c r="J23" i="55"/>
  <c r="K23" i="55" s="1"/>
  <c r="L20" i="55" s="1"/>
  <c r="J19" i="55"/>
  <c r="K19" i="55" s="1"/>
  <c r="L16" i="55" s="1"/>
  <c r="K108" i="80"/>
  <c r="L108" i="80" s="1"/>
  <c r="L32" i="11"/>
  <c r="L40" i="11"/>
  <c r="K60" i="99"/>
  <c r="L60" i="99" s="1"/>
  <c r="L4" i="12"/>
  <c r="L8" i="56"/>
  <c r="L100" i="83"/>
  <c r="K24" i="97"/>
  <c r="L24" i="97" s="1"/>
  <c r="K108" i="103"/>
  <c r="L108" i="103" s="1"/>
  <c r="L8" i="64"/>
  <c r="L84" i="71"/>
  <c r="K60" i="81"/>
  <c r="K96" i="67"/>
  <c r="L96" i="67" s="1"/>
  <c r="K76" i="84"/>
  <c r="L76" i="19"/>
  <c r="L92" i="9"/>
  <c r="L112" i="4"/>
  <c r="L4" i="37"/>
  <c r="K16" i="11"/>
  <c r="L16" i="11" s="1"/>
  <c r="K20" i="11"/>
  <c r="K20" i="1"/>
  <c r="L20" i="1" s="1"/>
  <c r="K56" i="1"/>
  <c r="L59" i="1" s="1"/>
  <c r="K60" i="1"/>
  <c r="L60" i="1" s="1"/>
  <c r="K64" i="1"/>
  <c r="K88" i="9"/>
  <c r="L88" i="9" s="1"/>
  <c r="K104" i="13"/>
  <c r="L104" i="13" s="1"/>
  <c r="L84" i="13"/>
  <c r="K12" i="13"/>
  <c r="L12" i="13" s="1"/>
  <c r="K116" i="14"/>
  <c r="L116" i="14" s="1"/>
  <c r="K52" i="14"/>
  <c r="L52" i="14" s="1"/>
  <c r="K56" i="16"/>
  <c r="L59" i="16" s="1"/>
  <c r="K60" i="4"/>
  <c r="L60" i="4" s="1"/>
  <c r="K64" i="4"/>
  <c r="L64" i="4" s="1"/>
  <c r="K76" i="4"/>
  <c r="L76" i="4" s="1"/>
  <c r="K104" i="4"/>
  <c r="L104" i="4" s="1"/>
  <c r="K40" i="5"/>
  <c r="L40" i="5" s="1"/>
  <c r="K64" i="5"/>
  <c r="L64" i="5" s="1"/>
  <c r="K36" i="9"/>
  <c r="L36" i="9" s="1"/>
  <c r="K68" i="9"/>
  <c r="L68" i="9" s="1"/>
  <c r="K12" i="10"/>
  <c r="L12" i="10" s="1"/>
  <c r="K56" i="10"/>
  <c r="K60" i="10"/>
  <c r="L60" i="10" s="1"/>
  <c r="K76" i="10"/>
  <c r="L76" i="10" s="1"/>
  <c r="K44" i="13"/>
  <c r="L44" i="13" s="1"/>
  <c r="L35" i="16"/>
  <c r="L112" i="19"/>
  <c r="K80" i="19"/>
  <c r="L80" i="19" s="1"/>
  <c r="L68" i="19"/>
  <c r="K12" i="20"/>
  <c r="L12" i="20" s="1"/>
  <c r="L59" i="20"/>
  <c r="L104" i="24"/>
  <c r="L52" i="9"/>
  <c r="K96" i="15"/>
  <c r="L68" i="86"/>
  <c r="L108" i="66"/>
  <c r="K104" i="87"/>
  <c r="L104" i="87" s="1"/>
  <c r="K100" i="85"/>
  <c r="L24" i="39"/>
  <c r="L104" i="44"/>
  <c r="L64" i="43"/>
  <c r="K96" i="11"/>
  <c r="L96" i="11" s="1"/>
  <c r="K4" i="1"/>
  <c r="L19" i="1"/>
  <c r="L116" i="1"/>
  <c r="L32" i="2"/>
  <c r="K56" i="9"/>
  <c r="L56" i="9" s="1"/>
  <c r="L96" i="13"/>
  <c r="K60" i="13"/>
  <c r="L60" i="13" s="1"/>
  <c r="L100" i="13"/>
  <c r="L68" i="10"/>
  <c r="L72" i="12"/>
  <c r="K100" i="16"/>
  <c r="L100" i="16" s="1"/>
  <c r="K16" i="17"/>
  <c r="L19" i="17" s="1"/>
  <c r="K88" i="18"/>
  <c r="L91" i="18" s="1"/>
  <c r="L84" i="48"/>
  <c r="L4" i="14"/>
  <c r="L24" i="72"/>
  <c r="L108" i="76"/>
  <c r="K80" i="96"/>
  <c r="K28" i="87"/>
  <c r="L28" i="87" s="1"/>
  <c r="L60" i="101"/>
  <c r="L56" i="46"/>
  <c r="L8" i="2"/>
  <c r="L88" i="36"/>
  <c r="L60" i="45"/>
  <c r="K4" i="8"/>
  <c r="L4" i="8" s="1"/>
  <c r="K8" i="11"/>
  <c r="L8" i="11" s="1"/>
  <c r="K44" i="11"/>
  <c r="L44" i="11" s="1"/>
  <c r="K48" i="11"/>
  <c r="L48" i="11" s="1"/>
  <c r="L60" i="11"/>
  <c r="K88" i="11"/>
  <c r="L88" i="11" s="1"/>
  <c r="K12" i="1"/>
  <c r="L12" i="1" s="1"/>
  <c r="K88" i="1"/>
  <c r="L91" i="1" s="1"/>
  <c r="L96" i="9"/>
  <c r="K116" i="9"/>
  <c r="L116" i="9" s="1"/>
  <c r="L60" i="14"/>
  <c r="L20" i="16"/>
  <c r="K28" i="4"/>
  <c r="L28" i="4" s="1"/>
  <c r="K52" i="4"/>
  <c r="L52" i="4" s="1"/>
  <c r="K28" i="5"/>
  <c r="L28" i="5" s="1"/>
  <c r="L76" i="5"/>
  <c r="K88" i="5"/>
  <c r="L88" i="5" s="1"/>
  <c r="K116" i="5"/>
  <c r="L116" i="5" s="1"/>
  <c r="K4" i="9"/>
  <c r="L4" i="9" s="1"/>
  <c r="K28" i="9"/>
  <c r="L28" i="9" s="1"/>
  <c r="L40" i="9"/>
  <c r="K72" i="9"/>
  <c r="L72" i="9" s="1"/>
  <c r="K44" i="10"/>
  <c r="L44" i="10" s="1"/>
  <c r="L92" i="10"/>
  <c r="K104" i="10"/>
  <c r="L104" i="10" s="1"/>
  <c r="K108" i="10"/>
  <c r="L108" i="10" s="1"/>
  <c r="K28" i="12"/>
  <c r="L28" i="12" s="1"/>
  <c r="K80" i="12"/>
  <c r="L80" i="12" s="1"/>
  <c r="L88" i="12"/>
  <c r="K24" i="14"/>
  <c r="L27" i="14" s="1"/>
  <c r="K12" i="15"/>
  <c r="L12" i="15" s="1"/>
  <c r="K28" i="15"/>
  <c r="L28" i="15" s="1"/>
  <c r="L91" i="15"/>
  <c r="L99" i="15"/>
  <c r="K108" i="15"/>
  <c r="L108" i="15" s="1"/>
  <c r="L27" i="17"/>
  <c r="K28" i="17"/>
  <c r="L28" i="17" s="1"/>
  <c r="K36" i="19"/>
  <c r="L36" i="19" s="1"/>
  <c r="L116" i="18"/>
  <c r="L80" i="53"/>
  <c r="K84" i="1"/>
  <c r="L84" i="1" s="1"/>
  <c r="K4" i="11"/>
  <c r="L4" i="11" s="1"/>
  <c r="K64" i="11"/>
  <c r="L64" i="11" s="1"/>
  <c r="K84" i="11"/>
  <c r="L84" i="11" s="1"/>
  <c r="K108" i="11"/>
  <c r="L108" i="11" s="1"/>
  <c r="K48" i="1"/>
  <c r="L48" i="1" s="1"/>
  <c r="K100" i="1"/>
  <c r="L100" i="1" s="1"/>
  <c r="K4" i="2"/>
  <c r="L4" i="2" s="1"/>
  <c r="K12" i="2"/>
  <c r="L12" i="2" s="1"/>
  <c r="K108" i="2"/>
  <c r="L108" i="2" s="1"/>
  <c r="K108" i="9"/>
  <c r="K84" i="9"/>
  <c r="L84" i="9" s="1"/>
  <c r="K24" i="12"/>
  <c r="L24" i="12" s="1"/>
  <c r="K112" i="12"/>
  <c r="L112" i="12" s="1"/>
  <c r="K64" i="12"/>
  <c r="L64" i="12" s="1"/>
  <c r="K4" i="13"/>
  <c r="L4" i="13" s="1"/>
  <c r="K24" i="13"/>
  <c r="L24" i="13" s="1"/>
  <c r="K20" i="14"/>
  <c r="L20" i="14" s="1"/>
  <c r="K80" i="15"/>
  <c r="L80" i="15" s="1"/>
  <c r="K48" i="15"/>
  <c r="L48" i="15" s="1"/>
  <c r="K104" i="15"/>
  <c r="L104" i="15" s="1"/>
  <c r="K12" i="16"/>
  <c r="L12" i="16" s="1"/>
  <c r="K116" i="16"/>
  <c r="L116" i="16" s="1"/>
  <c r="K104" i="16"/>
  <c r="L107" i="16" s="1"/>
  <c r="K52" i="16"/>
  <c r="L52" i="16" s="1"/>
  <c r="K36" i="4"/>
  <c r="L36" i="4" s="1"/>
  <c r="L72" i="4"/>
  <c r="K96" i="4"/>
  <c r="L96" i="4" s="1"/>
  <c r="K4" i="5"/>
  <c r="L4" i="5" s="1"/>
  <c r="K12" i="5"/>
  <c r="L12" i="5" s="1"/>
  <c r="K32" i="5"/>
  <c r="L32" i="5" s="1"/>
  <c r="K36" i="5"/>
  <c r="L36" i="5" s="1"/>
  <c r="K112" i="5"/>
  <c r="L112" i="5" s="1"/>
  <c r="K60" i="9"/>
  <c r="L60" i="9" s="1"/>
  <c r="K76" i="9"/>
  <c r="L80" i="9"/>
  <c r="K16" i="10"/>
  <c r="L16" i="10" s="1"/>
  <c r="K40" i="10"/>
  <c r="L40" i="10" s="1"/>
  <c r="K68" i="12"/>
  <c r="L68" i="12" s="1"/>
  <c r="K48" i="13"/>
  <c r="L48" i="13" s="1"/>
  <c r="K72" i="13"/>
  <c r="L72" i="13" s="1"/>
  <c r="K8" i="14"/>
  <c r="L8" i="14" s="1"/>
  <c r="L28" i="14"/>
  <c r="K100" i="15"/>
  <c r="L100" i="15" s="1"/>
  <c r="K12" i="17"/>
  <c r="L12" i="17" s="1"/>
  <c r="K20" i="17"/>
  <c r="L20" i="17" s="1"/>
  <c r="K44" i="17"/>
  <c r="L44" i="17" s="1"/>
  <c r="K52" i="17"/>
  <c r="L52" i="17" s="1"/>
  <c r="K68" i="17"/>
  <c r="L68" i="17" s="1"/>
  <c r="K76" i="17"/>
  <c r="L76" i="17" s="1"/>
  <c r="K20" i="19"/>
  <c r="L20" i="19" s="1"/>
  <c r="K96" i="18"/>
  <c r="L99" i="18" s="1"/>
  <c r="K92" i="18"/>
  <c r="L92" i="18" s="1"/>
  <c r="L84" i="18"/>
  <c r="K44" i="18"/>
  <c r="L44" i="18" s="1"/>
  <c r="K8" i="18"/>
  <c r="L8" i="18" s="1"/>
  <c r="K4" i="18"/>
  <c r="L4" i="18" s="1"/>
  <c r="K60" i="19"/>
  <c r="L60" i="19" s="1"/>
  <c r="L84" i="19"/>
  <c r="K108" i="19"/>
  <c r="L108" i="19" s="1"/>
  <c r="L19" i="20"/>
  <c r="L76" i="20"/>
  <c r="L27" i="23"/>
  <c r="L43" i="24"/>
  <c r="K84" i="24"/>
  <c r="L84" i="24" s="1"/>
  <c r="K28" i="22"/>
  <c r="L28" i="22" s="1"/>
  <c r="K88" i="3"/>
  <c r="L88" i="3" s="1"/>
  <c r="L44" i="7"/>
  <c r="K12" i="7"/>
  <c r="L12" i="7" s="1"/>
  <c r="L104" i="7"/>
  <c r="L56" i="52"/>
  <c r="L76" i="50"/>
  <c r="L80" i="48"/>
  <c r="K16" i="48"/>
  <c r="L16" i="48" s="1"/>
  <c r="K76" i="47"/>
  <c r="L76" i="47" s="1"/>
  <c r="K40" i="45"/>
  <c r="L40" i="45" s="1"/>
  <c r="L80" i="42"/>
  <c r="K32" i="37"/>
  <c r="L32" i="37" s="1"/>
  <c r="L20" i="37"/>
  <c r="K92" i="1"/>
  <c r="K76" i="2"/>
  <c r="L76" i="2" s="1"/>
  <c r="K92" i="5"/>
  <c r="L92" i="5" s="1"/>
  <c r="K108" i="5"/>
  <c r="L108" i="5" s="1"/>
  <c r="K16" i="5"/>
  <c r="K60" i="5"/>
  <c r="L60" i="5" s="1"/>
  <c r="K104" i="9"/>
  <c r="K96" i="12"/>
  <c r="L96" i="12" s="1"/>
  <c r="K108" i="13"/>
  <c r="L108" i="13" s="1"/>
  <c r="K76" i="13"/>
  <c r="K28" i="13"/>
  <c r="K112" i="13"/>
  <c r="K108" i="14"/>
  <c r="L108" i="14" s="1"/>
  <c r="K100" i="14"/>
  <c r="L100" i="14" s="1"/>
  <c r="K112" i="15"/>
  <c r="L92" i="15"/>
  <c r="K36" i="15"/>
  <c r="L36" i="15" s="1"/>
  <c r="K44" i="15"/>
  <c r="L44" i="15" s="1"/>
  <c r="L84" i="16"/>
  <c r="K8" i="4"/>
  <c r="L8" i="4" s="1"/>
  <c r="K20" i="4"/>
  <c r="L20" i="4" s="1"/>
  <c r="K44" i="4"/>
  <c r="L44" i="4" s="1"/>
  <c r="K80" i="4"/>
  <c r="K84" i="4"/>
  <c r="L84" i="4" s="1"/>
  <c r="K44" i="5"/>
  <c r="L44" i="5" s="1"/>
  <c r="K52" i="5"/>
  <c r="L52" i="5" s="1"/>
  <c r="K32" i="10"/>
  <c r="L32" i="10" s="1"/>
  <c r="L56" i="10"/>
  <c r="K72" i="10"/>
  <c r="L72" i="10" s="1"/>
  <c r="K116" i="10"/>
  <c r="K12" i="12"/>
  <c r="L12" i="12" s="1"/>
  <c r="K16" i="13"/>
  <c r="L16" i="13" s="1"/>
  <c r="K56" i="13"/>
  <c r="L56" i="13" s="1"/>
  <c r="K116" i="13"/>
  <c r="L116" i="13" s="1"/>
  <c r="K68" i="14"/>
  <c r="L68" i="14" s="1"/>
  <c r="L92" i="14"/>
  <c r="K104" i="14"/>
  <c r="L104" i="14" s="1"/>
  <c r="K20" i="15"/>
  <c r="K32" i="15"/>
  <c r="L32" i="15" s="1"/>
  <c r="K84" i="15"/>
  <c r="L84" i="15" s="1"/>
  <c r="K4" i="16"/>
  <c r="L4" i="16" s="1"/>
  <c r="K40" i="16"/>
  <c r="L43" i="16" s="1"/>
  <c r="K44" i="16"/>
  <c r="L44" i="16" s="1"/>
  <c r="K76" i="16"/>
  <c r="K56" i="17"/>
  <c r="L59" i="17" s="1"/>
  <c r="K104" i="17"/>
  <c r="L107" i="17" s="1"/>
  <c r="K112" i="17"/>
  <c r="L112" i="17" s="1"/>
  <c r="K64" i="19"/>
  <c r="K8" i="19"/>
  <c r="L8" i="19" s="1"/>
  <c r="K112" i="18"/>
  <c r="K108" i="18"/>
  <c r="K72" i="18"/>
  <c r="L75" i="18" s="1"/>
  <c r="K68" i="18"/>
  <c r="K20" i="18"/>
  <c r="L20" i="18" s="1"/>
  <c r="K4" i="19"/>
  <c r="L4" i="19" s="1"/>
  <c r="K28" i="20"/>
  <c r="K32" i="20"/>
  <c r="L32" i="20" s="1"/>
  <c r="K48" i="20"/>
  <c r="L51" i="20" s="1"/>
  <c r="K52" i="20"/>
  <c r="L52" i="20" s="1"/>
  <c r="K60" i="20"/>
  <c r="K80" i="20"/>
  <c r="L80" i="20" s="1"/>
  <c r="K84" i="20"/>
  <c r="L84" i="20" s="1"/>
  <c r="L32" i="21"/>
  <c r="K116" i="21"/>
  <c r="L116" i="21" s="1"/>
  <c r="K116" i="23"/>
  <c r="L116" i="23" s="1"/>
  <c r="K80" i="23"/>
  <c r="L80" i="23" s="1"/>
  <c r="L44" i="23"/>
  <c r="L116" i="24"/>
  <c r="L107" i="22"/>
  <c r="L28" i="3"/>
  <c r="L104" i="3"/>
  <c r="L68" i="47"/>
  <c r="K100" i="43"/>
  <c r="L100" i="43" s="1"/>
  <c r="L56" i="42"/>
  <c r="L28" i="41"/>
  <c r="L8" i="40"/>
  <c r="L68" i="39"/>
  <c r="L44" i="39"/>
  <c r="L59" i="14"/>
  <c r="K64" i="14"/>
  <c r="L64" i="14" s="1"/>
  <c r="K72" i="14"/>
  <c r="L75" i="14" s="1"/>
  <c r="L84" i="14"/>
  <c r="L28" i="16"/>
  <c r="K48" i="16"/>
  <c r="L51" i="16" s="1"/>
  <c r="K48" i="17"/>
  <c r="L51" i="17" s="1"/>
  <c r="K100" i="18"/>
  <c r="L100" i="18" s="1"/>
  <c r="K64" i="18"/>
  <c r="L64" i="18" s="1"/>
  <c r="K48" i="18"/>
  <c r="L48" i="18" s="1"/>
  <c r="K28" i="18"/>
  <c r="L28" i="18" s="1"/>
  <c r="K16" i="18"/>
  <c r="L19" i="18" s="1"/>
  <c r="K12" i="18"/>
  <c r="L12" i="18" s="1"/>
  <c r="K100" i="19"/>
  <c r="L100" i="19" s="1"/>
  <c r="K116" i="19"/>
  <c r="L116" i="19" s="1"/>
  <c r="K20" i="20"/>
  <c r="L20" i="20" s="1"/>
  <c r="L68" i="20"/>
  <c r="K48" i="24"/>
  <c r="L112" i="22"/>
  <c r="K68" i="3"/>
  <c r="L68" i="3" s="1"/>
  <c r="L24" i="51"/>
  <c r="K60" i="46"/>
  <c r="L60" i="46" s="1"/>
  <c r="L72" i="44"/>
  <c r="K72" i="40"/>
  <c r="L72" i="40" s="1"/>
  <c r="K56" i="39"/>
  <c r="K116" i="20"/>
  <c r="L116" i="20" s="1"/>
  <c r="K68" i="21"/>
  <c r="L68" i="21" s="1"/>
  <c r="K96" i="21"/>
  <c r="K48" i="23"/>
  <c r="L51" i="23" s="1"/>
  <c r="L80" i="24"/>
  <c r="K36" i="23"/>
  <c r="K100" i="24"/>
  <c r="L100" i="24" s="1"/>
  <c r="K8" i="22"/>
  <c r="L11" i="22" s="1"/>
  <c r="K12" i="22"/>
  <c r="L12" i="22" s="1"/>
  <c r="K72" i="22"/>
  <c r="L75" i="22" s="1"/>
  <c r="K76" i="22"/>
  <c r="K80" i="22"/>
  <c r="L80" i="22" s="1"/>
  <c r="K108" i="22"/>
  <c r="L108" i="22" s="1"/>
  <c r="K20" i="3"/>
  <c r="L20" i="3" s="1"/>
  <c r="K24" i="3"/>
  <c r="K44" i="3"/>
  <c r="L44" i="3" s="1"/>
  <c r="K48" i="3"/>
  <c r="L48" i="3" s="1"/>
  <c r="K84" i="3"/>
  <c r="K116" i="3"/>
  <c r="K104" i="8"/>
  <c r="L104" i="8" s="1"/>
  <c r="K100" i="7"/>
  <c r="L100" i="7" s="1"/>
  <c r="K40" i="7"/>
  <c r="K48" i="7"/>
  <c r="L48" i="7" s="1"/>
  <c r="K80" i="7"/>
  <c r="L80" i="7" s="1"/>
  <c r="K84" i="52"/>
  <c r="L84" i="52" s="1"/>
  <c r="K68" i="52"/>
  <c r="L68" i="52" s="1"/>
  <c r="K40" i="52"/>
  <c r="L40" i="52" s="1"/>
  <c r="K16" i="52"/>
  <c r="L16" i="52" s="1"/>
  <c r="K8" i="52"/>
  <c r="L8" i="52" s="1"/>
  <c r="K60" i="51"/>
  <c r="L60" i="50"/>
  <c r="K36" i="50"/>
  <c r="L36" i="50" s="1"/>
  <c r="K12" i="50"/>
  <c r="L12" i="50" s="1"/>
  <c r="L4" i="50"/>
  <c r="K52" i="49"/>
  <c r="L52" i="49" s="1"/>
  <c r="K36" i="49"/>
  <c r="L36" i="49" s="1"/>
  <c r="K32" i="47"/>
  <c r="L32" i="47" s="1"/>
  <c r="K104" i="46"/>
  <c r="L104" i="46" s="1"/>
  <c r="K84" i="46"/>
  <c r="L84" i="46" s="1"/>
  <c r="K64" i="46"/>
  <c r="L64" i="46" s="1"/>
  <c r="K48" i="46"/>
  <c r="L48" i="46" s="1"/>
  <c r="K40" i="46"/>
  <c r="L40" i="46" s="1"/>
  <c r="K20" i="46"/>
  <c r="L20" i="46" s="1"/>
  <c r="K24" i="45"/>
  <c r="L24" i="45" s="1"/>
  <c r="K8" i="45"/>
  <c r="L8" i="45" s="1"/>
  <c r="K40" i="42"/>
  <c r="L40" i="42" s="1"/>
  <c r="L88" i="40"/>
  <c r="K32" i="40"/>
  <c r="L32" i="40" s="1"/>
  <c r="K80" i="39"/>
  <c r="L80" i="39" s="1"/>
  <c r="K4" i="39"/>
  <c r="K96" i="38"/>
  <c r="L96" i="38" s="1"/>
  <c r="K88" i="38"/>
  <c r="L88" i="38" s="1"/>
  <c r="K48" i="38"/>
  <c r="L48" i="38" s="1"/>
  <c r="K32" i="38"/>
  <c r="L32" i="38" s="1"/>
  <c r="K88" i="37"/>
  <c r="L88" i="37" s="1"/>
  <c r="K72" i="37"/>
  <c r="L72" i="37" s="1"/>
  <c r="L12" i="37"/>
  <c r="K76" i="36"/>
  <c r="L76" i="36" s="1"/>
  <c r="K60" i="35"/>
  <c r="L60" i="35" s="1"/>
  <c r="K24" i="33"/>
  <c r="L24" i="33" s="1"/>
  <c r="L96" i="32"/>
  <c r="L88" i="30"/>
  <c r="K68" i="30"/>
  <c r="L68" i="30" s="1"/>
  <c r="K72" i="29"/>
  <c r="L72" i="29" s="1"/>
  <c r="J111" i="119"/>
  <c r="K111" i="119" s="1"/>
  <c r="J35" i="118"/>
  <c r="K35" i="118" s="1"/>
  <c r="J25" i="118"/>
  <c r="J21" i="113"/>
  <c r="L4" i="21"/>
  <c r="K48" i="21"/>
  <c r="L51" i="21" s="1"/>
  <c r="K52" i="21"/>
  <c r="L52" i="21" s="1"/>
  <c r="K112" i="23"/>
  <c r="L112" i="23" s="1"/>
  <c r="K104" i="23"/>
  <c r="L107" i="23" s="1"/>
  <c r="K88" i="23"/>
  <c r="L91" i="23" s="1"/>
  <c r="K20" i="24"/>
  <c r="L20" i="24" s="1"/>
  <c r="L27" i="24"/>
  <c r="K76" i="24"/>
  <c r="L76" i="24" s="1"/>
  <c r="K20" i="22"/>
  <c r="L20" i="22" s="1"/>
  <c r="K36" i="22"/>
  <c r="L36" i="22" s="1"/>
  <c r="K96" i="22"/>
  <c r="L99" i="22" s="1"/>
  <c r="K100" i="22"/>
  <c r="L100" i="22" s="1"/>
  <c r="K8" i="3"/>
  <c r="L8" i="3" s="1"/>
  <c r="K32" i="3"/>
  <c r="L32" i="3" s="1"/>
  <c r="K52" i="3"/>
  <c r="L52" i="3" s="1"/>
  <c r="L108" i="3"/>
  <c r="K40" i="8"/>
  <c r="L40" i="8" s="1"/>
  <c r="K68" i="8"/>
  <c r="L68" i="8" s="1"/>
  <c r="K84" i="8"/>
  <c r="L84" i="8" s="1"/>
  <c r="K4" i="7"/>
  <c r="L4" i="7" s="1"/>
  <c r="K16" i="7"/>
  <c r="L16" i="7" s="1"/>
  <c r="K24" i="7"/>
  <c r="L24" i="7" s="1"/>
  <c r="K56" i="7"/>
  <c r="L56" i="7" s="1"/>
  <c r="K84" i="7"/>
  <c r="L84" i="7" s="1"/>
  <c r="K108" i="7"/>
  <c r="L108" i="7" s="1"/>
  <c r="K80" i="52"/>
  <c r="L80" i="52" s="1"/>
  <c r="K68" i="51"/>
  <c r="L68" i="51" s="1"/>
  <c r="K52" i="51"/>
  <c r="L52" i="51" s="1"/>
  <c r="K36" i="51"/>
  <c r="L36" i="51" s="1"/>
  <c r="K20" i="50"/>
  <c r="L20" i="50" s="1"/>
  <c r="K72" i="49"/>
  <c r="L72" i="49" s="1"/>
  <c r="K20" i="49"/>
  <c r="L20" i="49" s="1"/>
  <c r="K16" i="49"/>
  <c r="L16" i="49" s="1"/>
  <c r="L4" i="49"/>
  <c r="K44" i="48"/>
  <c r="L44" i="48" s="1"/>
  <c r="K60" i="47"/>
  <c r="L60" i="47" s="1"/>
  <c r="K52" i="47"/>
  <c r="L52" i="47" s="1"/>
  <c r="K16" i="47"/>
  <c r="L16" i="47" s="1"/>
  <c r="K8" i="47"/>
  <c r="L8" i="47" s="1"/>
  <c r="K88" i="46"/>
  <c r="L88" i="46" s="1"/>
  <c r="K32" i="46"/>
  <c r="L32" i="46" s="1"/>
  <c r="K24" i="46"/>
  <c r="L24" i="46" s="1"/>
  <c r="K92" i="45"/>
  <c r="L92" i="45" s="1"/>
  <c r="K20" i="45"/>
  <c r="L20" i="45" s="1"/>
  <c r="K88" i="44"/>
  <c r="L88" i="44" s="1"/>
  <c r="K80" i="44"/>
  <c r="L80" i="44" s="1"/>
  <c r="K60" i="44"/>
  <c r="L60" i="44" s="1"/>
  <c r="K8" i="44"/>
  <c r="L8" i="44" s="1"/>
  <c r="K104" i="43"/>
  <c r="L104" i="43" s="1"/>
  <c r="K88" i="43"/>
  <c r="L88" i="43" s="1"/>
  <c r="K56" i="43"/>
  <c r="K24" i="43"/>
  <c r="L24" i="43" s="1"/>
  <c r="K8" i="43"/>
  <c r="L8" i="43" s="1"/>
  <c r="K72" i="42"/>
  <c r="L72" i="42" s="1"/>
  <c r="K16" i="42"/>
  <c r="L16" i="42" s="1"/>
  <c r="K96" i="41"/>
  <c r="L96" i="41" s="1"/>
  <c r="K84" i="41"/>
  <c r="L84" i="41" s="1"/>
  <c r="K52" i="41"/>
  <c r="L52" i="41" s="1"/>
  <c r="K16" i="41"/>
  <c r="L16" i="41" s="1"/>
  <c r="K92" i="40"/>
  <c r="L92" i="40" s="1"/>
  <c r="K84" i="38"/>
  <c r="L84" i="38" s="1"/>
  <c r="K72" i="38"/>
  <c r="L72" i="38" s="1"/>
  <c r="K56" i="38"/>
  <c r="L56" i="38" s="1"/>
  <c r="K104" i="37"/>
  <c r="L104" i="37" s="1"/>
  <c r="K52" i="37"/>
  <c r="L52" i="37" s="1"/>
  <c r="K44" i="37"/>
  <c r="K24" i="37"/>
  <c r="L24" i="37" s="1"/>
  <c r="K68" i="36"/>
  <c r="L68" i="36" s="1"/>
  <c r="K104" i="32"/>
  <c r="K100" i="26"/>
  <c r="L100" i="26" s="1"/>
  <c r="J62" i="118"/>
  <c r="J32" i="118"/>
  <c r="K32" i="118" s="1"/>
  <c r="L32" i="118" s="1"/>
  <c r="J26" i="111"/>
  <c r="K72" i="20"/>
  <c r="L75" i="20" s="1"/>
  <c r="K108" i="20"/>
  <c r="L108" i="20" s="1"/>
  <c r="K20" i="21"/>
  <c r="L20" i="21" s="1"/>
  <c r="K24" i="21"/>
  <c r="L27" i="21" s="1"/>
  <c r="K28" i="21"/>
  <c r="L28" i="21" s="1"/>
  <c r="K40" i="21"/>
  <c r="L43" i="21" s="1"/>
  <c r="K72" i="21"/>
  <c r="L75" i="21" s="1"/>
  <c r="K100" i="21"/>
  <c r="L100" i="21" s="1"/>
  <c r="L52" i="23"/>
  <c r="K16" i="23"/>
  <c r="L19" i="23" s="1"/>
  <c r="K4" i="23"/>
  <c r="L4" i="23" s="1"/>
  <c r="K28" i="23"/>
  <c r="L28" i="23" s="1"/>
  <c r="K76" i="23"/>
  <c r="L76" i="23" s="1"/>
  <c r="K52" i="24"/>
  <c r="L52" i="24" s="1"/>
  <c r="K60" i="24"/>
  <c r="K96" i="24"/>
  <c r="K4" i="22"/>
  <c r="L4" i="22" s="1"/>
  <c r="K44" i="22"/>
  <c r="L44" i="22" s="1"/>
  <c r="K48" i="22"/>
  <c r="K60" i="22"/>
  <c r="L60" i="22" s="1"/>
  <c r="K64" i="22"/>
  <c r="L67" i="22" s="1"/>
  <c r="K68" i="22"/>
  <c r="L68" i="22" s="1"/>
  <c r="K16" i="3"/>
  <c r="K36" i="3"/>
  <c r="L36" i="3" s="1"/>
  <c r="K112" i="3"/>
  <c r="L112" i="3" s="1"/>
  <c r="K76" i="7"/>
  <c r="K72" i="7"/>
  <c r="L72" i="7" s="1"/>
  <c r="K92" i="52"/>
  <c r="L92" i="52" s="1"/>
  <c r="K44" i="52"/>
  <c r="L44" i="52" s="1"/>
  <c r="K36" i="52"/>
  <c r="L36" i="52" s="1"/>
  <c r="K20" i="52"/>
  <c r="L20" i="52" s="1"/>
  <c r="K100" i="51"/>
  <c r="L100" i="51" s="1"/>
  <c r="K76" i="51"/>
  <c r="L76" i="51" s="1"/>
  <c r="K64" i="51"/>
  <c r="L64" i="51" s="1"/>
  <c r="K28" i="51"/>
  <c r="L28" i="51" s="1"/>
  <c r="K16" i="51"/>
  <c r="L16" i="51" s="1"/>
  <c r="K100" i="50"/>
  <c r="L100" i="50" s="1"/>
  <c r="K40" i="50"/>
  <c r="L40" i="50" s="1"/>
  <c r="K80" i="49"/>
  <c r="L80" i="49" s="1"/>
  <c r="K68" i="49"/>
  <c r="L68" i="49" s="1"/>
  <c r="K40" i="49"/>
  <c r="L40" i="49" s="1"/>
  <c r="K100" i="48"/>
  <c r="L100" i="48" s="1"/>
  <c r="K20" i="48"/>
  <c r="L20" i="48" s="1"/>
  <c r="K88" i="47"/>
  <c r="L88" i="47" s="1"/>
  <c r="K36" i="47"/>
  <c r="L36" i="47" s="1"/>
  <c r="K80" i="46"/>
  <c r="L80" i="46" s="1"/>
  <c r="K52" i="46"/>
  <c r="L52" i="46" s="1"/>
  <c r="K96" i="44"/>
  <c r="L96" i="44" s="1"/>
  <c r="K48" i="44"/>
  <c r="L48" i="44" s="1"/>
  <c r="K16" i="44"/>
  <c r="L16" i="44" s="1"/>
  <c r="K96" i="42"/>
  <c r="L96" i="42" s="1"/>
  <c r="K52" i="42"/>
  <c r="L52" i="42" s="1"/>
  <c r="K24" i="42"/>
  <c r="L24" i="42" s="1"/>
  <c r="K104" i="41"/>
  <c r="L104" i="41" s="1"/>
  <c r="K92" i="41"/>
  <c r="K40" i="41"/>
  <c r="L40" i="41" s="1"/>
  <c r="K32" i="41"/>
  <c r="L32" i="41" s="1"/>
  <c r="K20" i="41"/>
  <c r="L20" i="41" s="1"/>
  <c r="K80" i="40"/>
  <c r="L80" i="40" s="1"/>
  <c r="K36" i="39"/>
  <c r="L36" i="39" s="1"/>
  <c r="K32" i="39"/>
  <c r="L32" i="39" s="1"/>
  <c r="K8" i="39"/>
  <c r="L8" i="39" s="1"/>
  <c r="K44" i="38"/>
  <c r="L44" i="38" s="1"/>
  <c r="K36" i="38"/>
  <c r="L36" i="38" s="1"/>
  <c r="K16" i="38"/>
  <c r="L16" i="38" s="1"/>
  <c r="K84" i="37"/>
  <c r="L84" i="37" s="1"/>
  <c r="K76" i="37"/>
  <c r="L76" i="37" s="1"/>
  <c r="K56" i="37"/>
  <c r="L56" i="37" s="1"/>
  <c r="K40" i="37"/>
  <c r="L40" i="37" s="1"/>
  <c r="K16" i="37"/>
  <c r="L16" i="37" s="1"/>
  <c r="K8" i="36"/>
  <c r="L8" i="36" s="1"/>
  <c r="K76" i="35"/>
  <c r="L76" i="35" s="1"/>
  <c r="K52" i="34"/>
  <c r="L52" i="34" s="1"/>
  <c r="K88" i="33"/>
  <c r="L88" i="33" s="1"/>
  <c r="K40" i="32"/>
  <c r="L20" i="30"/>
  <c r="K60" i="29"/>
  <c r="J89" i="118"/>
  <c r="K88" i="118" s="1"/>
  <c r="L88" i="118" s="1"/>
  <c r="J110" i="112"/>
  <c r="J102" i="111"/>
  <c r="K100" i="111" s="1"/>
  <c r="L100" i="111" s="1"/>
  <c r="K92" i="36"/>
  <c r="L92" i="36" s="1"/>
  <c r="K8" i="35"/>
  <c r="L8" i="35" s="1"/>
  <c r="K104" i="33"/>
  <c r="L104" i="33" s="1"/>
  <c r="K80" i="33"/>
  <c r="L80" i="33" s="1"/>
  <c r="K40" i="33"/>
  <c r="L40" i="33" s="1"/>
  <c r="K16" i="33"/>
  <c r="L16" i="33" s="1"/>
  <c r="K80" i="32"/>
  <c r="L80" i="32" s="1"/>
  <c r="K56" i="32"/>
  <c r="L56" i="32" s="1"/>
  <c r="K16" i="32"/>
  <c r="L16" i="32" s="1"/>
  <c r="K76" i="31"/>
  <c r="L76" i="31" s="1"/>
  <c r="K4" i="30"/>
  <c r="L4" i="30" s="1"/>
  <c r="K104" i="29"/>
  <c r="L104" i="29" s="1"/>
  <c r="K76" i="29"/>
  <c r="L76" i="29" s="1"/>
  <c r="K12" i="27"/>
  <c r="L12" i="27" s="1"/>
  <c r="K104" i="26"/>
  <c r="L104" i="26" s="1"/>
  <c r="J110" i="121"/>
  <c r="J103" i="121"/>
  <c r="K103" i="121" s="1"/>
  <c r="L100" i="121" s="1"/>
  <c r="J35" i="121"/>
  <c r="K35" i="121" s="1"/>
  <c r="L32" i="121" s="1"/>
  <c r="J30" i="121"/>
  <c r="J20" i="121"/>
  <c r="K20" i="121" s="1"/>
  <c r="J18" i="121"/>
  <c r="J16" i="121"/>
  <c r="J109" i="120"/>
  <c r="K108" i="120" s="1"/>
  <c r="J63" i="120"/>
  <c r="K63" i="120" s="1"/>
  <c r="J32" i="120"/>
  <c r="K32" i="120" s="1"/>
  <c r="L32" i="120" s="1"/>
  <c r="J86" i="119"/>
  <c r="K84" i="119" s="1"/>
  <c r="J63" i="119"/>
  <c r="K63" i="119" s="1"/>
  <c r="J24" i="118"/>
  <c r="K24" i="118" s="1"/>
  <c r="L24" i="118" s="1"/>
  <c r="J108" i="117"/>
  <c r="J102" i="117"/>
  <c r="K100" i="117" s="1"/>
  <c r="L100" i="117" s="1"/>
  <c r="J87" i="117"/>
  <c r="K87" i="117" s="1"/>
  <c r="J34" i="117"/>
  <c r="K32" i="117" s="1"/>
  <c r="L32" i="117" s="1"/>
  <c r="J27" i="117"/>
  <c r="K27" i="117" s="1"/>
  <c r="J108" i="115"/>
  <c r="J101" i="115"/>
  <c r="K100" i="115" s="1"/>
  <c r="J97" i="115"/>
  <c r="J63" i="115"/>
  <c r="K63" i="115" s="1"/>
  <c r="J61" i="115"/>
  <c r="J31" i="115"/>
  <c r="K31" i="115" s="1"/>
  <c r="J23" i="115"/>
  <c r="K23" i="115" s="1"/>
  <c r="J17" i="115"/>
  <c r="J103" i="114"/>
  <c r="K103" i="114" s="1"/>
  <c r="J98" i="114"/>
  <c r="K96" i="114" s="1"/>
  <c r="J87" i="114"/>
  <c r="K87" i="114" s="1"/>
  <c r="J25" i="114"/>
  <c r="J22" i="114"/>
  <c r="J111" i="113"/>
  <c r="K111" i="113" s="1"/>
  <c r="J97" i="113"/>
  <c r="K96" i="113" s="1"/>
  <c r="J35" i="113"/>
  <c r="K35" i="113" s="1"/>
  <c r="J33" i="113"/>
  <c r="J103" i="112"/>
  <c r="K103" i="112" s="1"/>
  <c r="J99" i="112"/>
  <c r="K99" i="112" s="1"/>
  <c r="J71" i="112"/>
  <c r="K71" i="112" s="1"/>
  <c r="J31" i="112"/>
  <c r="K31" i="112" s="1"/>
  <c r="J63" i="111"/>
  <c r="K63" i="111" s="1"/>
  <c r="J111" i="110"/>
  <c r="K111" i="110" s="1"/>
  <c r="J107" i="110"/>
  <c r="K107" i="110" s="1"/>
  <c r="J86" i="110"/>
  <c r="J80" i="110"/>
  <c r="J71" i="110"/>
  <c r="K71" i="110" s="1"/>
  <c r="L68" i="110" s="1"/>
  <c r="J61" i="110"/>
  <c r="K60" i="110" s="1"/>
  <c r="L60" i="110" s="1"/>
  <c r="J30" i="110"/>
  <c r="K28" i="110" s="1"/>
  <c r="L28" i="110" s="1"/>
  <c r="J25" i="110"/>
  <c r="J99" i="109"/>
  <c r="K99" i="109" s="1"/>
  <c r="J24" i="109"/>
  <c r="J85" i="107"/>
  <c r="J99" i="102"/>
  <c r="K99" i="102" s="1"/>
  <c r="K52" i="98"/>
  <c r="L52" i="98" s="1"/>
  <c r="J45" i="98"/>
  <c r="K104" i="35"/>
  <c r="L104" i="35" s="1"/>
  <c r="K92" i="35"/>
  <c r="L92" i="35" s="1"/>
  <c r="L28" i="35"/>
  <c r="K80" i="34"/>
  <c r="L80" i="34" s="1"/>
  <c r="K36" i="34"/>
  <c r="L36" i="34" s="1"/>
  <c r="K20" i="34"/>
  <c r="L20" i="34" s="1"/>
  <c r="K8" i="34"/>
  <c r="L8" i="34" s="1"/>
  <c r="K72" i="33"/>
  <c r="L72" i="33" s="1"/>
  <c r="K48" i="33"/>
  <c r="L48" i="33" s="1"/>
  <c r="K8" i="33"/>
  <c r="L8" i="33" s="1"/>
  <c r="K88" i="32"/>
  <c r="L88" i="32" s="1"/>
  <c r="K48" i="32"/>
  <c r="L48" i="32" s="1"/>
  <c r="K24" i="32"/>
  <c r="L24" i="32" s="1"/>
  <c r="K32" i="30"/>
  <c r="L32" i="30" s="1"/>
  <c r="K8" i="29"/>
  <c r="L8" i="29" s="1"/>
  <c r="K104" i="28"/>
  <c r="L104" i="28" s="1"/>
  <c r="K40" i="28"/>
  <c r="L40" i="28" s="1"/>
  <c r="K76" i="26"/>
  <c r="L76" i="26" s="1"/>
  <c r="J111" i="121"/>
  <c r="K111" i="121" s="1"/>
  <c r="J104" i="121"/>
  <c r="K100" i="121"/>
  <c r="J99" i="121"/>
  <c r="K99" i="121" s="1"/>
  <c r="J102" i="120"/>
  <c r="J100" i="120"/>
  <c r="J109" i="119"/>
  <c r="J87" i="119"/>
  <c r="K87" i="119" s="1"/>
  <c r="J86" i="117"/>
  <c r="J84" i="117"/>
  <c r="J111" i="116"/>
  <c r="K111" i="116" s="1"/>
  <c r="J104" i="115"/>
  <c r="K104" i="115" s="1"/>
  <c r="J103" i="115"/>
  <c r="K103" i="115" s="1"/>
  <c r="J98" i="115"/>
  <c r="J62" i="115"/>
  <c r="J60" i="115"/>
  <c r="J27" i="115"/>
  <c r="K27" i="115" s="1"/>
  <c r="J25" i="115"/>
  <c r="K24" i="115" s="1"/>
  <c r="J22" i="115"/>
  <c r="J20" i="115"/>
  <c r="K20" i="115" s="1"/>
  <c r="L20" i="115" s="1"/>
  <c r="J18" i="115"/>
  <c r="J101" i="114"/>
  <c r="K100" i="114" s="1"/>
  <c r="L100" i="114" s="1"/>
  <c r="J102" i="114"/>
  <c r="J99" i="114"/>
  <c r="K99" i="114" s="1"/>
  <c r="J33" i="114"/>
  <c r="J26" i="114"/>
  <c r="J109" i="113"/>
  <c r="K108" i="113" s="1"/>
  <c r="L108" i="113" s="1"/>
  <c r="J107" i="112"/>
  <c r="K107" i="112" s="1"/>
  <c r="L104" i="112" s="1"/>
  <c r="J70" i="112"/>
  <c r="K68" i="112" s="1"/>
  <c r="L68" i="112" s="1"/>
  <c r="J54" i="112"/>
  <c r="K52" i="112" s="1"/>
  <c r="J50" i="112"/>
  <c r="J30" i="112"/>
  <c r="J87" i="111"/>
  <c r="K87" i="111" s="1"/>
  <c r="J84" i="111"/>
  <c r="K84" i="111" s="1"/>
  <c r="J24" i="111"/>
  <c r="J35" i="109"/>
  <c r="K35" i="109" s="1"/>
  <c r="J31" i="109"/>
  <c r="K31" i="109" s="1"/>
  <c r="J25" i="109"/>
  <c r="J32" i="108"/>
  <c r="J30" i="105"/>
  <c r="J67" i="101"/>
  <c r="K67" i="101" s="1"/>
  <c r="J28" i="101"/>
  <c r="J33" i="97"/>
  <c r="K40" i="36"/>
  <c r="L40" i="36" s="1"/>
  <c r="K28" i="36"/>
  <c r="L28" i="36" s="1"/>
  <c r="K4" i="36"/>
  <c r="L4" i="36" s="1"/>
  <c r="K100" i="34"/>
  <c r="L100" i="34" s="1"/>
  <c r="K84" i="34"/>
  <c r="L84" i="34" s="1"/>
  <c r="K48" i="34"/>
  <c r="L48" i="34" s="1"/>
  <c r="K92" i="30"/>
  <c r="L92" i="30" s="1"/>
  <c r="K36" i="30"/>
  <c r="L36" i="30" s="1"/>
  <c r="K40" i="29"/>
  <c r="L40" i="29" s="1"/>
  <c r="L56" i="28"/>
  <c r="K84" i="26"/>
  <c r="L84" i="26" s="1"/>
  <c r="K48" i="26"/>
  <c r="L48" i="26" s="1"/>
  <c r="J107" i="121"/>
  <c r="K107" i="121" s="1"/>
  <c r="J97" i="121"/>
  <c r="K96" i="121" s="1"/>
  <c r="L96" i="121" s="1"/>
  <c r="J17" i="121"/>
  <c r="J24" i="120"/>
  <c r="K24" i="120" s="1"/>
  <c r="L24" i="120" s="1"/>
  <c r="K108" i="119"/>
  <c r="L108" i="119" s="1"/>
  <c r="J62" i="119"/>
  <c r="K60" i="119" s="1"/>
  <c r="L60" i="119" s="1"/>
  <c r="J63" i="118"/>
  <c r="K63" i="118" s="1"/>
  <c r="J60" i="118"/>
  <c r="J107" i="117"/>
  <c r="K107" i="117" s="1"/>
  <c r="J71" i="117"/>
  <c r="K71" i="117" s="1"/>
  <c r="L68" i="117" s="1"/>
  <c r="J35" i="117"/>
  <c r="K35" i="117" s="1"/>
  <c r="J33" i="117"/>
  <c r="J26" i="117"/>
  <c r="K24" i="117" s="1"/>
  <c r="J24" i="116"/>
  <c r="K24" i="116" s="1"/>
  <c r="L24" i="116" s="1"/>
  <c r="J109" i="115"/>
  <c r="J107" i="115"/>
  <c r="K107" i="115" s="1"/>
  <c r="J30" i="115"/>
  <c r="K28" i="115" s="1"/>
  <c r="L28" i="115" s="1"/>
  <c r="J84" i="114"/>
  <c r="K84" i="114" s="1"/>
  <c r="L84" i="114" s="1"/>
  <c r="J99" i="113"/>
  <c r="K99" i="113" s="1"/>
  <c r="J34" i="113"/>
  <c r="J31" i="113"/>
  <c r="K31" i="113" s="1"/>
  <c r="J108" i="112"/>
  <c r="K108" i="112" s="1"/>
  <c r="L108" i="112" s="1"/>
  <c r="J103" i="111"/>
  <c r="K103" i="111" s="1"/>
  <c r="J103" i="110"/>
  <c r="K103" i="110" s="1"/>
  <c r="J102" i="109"/>
  <c r="J21" i="109"/>
  <c r="J109" i="108"/>
  <c r="J63" i="106"/>
  <c r="K63" i="106" s="1"/>
  <c r="J35" i="106"/>
  <c r="K35" i="106" s="1"/>
  <c r="J103" i="105"/>
  <c r="K103" i="105" s="1"/>
  <c r="L100" i="105" s="1"/>
  <c r="J85" i="105"/>
  <c r="J29" i="104"/>
  <c r="K28" i="104" s="1"/>
  <c r="L28" i="104" s="1"/>
  <c r="J111" i="102"/>
  <c r="K111" i="102" s="1"/>
  <c r="J20" i="102"/>
  <c r="K20" i="102" s="1"/>
  <c r="L20" i="102" s="1"/>
  <c r="J18" i="102"/>
  <c r="J27" i="111"/>
  <c r="K27" i="111" s="1"/>
  <c r="J25" i="111"/>
  <c r="J110" i="110"/>
  <c r="J82" i="110"/>
  <c r="J67" i="110"/>
  <c r="K67" i="110" s="1"/>
  <c r="J34" i="110"/>
  <c r="K32" i="110" s="1"/>
  <c r="L32" i="110" s="1"/>
  <c r="J24" i="110"/>
  <c r="K24" i="110" s="1"/>
  <c r="L24" i="110" s="1"/>
  <c r="J97" i="109"/>
  <c r="K96" i="109" s="1"/>
  <c r="J34" i="109"/>
  <c r="J28" i="109"/>
  <c r="J26" i="109"/>
  <c r="J20" i="109"/>
  <c r="J110" i="108"/>
  <c r="J102" i="108"/>
  <c r="J84" i="107"/>
  <c r="K84" i="107" s="1"/>
  <c r="L84" i="107" s="1"/>
  <c r="J24" i="107"/>
  <c r="J110" i="105"/>
  <c r="J20" i="105"/>
  <c r="J111" i="104"/>
  <c r="K111" i="104" s="1"/>
  <c r="J98" i="104"/>
  <c r="J96" i="104"/>
  <c r="J86" i="103"/>
  <c r="J27" i="103"/>
  <c r="K27" i="103" s="1"/>
  <c r="J24" i="103"/>
  <c r="K24" i="103" s="1"/>
  <c r="J18" i="103"/>
  <c r="J110" i="102"/>
  <c r="J87" i="102"/>
  <c r="K87" i="102" s="1"/>
  <c r="J85" i="102"/>
  <c r="K84" i="102" s="1"/>
  <c r="J24" i="102"/>
  <c r="J22" i="102"/>
  <c r="J19" i="102"/>
  <c r="K19" i="102" s="1"/>
  <c r="J109" i="101"/>
  <c r="K108" i="101" s="1"/>
  <c r="L108" i="101" s="1"/>
  <c r="J107" i="101"/>
  <c r="K107" i="101" s="1"/>
  <c r="J85" i="101"/>
  <c r="K84" i="101" s="1"/>
  <c r="L84" i="101" s="1"/>
  <c r="J81" i="101"/>
  <c r="J66" i="101"/>
  <c r="J64" i="101"/>
  <c r="J32" i="101"/>
  <c r="J16" i="101"/>
  <c r="K16" i="101" s="1"/>
  <c r="L16" i="101" s="1"/>
  <c r="J103" i="100"/>
  <c r="K103" i="100" s="1"/>
  <c r="L100" i="100" s="1"/>
  <c r="J20" i="100"/>
  <c r="K20" i="100" s="1"/>
  <c r="L20" i="100" s="1"/>
  <c r="J108" i="99"/>
  <c r="J98" i="99"/>
  <c r="J83" i="99"/>
  <c r="K83" i="99" s="1"/>
  <c r="J32" i="99"/>
  <c r="K32" i="99" s="1"/>
  <c r="L32" i="99" s="1"/>
  <c r="J21" i="99"/>
  <c r="J19" i="99"/>
  <c r="K19" i="99" s="1"/>
  <c r="J17" i="99"/>
  <c r="J109" i="98"/>
  <c r="K108" i="98" s="1"/>
  <c r="L108" i="98" s="1"/>
  <c r="J85" i="98"/>
  <c r="J44" i="98"/>
  <c r="K44" i="98" s="1"/>
  <c r="L44" i="98" s="1"/>
  <c r="J99" i="97"/>
  <c r="K99" i="97" s="1"/>
  <c r="J100" i="96"/>
  <c r="K100" i="96" s="1"/>
  <c r="J97" i="96"/>
  <c r="J71" i="96"/>
  <c r="K71" i="96" s="1"/>
  <c r="J62" i="95"/>
  <c r="K60" i="95" s="1"/>
  <c r="J33" i="94"/>
  <c r="J100" i="88"/>
  <c r="J23" i="87"/>
  <c r="K23" i="87" s="1"/>
  <c r="J22" i="109"/>
  <c r="J100" i="108"/>
  <c r="J35" i="108"/>
  <c r="K35" i="108" s="1"/>
  <c r="J33" i="108"/>
  <c r="J108" i="107"/>
  <c r="K108" i="107" s="1"/>
  <c r="J104" i="107"/>
  <c r="J103" i="107"/>
  <c r="K103" i="107" s="1"/>
  <c r="J100" i="107"/>
  <c r="K100" i="107" s="1"/>
  <c r="J29" i="107"/>
  <c r="K28" i="107" s="1"/>
  <c r="J19" i="107"/>
  <c r="K19" i="107" s="1"/>
  <c r="J17" i="107"/>
  <c r="K16" i="107" s="1"/>
  <c r="L16" i="107" s="1"/>
  <c r="J10" i="107"/>
  <c r="K8" i="107" s="1"/>
  <c r="L8" i="107" s="1"/>
  <c r="J111" i="106"/>
  <c r="K111" i="106" s="1"/>
  <c r="L108" i="106" s="1"/>
  <c r="J31" i="105"/>
  <c r="K31" i="105" s="1"/>
  <c r="J18" i="105"/>
  <c r="J16" i="105"/>
  <c r="J102" i="104"/>
  <c r="K100" i="104" s="1"/>
  <c r="L100" i="104" s="1"/>
  <c r="J32" i="104"/>
  <c r="K32" i="104" s="1"/>
  <c r="L32" i="104" s="1"/>
  <c r="J23" i="104"/>
  <c r="K23" i="104" s="1"/>
  <c r="J20" i="104"/>
  <c r="J101" i="103"/>
  <c r="K100" i="103" s="1"/>
  <c r="L100" i="103" s="1"/>
  <c r="J71" i="103"/>
  <c r="K71" i="103" s="1"/>
  <c r="L68" i="103" s="1"/>
  <c r="J35" i="103"/>
  <c r="K35" i="103" s="1"/>
  <c r="J32" i="103"/>
  <c r="K32" i="103" s="1"/>
  <c r="J100" i="102"/>
  <c r="K100" i="102" s="1"/>
  <c r="J84" i="102"/>
  <c r="J80" i="101"/>
  <c r="J108" i="100"/>
  <c r="K108" i="100" s="1"/>
  <c r="L108" i="100" s="1"/>
  <c r="J32" i="100"/>
  <c r="J29" i="100"/>
  <c r="K28" i="100" s="1"/>
  <c r="L28" i="100" s="1"/>
  <c r="J111" i="99"/>
  <c r="K111" i="99" s="1"/>
  <c r="J102" i="99"/>
  <c r="K100" i="99" s="1"/>
  <c r="J97" i="99"/>
  <c r="J84" i="99"/>
  <c r="K84" i="99" s="1"/>
  <c r="L84" i="99" s="1"/>
  <c r="J82" i="99"/>
  <c r="J20" i="99"/>
  <c r="J86" i="98"/>
  <c r="J46" i="98"/>
  <c r="J111" i="97"/>
  <c r="K111" i="97" s="1"/>
  <c r="L108" i="97" s="1"/>
  <c r="J104" i="97"/>
  <c r="K104" i="97" s="1"/>
  <c r="L104" i="97" s="1"/>
  <c r="J29" i="97"/>
  <c r="K28" i="97" s="1"/>
  <c r="L28" i="97" s="1"/>
  <c r="J67" i="96"/>
  <c r="K67" i="96" s="1"/>
  <c r="J26" i="96"/>
  <c r="J22" i="96"/>
  <c r="J108" i="95"/>
  <c r="J85" i="95"/>
  <c r="J99" i="94"/>
  <c r="K99" i="94" s="1"/>
  <c r="J86" i="94"/>
  <c r="J99" i="90"/>
  <c r="K99" i="90" s="1"/>
  <c r="J89" i="89"/>
  <c r="J22" i="88"/>
  <c r="J62" i="85"/>
  <c r="J106" i="83"/>
  <c r="J103" i="102"/>
  <c r="K103" i="102" s="1"/>
  <c r="J81" i="85"/>
  <c r="J99" i="81"/>
  <c r="K99" i="81" s="1"/>
  <c r="L96" i="81" s="1"/>
  <c r="J68" i="81"/>
  <c r="J21" i="81"/>
  <c r="J101" i="97"/>
  <c r="J32" i="97"/>
  <c r="K32" i="97" s="1"/>
  <c r="J108" i="96"/>
  <c r="K108" i="96" s="1"/>
  <c r="L108" i="96" s="1"/>
  <c r="J86" i="96"/>
  <c r="K84" i="96" s="1"/>
  <c r="L84" i="96" s="1"/>
  <c r="J66" i="96"/>
  <c r="K64" i="96" s="1"/>
  <c r="L64" i="96" s="1"/>
  <c r="J99" i="95"/>
  <c r="K99" i="95" s="1"/>
  <c r="J86" i="95"/>
  <c r="J24" i="95"/>
  <c r="K24" i="95" s="1"/>
  <c r="J17" i="95"/>
  <c r="J10" i="95"/>
  <c r="K8" i="95" s="1"/>
  <c r="J98" i="94"/>
  <c r="K96" i="94" s="1"/>
  <c r="J32" i="94"/>
  <c r="K32" i="94" s="1"/>
  <c r="J27" i="93"/>
  <c r="K27" i="93" s="1"/>
  <c r="J25" i="93"/>
  <c r="K24" i="93" s="1"/>
  <c r="L24" i="93" s="1"/>
  <c r="J108" i="92"/>
  <c r="J107" i="92"/>
  <c r="K107" i="92" s="1"/>
  <c r="L104" i="92" s="1"/>
  <c r="J98" i="92"/>
  <c r="J34" i="92"/>
  <c r="K32" i="92" s="1"/>
  <c r="J109" i="91"/>
  <c r="J65" i="91"/>
  <c r="K64" i="91" s="1"/>
  <c r="L64" i="91" s="1"/>
  <c r="J59" i="91"/>
  <c r="K59" i="91" s="1"/>
  <c r="J29" i="91"/>
  <c r="J102" i="90"/>
  <c r="J32" i="89"/>
  <c r="J103" i="88"/>
  <c r="K103" i="88" s="1"/>
  <c r="J26" i="88"/>
  <c r="K24" i="88" s="1"/>
  <c r="L24" i="88" s="1"/>
  <c r="J19" i="88"/>
  <c r="K19" i="88" s="1"/>
  <c r="J103" i="87"/>
  <c r="K103" i="87" s="1"/>
  <c r="J100" i="87"/>
  <c r="K100" i="87" s="1"/>
  <c r="L100" i="87" s="1"/>
  <c r="J71" i="87"/>
  <c r="K71" i="87" s="1"/>
  <c r="J25" i="87"/>
  <c r="J71" i="86"/>
  <c r="K71" i="86" s="1"/>
  <c r="J61" i="86"/>
  <c r="K60" i="86" s="1"/>
  <c r="L60" i="86" s="1"/>
  <c r="J46" i="86"/>
  <c r="J34" i="86"/>
  <c r="J21" i="86"/>
  <c r="J103" i="85"/>
  <c r="K103" i="85" s="1"/>
  <c r="J61" i="85"/>
  <c r="K60" i="85" s="1"/>
  <c r="L60" i="85" s="1"/>
  <c r="J23" i="85"/>
  <c r="K23" i="85" s="1"/>
  <c r="J103" i="84"/>
  <c r="K103" i="84" s="1"/>
  <c r="J100" i="84"/>
  <c r="K100" i="84" s="1"/>
  <c r="L100" i="84" s="1"/>
  <c r="J84" i="84"/>
  <c r="K84" i="84" s="1"/>
  <c r="L84" i="84" s="1"/>
  <c r="J79" i="84"/>
  <c r="K79" i="84" s="1"/>
  <c r="J33" i="84"/>
  <c r="J25" i="84"/>
  <c r="J29" i="82"/>
  <c r="K28" i="82" s="1"/>
  <c r="L28" i="82" s="1"/>
  <c r="J70" i="81"/>
  <c r="J61" i="81"/>
  <c r="J31" i="81"/>
  <c r="K31" i="81" s="1"/>
  <c r="J110" i="80"/>
  <c r="J96" i="80"/>
  <c r="K96" i="80" s="1"/>
  <c r="J97" i="92"/>
  <c r="J86" i="92"/>
  <c r="K84" i="92" s="1"/>
  <c r="J86" i="91"/>
  <c r="J32" i="90"/>
  <c r="K32" i="90" s="1"/>
  <c r="L32" i="90" s="1"/>
  <c r="K24" i="90"/>
  <c r="J23" i="90"/>
  <c r="K23" i="90" s="1"/>
  <c r="J94" i="89"/>
  <c r="J102" i="88"/>
  <c r="J16" i="88"/>
  <c r="K16" i="88" s="1"/>
  <c r="J35" i="86"/>
  <c r="K35" i="86" s="1"/>
  <c r="J33" i="86"/>
  <c r="J22" i="86"/>
  <c r="K20" i="86" s="1"/>
  <c r="L20" i="86" s="1"/>
  <c r="J20" i="86"/>
  <c r="K108" i="85"/>
  <c r="J102" i="85"/>
  <c r="J86" i="85"/>
  <c r="J16" i="85"/>
  <c r="K16" i="85" s="1"/>
  <c r="K108" i="84"/>
  <c r="K108" i="83"/>
  <c r="L108" i="83" s="1"/>
  <c r="J24" i="81"/>
  <c r="K24" i="81" s="1"/>
  <c r="L24" i="81" s="1"/>
  <c r="J111" i="80"/>
  <c r="K111" i="80" s="1"/>
  <c r="J26" i="80"/>
  <c r="J63" i="79"/>
  <c r="K63" i="79" s="1"/>
  <c r="J61" i="79"/>
  <c r="J103" i="78"/>
  <c r="K103" i="78" s="1"/>
  <c r="J100" i="78"/>
  <c r="K100" i="78" s="1"/>
  <c r="L100" i="78" s="1"/>
  <c r="J26" i="78"/>
  <c r="K24" i="78" s="1"/>
  <c r="J102" i="77"/>
  <c r="J63" i="95"/>
  <c r="K63" i="95" s="1"/>
  <c r="J29" i="95"/>
  <c r="K28" i="95" s="1"/>
  <c r="L28" i="95" s="1"/>
  <c r="J27" i="95"/>
  <c r="K27" i="95" s="1"/>
  <c r="J84" i="94"/>
  <c r="J25" i="94"/>
  <c r="J19" i="94"/>
  <c r="K19" i="94" s="1"/>
  <c r="L16" i="94" s="1"/>
  <c r="J111" i="93"/>
  <c r="K111" i="93" s="1"/>
  <c r="J109" i="93"/>
  <c r="K108" i="93" s="1"/>
  <c r="J24" i="93"/>
  <c r="J109" i="92"/>
  <c r="J35" i="92"/>
  <c r="K35" i="92" s="1"/>
  <c r="J23" i="92"/>
  <c r="K23" i="92" s="1"/>
  <c r="L20" i="92" s="1"/>
  <c r="J58" i="91"/>
  <c r="J33" i="91"/>
  <c r="K32" i="91" s="1"/>
  <c r="L32" i="91" s="1"/>
  <c r="J103" i="90"/>
  <c r="K103" i="90" s="1"/>
  <c r="J27" i="90"/>
  <c r="K27" i="90" s="1"/>
  <c r="J25" i="89"/>
  <c r="K24" i="89" s="1"/>
  <c r="J99" i="88"/>
  <c r="K99" i="88" s="1"/>
  <c r="J96" i="88"/>
  <c r="K96" i="88" s="1"/>
  <c r="J96" i="87"/>
  <c r="J62" i="87"/>
  <c r="K60" i="87" s="1"/>
  <c r="L60" i="87" s="1"/>
  <c r="J32" i="87"/>
  <c r="K32" i="87" s="1"/>
  <c r="L32" i="87" s="1"/>
  <c r="J24" i="87"/>
  <c r="J101" i="86"/>
  <c r="K100" i="86" s="1"/>
  <c r="L100" i="86" s="1"/>
  <c r="J76" i="86"/>
  <c r="J63" i="86"/>
  <c r="K63" i="86" s="1"/>
  <c r="J111" i="85"/>
  <c r="K111" i="85" s="1"/>
  <c r="J97" i="85"/>
  <c r="K96" i="85" s="1"/>
  <c r="L96" i="85" s="1"/>
  <c r="J82" i="85"/>
  <c r="J32" i="85"/>
  <c r="K32" i="85" s="1"/>
  <c r="L32" i="85" s="1"/>
  <c r="J22" i="85"/>
  <c r="K20" i="85" s="1"/>
  <c r="J111" i="84"/>
  <c r="K111" i="84" s="1"/>
  <c r="J85" i="84"/>
  <c r="J68" i="84"/>
  <c r="K68" i="84" s="1"/>
  <c r="L68" i="84" s="1"/>
  <c r="J26" i="84"/>
  <c r="J24" i="84"/>
  <c r="J109" i="81"/>
  <c r="J106" i="81"/>
  <c r="K104" i="81" s="1"/>
  <c r="L104" i="81" s="1"/>
  <c r="J103" i="80"/>
  <c r="K103" i="80" s="1"/>
  <c r="J84" i="79"/>
  <c r="K84" i="79" s="1"/>
  <c r="L84" i="79" s="1"/>
  <c r="J71" i="79"/>
  <c r="K71" i="79" s="1"/>
  <c r="J35" i="79"/>
  <c r="K35" i="79" s="1"/>
  <c r="K60" i="72"/>
  <c r="L60" i="72" s="1"/>
  <c r="J106" i="80"/>
  <c r="K104" i="80" s="1"/>
  <c r="L104" i="80" s="1"/>
  <c r="J68" i="80"/>
  <c r="K68" i="80" s="1"/>
  <c r="L68" i="80" s="1"/>
  <c r="J31" i="80"/>
  <c r="K31" i="80" s="1"/>
  <c r="J21" i="80"/>
  <c r="K20" i="80" s="1"/>
  <c r="L20" i="80" s="1"/>
  <c r="J70" i="79"/>
  <c r="K68" i="79" s="1"/>
  <c r="L68" i="79" s="1"/>
  <c r="J62" i="79"/>
  <c r="J62" i="78"/>
  <c r="J33" i="78"/>
  <c r="J27" i="78"/>
  <c r="K27" i="78" s="1"/>
  <c r="J22" i="78"/>
  <c r="K20" i="78" s="1"/>
  <c r="L20" i="78" s="1"/>
  <c r="J18" i="78"/>
  <c r="K16" i="78" s="1"/>
  <c r="L16" i="78" s="1"/>
  <c r="J85" i="77"/>
  <c r="K84" i="77" s="1"/>
  <c r="L84" i="77" s="1"/>
  <c r="J61" i="77"/>
  <c r="K60" i="77" s="1"/>
  <c r="J100" i="76"/>
  <c r="K100" i="76" s="1"/>
  <c r="L100" i="76" s="1"/>
  <c r="J27" i="76"/>
  <c r="K27" i="76" s="1"/>
  <c r="L24" i="76" s="1"/>
  <c r="J109" i="75"/>
  <c r="J32" i="75"/>
  <c r="K32" i="75" s="1"/>
  <c r="L32" i="75" s="1"/>
  <c r="J27" i="75"/>
  <c r="K27" i="75" s="1"/>
  <c r="J110" i="74"/>
  <c r="J105" i="74"/>
  <c r="J70" i="74"/>
  <c r="K68" i="74" s="1"/>
  <c r="L68" i="74" s="1"/>
  <c r="J98" i="73"/>
  <c r="J34" i="73"/>
  <c r="K32" i="73" s="1"/>
  <c r="L32" i="73" s="1"/>
  <c r="J25" i="73"/>
  <c r="J20" i="73"/>
  <c r="K20" i="73" s="1"/>
  <c r="L20" i="73" s="1"/>
  <c r="J102" i="72"/>
  <c r="J82" i="72"/>
  <c r="K80" i="72" s="1"/>
  <c r="L80" i="72" s="1"/>
  <c r="J16" i="72"/>
  <c r="K16" i="72" s="1"/>
  <c r="L16" i="72" s="1"/>
  <c r="J63" i="71"/>
  <c r="K63" i="71" s="1"/>
  <c r="J33" i="71"/>
  <c r="K32" i="71" s="1"/>
  <c r="L32" i="71" s="1"/>
  <c r="J19" i="71"/>
  <c r="K19" i="71" s="1"/>
  <c r="J102" i="70"/>
  <c r="J106" i="69"/>
  <c r="J30" i="69"/>
  <c r="J109" i="68"/>
  <c r="J105" i="68"/>
  <c r="J103" i="68"/>
  <c r="K103" i="68" s="1"/>
  <c r="J32" i="68"/>
  <c r="K32" i="68" s="1"/>
  <c r="L32" i="68" s="1"/>
  <c r="J109" i="67"/>
  <c r="K108" i="67" s="1"/>
  <c r="L108" i="67" s="1"/>
  <c r="J84" i="67"/>
  <c r="K84" i="67" s="1"/>
  <c r="L84" i="67" s="1"/>
  <c r="J82" i="67"/>
  <c r="K80" i="67" s="1"/>
  <c r="L80" i="67" s="1"/>
  <c r="J70" i="67"/>
  <c r="J61" i="67"/>
  <c r="K60" i="67" s="1"/>
  <c r="L60" i="67" s="1"/>
  <c r="J45" i="67"/>
  <c r="K44" i="67" s="1"/>
  <c r="L44" i="67" s="1"/>
  <c r="J43" i="67"/>
  <c r="K43" i="67" s="1"/>
  <c r="J107" i="66"/>
  <c r="K107" i="66" s="1"/>
  <c r="J105" i="66"/>
  <c r="K104" i="66" s="1"/>
  <c r="L104" i="66" s="1"/>
  <c r="J102" i="66"/>
  <c r="K100" i="66" s="1"/>
  <c r="L100" i="66" s="1"/>
  <c r="J97" i="66"/>
  <c r="K96" i="66" s="1"/>
  <c r="L96" i="66" s="1"/>
  <c r="J85" i="66"/>
  <c r="J33" i="65"/>
  <c r="K32" i="65" s="1"/>
  <c r="L32" i="65" s="1"/>
  <c r="J32" i="78"/>
  <c r="K32" i="78" s="1"/>
  <c r="L32" i="78" s="1"/>
  <c r="J86" i="77"/>
  <c r="J33" i="77"/>
  <c r="J16" i="77"/>
  <c r="J105" i="76"/>
  <c r="K104" i="76" s="1"/>
  <c r="L104" i="76" s="1"/>
  <c r="J35" i="76"/>
  <c r="K35" i="76" s="1"/>
  <c r="J110" i="75"/>
  <c r="J108" i="75"/>
  <c r="J99" i="75"/>
  <c r="K99" i="75" s="1"/>
  <c r="L96" i="75" s="1"/>
  <c r="J104" i="74"/>
  <c r="J85" i="74"/>
  <c r="K84" i="74" s="1"/>
  <c r="L84" i="74" s="1"/>
  <c r="J28" i="74"/>
  <c r="K28" i="74" s="1"/>
  <c r="L28" i="74" s="1"/>
  <c r="J99" i="73"/>
  <c r="K99" i="73" s="1"/>
  <c r="J103" i="72"/>
  <c r="K103" i="72" s="1"/>
  <c r="J87" i="72"/>
  <c r="K87" i="72" s="1"/>
  <c r="J87" i="70"/>
  <c r="K87" i="70" s="1"/>
  <c r="L84" i="70" s="1"/>
  <c r="J105" i="69"/>
  <c r="J100" i="69"/>
  <c r="K100" i="69" s="1"/>
  <c r="L100" i="69" s="1"/>
  <c r="J96" i="69"/>
  <c r="J20" i="69"/>
  <c r="J24" i="68"/>
  <c r="K24" i="68" s="1"/>
  <c r="L24" i="68" s="1"/>
  <c r="J51" i="67"/>
  <c r="K51" i="67" s="1"/>
  <c r="L48" i="67" s="1"/>
  <c r="J46" i="67"/>
  <c r="K44" i="66"/>
  <c r="L44" i="66" s="1"/>
  <c r="K60" i="64"/>
  <c r="L60" i="64" s="1"/>
  <c r="K32" i="57"/>
  <c r="J19" i="77"/>
  <c r="K19" i="77" s="1"/>
  <c r="J96" i="76"/>
  <c r="K96" i="76" s="1"/>
  <c r="L96" i="76" s="1"/>
  <c r="J111" i="75"/>
  <c r="K111" i="75" s="1"/>
  <c r="J103" i="75"/>
  <c r="K103" i="75" s="1"/>
  <c r="J100" i="75"/>
  <c r="J28" i="75"/>
  <c r="K28" i="75" s="1"/>
  <c r="L28" i="75" s="1"/>
  <c r="J21" i="75"/>
  <c r="J108" i="73"/>
  <c r="K108" i="73" s="1"/>
  <c r="L108" i="73" s="1"/>
  <c r="J100" i="73"/>
  <c r="J76" i="73"/>
  <c r="K76" i="73" s="1"/>
  <c r="K100" i="72"/>
  <c r="L100" i="72" s="1"/>
  <c r="J86" i="72"/>
  <c r="J112" i="71"/>
  <c r="J35" i="70"/>
  <c r="K35" i="70" s="1"/>
  <c r="L32" i="70" s="1"/>
  <c r="J104" i="68"/>
  <c r="K104" i="68" s="1"/>
  <c r="J104" i="67"/>
  <c r="K104" i="67" s="1"/>
  <c r="L104" i="67" s="1"/>
  <c r="J100" i="67"/>
  <c r="K100" i="67" s="1"/>
  <c r="J78" i="67"/>
  <c r="K76" i="67" s="1"/>
  <c r="L76" i="67" s="1"/>
  <c r="K40" i="67"/>
  <c r="L40" i="67" s="1"/>
  <c r="K56" i="67"/>
  <c r="L56" i="67" s="1"/>
  <c r="J107" i="58"/>
  <c r="K107" i="58" s="1"/>
  <c r="K100" i="57"/>
  <c r="L100" i="57" s="1"/>
  <c r="J35" i="57"/>
  <c r="K35" i="57" s="1"/>
  <c r="J96" i="56"/>
  <c r="J79" i="56"/>
  <c r="K79" i="56" s="1"/>
  <c r="J27" i="56"/>
  <c r="K27" i="56" s="1"/>
  <c r="L24" i="56" s="1"/>
  <c r="J111" i="55"/>
  <c r="K111" i="55" s="1"/>
  <c r="J107" i="55"/>
  <c r="K107" i="55" s="1"/>
  <c r="L104" i="55" s="1"/>
  <c r="J78" i="55"/>
  <c r="K76" i="55" s="1"/>
  <c r="L76" i="55" s="1"/>
  <c r="J26" i="55"/>
  <c r="J9" i="55"/>
  <c r="J104" i="66"/>
  <c r="J86" i="66"/>
  <c r="J78" i="66"/>
  <c r="J24" i="66"/>
  <c r="J20" i="66"/>
  <c r="K20" i="66" s="1"/>
  <c r="J110" i="65"/>
  <c r="K108" i="65" s="1"/>
  <c r="L108" i="65" s="1"/>
  <c r="J102" i="65"/>
  <c r="J97" i="65"/>
  <c r="K96" i="65" s="1"/>
  <c r="L96" i="65" s="1"/>
  <c r="J30" i="65"/>
  <c r="J26" i="65"/>
  <c r="K24" i="65" s="1"/>
  <c r="L24" i="65" s="1"/>
  <c r="J21" i="65"/>
  <c r="K20" i="65" s="1"/>
  <c r="J17" i="65"/>
  <c r="J110" i="64"/>
  <c r="J101" i="64"/>
  <c r="K100" i="64" s="1"/>
  <c r="L100" i="64" s="1"/>
  <c r="J97" i="64"/>
  <c r="J87" i="64"/>
  <c r="K87" i="64" s="1"/>
  <c r="J85" i="64"/>
  <c r="J79" i="64"/>
  <c r="K79" i="64" s="1"/>
  <c r="J77" i="64"/>
  <c r="K76" i="64" s="1"/>
  <c r="J32" i="64"/>
  <c r="K32" i="64" s="1"/>
  <c r="L32" i="64" s="1"/>
  <c r="J26" i="64"/>
  <c r="J16" i="64"/>
  <c r="K16" i="64" s="1"/>
  <c r="L16" i="64" s="1"/>
  <c r="J68" i="63"/>
  <c r="K68" i="63" s="1"/>
  <c r="J34" i="63"/>
  <c r="J31" i="63"/>
  <c r="K31" i="63" s="1"/>
  <c r="J39" i="62"/>
  <c r="K39" i="62" s="1"/>
  <c r="J35" i="62"/>
  <c r="K35" i="62" s="1"/>
  <c r="L32" i="62" s="1"/>
  <c r="J106" i="61"/>
  <c r="J100" i="61"/>
  <c r="K100" i="61" s="1"/>
  <c r="L100" i="61" s="1"/>
  <c r="J96" i="61"/>
  <c r="K96" i="61" s="1"/>
  <c r="L96" i="61" s="1"/>
  <c r="J85" i="61"/>
  <c r="J32" i="61"/>
  <c r="J24" i="61"/>
  <c r="K24" i="61" s="1"/>
  <c r="L24" i="61" s="1"/>
  <c r="J20" i="61"/>
  <c r="K20" i="61" s="1"/>
  <c r="L20" i="61" s="1"/>
  <c r="J18" i="61"/>
  <c r="J16" i="61"/>
  <c r="J110" i="60"/>
  <c r="J64" i="60"/>
  <c r="K64" i="60" s="1"/>
  <c r="L64" i="60" s="1"/>
  <c r="J102" i="59"/>
  <c r="J98" i="59"/>
  <c r="J96" i="59"/>
  <c r="J44" i="59"/>
  <c r="K44" i="59" s="1"/>
  <c r="L44" i="59" s="1"/>
  <c r="J105" i="58"/>
  <c r="K104" i="58" s="1"/>
  <c r="J96" i="58"/>
  <c r="K96" i="58" s="1"/>
  <c r="L96" i="58" s="1"/>
  <c r="J33" i="58"/>
  <c r="J21" i="58"/>
  <c r="K20" i="58" s="1"/>
  <c r="L20" i="58" s="1"/>
  <c r="J13" i="58"/>
  <c r="J109" i="57"/>
  <c r="J98" i="57"/>
  <c r="J30" i="57"/>
  <c r="K28" i="57" s="1"/>
  <c r="L28" i="57" s="1"/>
  <c r="J104" i="56"/>
  <c r="K104" i="56" s="1"/>
  <c r="L104" i="56" s="1"/>
  <c r="J99" i="56"/>
  <c r="K99" i="56" s="1"/>
  <c r="J77" i="56"/>
  <c r="J61" i="56"/>
  <c r="K60" i="56" s="1"/>
  <c r="L60" i="56" s="1"/>
  <c r="K100" i="55"/>
  <c r="L100" i="55" s="1"/>
  <c r="J85" i="55"/>
  <c r="K84" i="55" s="1"/>
  <c r="L84" i="55" s="1"/>
  <c r="J8" i="55"/>
  <c r="K8" i="55" s="1"/>
  <c r="L8" i="55" s="1"/>
  <c r="J31" i="57"/>
  <c r="K31" i="57" s="1"/>
  <c r="J76" i="56"/>
  <c r="K76" i="56" s="1"/>
  <c r="J62" i="56"/>
  <c r="J108" i="55"/>
  <c r="J96" i="55"/>
  <c r="J30" i="66"/>
  <c r="K28" i="66" s="1"/>
  <c r="L28" i="66" s="1"/>
  <c r="J25" i="66"/>
  <c r="J23" i="66"/>
  <c r="K23" i="66" s="1"/>
  <c r="J111" i="65"/>
  <c r="K111" i="65" s="1"/>
  <c r="J107" i="65"/>
  <c r="K107" i="65" s="1"/>
  <c r="J100" i="65"/>
  <c r="J29" i="65"/>
  <c r="K28" i="65" s="1"/>
  <c r="L28" i="65" s="1"/>
  <c r="J16" i="65"/>
  <c r="K16" i="65" s="1"/>
  <c r="L16" i="65" s="1"/>
  <c r="J109" i="64"/>
  <c r="K108" i="64" s="1"/>
  <c r="L108" i="64" s="1"/>
  <c r="J84" i="64"/>
  <c r="K84" i="64" s="1"/>
  <c r="L84" i="64" s="1"/>
  <c r="J27" i="64"/>
  <c r="K27" i="64" s="1"/>
  <c r="J86" i="63"/>
  <c r="K84" i="63" s="1"/>
  <c r="J63" i="63"/>
  <c r="K63" i="63" s="1"/>
  <c r="J32" i="63"/>
  <c r="J112" i="62"/>
  <c r="K112" i="62" s="1"/>
  <c r="L112" i="62" s="1"/>
  <c r="J38" i="62"/>
  <c r="J36" i="62"/>
  <c r="J28" i="62"/>
  <c r="J108" i="61"/>
  <c r="J105" i="61"/>
  <c r="K104" i="61" s="1"/>
  <c r="L104" i="61" s="1"/>
  <c r="J86" i="61"/>
  <c r="J31" i="61"/>
  <c r="K31" i="61" s="1"/>
  <c r="J28" i="61"/>
  <c r="K28" i="61" s="1"/>
  <c r="L28" i="61" s="1"/>
  <c r="J21" i="61"/>
  <c r="J111" i="60"/>
  <c r="K111" i="60" s="1"/>
  <c r="J106" i="60"/>
  <c r="J104" i="60"/>
  <c r="K104" i="60" s="1"/>
  <c r="L104" i="60" s="1"/>
  <c r="J81" i="60"/>
  <c r="K80" i="60" s="1"/>
  <c r="L80" i="60" s="1"/>
  <c r="J61" i="60"/>
  <c r="J29" i="60"/>
  <c r="J87" i="59"/>
  <c r="K87" i="59" s="1"/>
  <c r="L84" i="59" s="1"/>
  <c r="J76" i="59"/>
  <c r="K76" i="59" s="1"/>
  <c r="L76" i="59" s="1"/>
  <c r="J35" i="59"/>
  <c r="K35" i="59" s="1"/>
  <c r="J32" i="59"/>
  <c r="K32" i="59" s="1"/>
  <c r="J26" i="59"/>
  <c r="K24" i="59" s="1"/>
  <c r="L24" i="59" s="1"/>
  <c r="J81" i="58"/>
  <c r="K80" i="58" s="1"/>
  <c r="L80" i="58" s="1"/>
  <c r="J70" i="58"/>
  <c r="K68" i="58" s="1"/>
  <c r="L68" i="58" s="1"/>
  <c r="J63" i="58"/>
  <c r="K63" i="58" s="1"/>
  <c r="L60" i="58" s="1"/>
  <c r="J34" i="58"/>
  <c r="J29" i="58"/>
  <c r="K28" i="58" s="1"/>
  <c r="L28" i="58" s="1"/>
  <c r="J27" i="58"/>
  <c r="K27" i="58" s="1"/>
  <c r="L24" i="58" s="1"/>
  <c r="J14" i="58"/>
  <c r="J110" i="57"/>
  <c r="K108" i="57" s="1"/>
  <c r="L108" i="57" s="1"/>
  <c r="J97" i="57"/>
  <c r="K96" i="57" s="1"/>
  <c r="L96" i="57" s="1"/>
  <c r="K16" i="2"/>
  <c r="L16" i="2" s="1"/>
  <c r="L28" i="2"/>
  <c r="L100" i="2"/>
  <c r="K24" i="2"/>
  <c r="K56" i="2"/>
  <c r="L56" i="2" s="1"/>
  <c r="K40" i="2"/>
  <c r="L24" i="2"/>
  <c r="K72" i="2"/>
  <c r="L72" i="2" s="1"/>
  <c r="K104" i="2"/>
  <c r="L104" i="2" s="1"/>
  <c r="K92" i="2"/>
  <c r="L116" i="2"/>
  <c r="K20" i="2"/>
  <c r="L20" i="2" s="1"/>
  <c r="K64" i="2"/>
  <c r="L64" i="2" s="1"/>
  <c r="K68" i="2"/>
  <c r="L68" i="2" s="1"/>
  <c r="K88" i="2"/>
  <c r="L88" i="2" s="1"/>
  <c r="K96" i="2"/>
  <c r="L96" i="2" s="1"/>
  <c r="L40" i="2"/>
  <c r="L92" i="2"/>
  <c r="L48" i="2"/>
  <c r="K60" i="2"/>
  <c r="L60" i="2" s="1"/>
  <c r="K84" i="2"/>
  <c r="L84" i="2" s="1"/>
  <c r="L68" i="59"/>
  <c r="L28" i="55"/>
  <c r="L12" i="85"/>
  <c r="L68" i="1"/>
  <c r="L20" i="11"/>
  <c r="L64" i="1"/>
  <c r="L92" i="1"/>
  <c r="L80" i="2"/>
  <c r="L16" i="5"/>
  <c r="L64" i="9"/>
  <c r="L8" i="9"/>
  <c r="L104" i="9"/>
  <c r="L76" i="13"/>
  <c r="L28" i="13"/>
  <c r="L112" i="13"/>
  <c r="L112" i="15"/>
  <c r="L27" i="16"/>
  <c r="L80" i="4"/>
  <c r="L80" i="5"/>
  <c r="L20" i="10"/>
  <c r="L116" i="10"/>
  <c r="L20" i="15"/>
  <c r="L68" i="16"/>
  <c r="L76" i="16"/>
  <c r="L64" i="19"/>
  <c r="L112" i="18"/>
  <c r="L108" i="18"/>
  <c r="L68" i="18"/>
  <c r="L36" i="18"/>
  <c r="L28" i="20"/>
  <c r="L60" i="20"/>
  <c r="L99" i="21"/>
  <c r="L36" i="23"/>
  <c r="L80" i="11"/>
  <c r="L104" i="11"/>
  <c r="L4" i="1"/>
  <c r="L36" i="16"/>
  <c r="L16" i="4"/>
  <c r="L32" i="4"/>
  <c r="L116" i="4"/>
  <c r="L20" i="9"/>
  <c r="L24" i="10"/>
  <c r="L84" i="12"/>
  <c r="L44" i="14"/>
  <c r="L27" i="20"/>
  <c r="L108" i="9"/>
  <c r="L76" i="9"/>
  <c r="L92" i="12"/>
  <c r="L100" i="20"/>
  <c r="L91" i="21"/>
  <c r="L36" i="13"/>
  <c r="L76" i="15"/>
  <c r="L8" i="13"/>
  <c r="L32" i="19"/>
  <c r="L64" i="21"/>
  <c r="K60" i="23"/>
  <c r="L60" i="23" s="1"/>
  <c r="K96" i="23"/>
  <c r="L99" i="23" s="1"/>
  <c r="L76" i="22"/>
  <c r="L24" i="3"/>
  <c r="L84" i="3"/>
  <c r="L116" i="3"/>
  <c r="K12" i="8"/>
  <c r="L12" i="8" s="1"/>
  <c r="K24" i="8"/>
  <c r="L24" i="8" s="1"/>
  <c r="L40" i="7"/>
  <c r="L60" i="51"/>
  <c r="L96" i="50"/>
  <c r="L84" i="47"/>
  <c r="L24" i="47"/>
  <c r="L96" i="46"/>
  <c r="K100" i="23"/>
  <c r="L100" i="23" s="1"/>
  <c r="L48" i="8"/>
  <c r="L92" i="7"/>
  <c r="L12" i="52"/>
  <c r="L44" i="50"/>
  <c r="L44" i="49"/>
  <c r="L56" i="47"/>
  <c r="L72" i="45"/>
  <c r="L32" i="45"/>
  <c r="L20" i="44"/>
  <c r="L56" i="43"/>
  <c r="L48" i="24"/>
  <c r="L60" i="24"/>
  <c r="L99" i="24"/>
  <c r="L51" i="22"/>
  <c r="L16" i="3"/>
  <c r="L76" i="7"/>
  <c r="L92" i="41"/>
  <c r="K96" i="39"/>
  <c r="L96" i="39" s="1"/>
  <c r="K72" i="39"/>
  <c r="L72" i="39" s="1"/>
  <c r="L4" i="39"/>
  <c r="K16" i="40"/>
  <c r="L16" i="40" s="1"/>
  <c r="K40" i="40"/>
  <c r="L40" i="40" s="1"/>
  <c r="L44" i="37"/>
  <c r="L12" i="36"/>
  <c r="L4" i="40"/>
  <c r="L56" i="39"/>
  <c r="K8" i="32"/>
  <c r="L8" i="32" s="1"/>
  <c r="K84" i="30"/>
  <c r="L84" i="30" s="1"/>
  <c r="K64" i="29"/>
  <c r="L64" i="29" s="1"/>
  <c r="K52" i="29"/>
  <c r="L52" i="29" s="1"/>
  <c r="K4" i="29"/>
  <c r="L4" i="29" s="1"/>
  <c r="K72" i="28"/>
  <c r="L72" i="28" s="1"/>
  <c r="K20" i="28"/>
  <c r="L20" i="28" s="1"/>
  <c r="K60" i="26"/>
  <c r="L60" i="26" s="1"/>
  <c r="J104" i="114"/>
  <c r="K104" i="114" s="1"/>
  <c r="L104" i="114" s="1"/>
  <c r="J32" i="114"/>
  <c r="J28" i="113"/>
  <c r="K28" i="113" s="1"/>
  <c r="L28" i="113" s="1"/>
  <c r="J22" i="113"/>
  <c r="J100" i="112"/>
  <c r="K100" i="112" s="1"/>
  <c r="L100" i="112" s="1"/>
  <c r="J55" i="112"/>
  <c r="K55" i="112" s="1"/>
  <c r="J49" i="112"/>
  <c r="K48" i="112" s="1"/>
  <c r="L48" i="112" s="1"/>
  <c r="J29" i="112"/>
  <c r="K28" i="112" s="1"/>
  <c r="J33" i="111"/>
  <c r="K32" i="111" s="1"/>
  <c r="L32" i="111" s="1"/>
  <c r="J109" i="110"/>
  <c r="K100" i="110"/>
  <c r="L100" i="110" s="1"/>
  <c r="K108" i="99"/>
  <c r="K28" i="99"/>
  <c r="L28" i="99" s="1"/>
  <c r="K20" i="99"/>
  <c r="L20" i="99" s="1"/>
  <c r="L24" i="30"/>
  <c r="L60" i="29"/>
  <c r="L28" i="28"/>
  <c r="K12" i="28"/>
  <c r="L12" i="28" s="1"/>
  <c r="K64" i="26"/>
  <c r="L64" i="26" s="1"/>
  <c r="J108" i="121"/>
  <c r="K108" i="121" s="1"/>
  <c r="L108" i="121" s="1"/>
  <c r="J84" i="121"/>
  <c r="K84" i="121" s="1"/>
  <c r="L84" i="121" s="1"/>
  <c r="J60" i="121"/>
  <c r="K60" i="121" s="1"/>
  <c r="L60" i="121" s="1"/>
  <c r="K92" i="118"/>
  <c r="L92" i="118" s="1"/>
  <c r="K104" i="117"/>
  <c r="L104" i="117" s="1"/>
  <c r="K24" i="113"/>
  <c r="L24" i="113" s="1"/>
  <c r="K24" i="109"/>
  <c r="L24" i="109" s="1"/>
  <c r="K20" i="104"/>
  <c r="K68" i="77"/>
  <c r="L96" i="33"/>
  <c r="L64" i="33"/>
  <c r="L32" i="33"/>
  <c r="L104" i="32"/>
  <c r="L72" i="32"/>
  <c r="L40" i="32"/>
  <c r="L104" i="31"/>
  <c r="K100" i="31"/>
  <c r="L100" i="31" s="1"/>
  <c r="L88" i="31"/>
  <c r="L68" i="29"/>
  <c r="K60" i="120"/>
  <c r="K100" i="113"/>
  <c r="L100" i="113" s="1"/>
  <c r="K108" i="102"/>
  <c r="L108" i="102" s="1"/>
  <c r="K100" i="35"/>
  <c r="L100" i="35" s="1"/>
  <c r="K40" i="35"/>
  <c r="L40" i="35" s="1"/>
  <c r="K64" i="31"/>
  <c r="L64" i="31" s="1"/>
  <c r="K56" i="31"/>
  <c r="L56" i="31" s="1"/>
  <c r="K48" i="31"/>
  <c r="L48" i="31" s="1"/>
  <c r="K40" i="31"/>
  <c r="L40" i="31" s="1"/>
  <c r="K32" i="31"/>
  <c r="L32" i="31" s="1"/>
  <c r="K24" i="31"/>
  <c r="L24" i="31" s="1"/>
  <c r="K16" i="31"/>
  <c r="L16" i="31" s="1"/>
  <c r="K8" i="31"/>
  <c r="L8" i="31" s="1"/>
  <c r="K104" i="30"/>
  <c r="L104" i="30" s="1"/>
  <c r="K96" i="30"/>
  <c r="L96" i="30" s="1"/>
  <c r="K44" i="29"/>
  <c r="L44" i="29" s="1"/>
  <c r="K28" i="29"/>
  <c r="L28" i="29" s="1"/>
  <c r="K12" i="29"/>
  <c r="L12" i="29" s="1"/>
  <c r="K28" i="121"/>
  <c r="L28" i="121" s="1"/>
  <c r="J23" i="121"/>
  <c r="K23" i="121" s="1"/>
  <c r="J103" i="120"/>
  <c r="K103" i="120" s="1"/>
  <c r="J70" i="119"/>
  <c r="K68" i="119" s="1"/>
  <c r="L68" i="119" s="1"/>
  <c r="J33" i="119"/>
  <c r="K32" i="119" s="1"/>
  <c r="L32" i="119" s="1"/>
  <c r="J110" i="117"/>
  <c r="K108" i="117" s="1"/>
  <c r="L108" i="117" s="1"/>
  <c r="J34" i="116"/>
  <c r="J32" i="116"/>
  <c r="J17" i="114"/>
  <c r="K16" i="114" s="1"/>
  <c r="L16" i="114" s="1"/>
  <c r="J105" i="113"/>
  <c r="K104" i="113" s="1"/>
  <c r="L104" i="113" s="1"/>
  <c r="J98" i="112"/>
  <c r="K96" i="112" s="1"/>
  <c r="J61" i="112"/>
  <c r="J70" i="111"/>
  <c r="K68" i="111" s="1"/>
  <c r="L68" i="111" s="1"/>
  <c r="J106" i="110"/>
  <c r="K104" i="110" s="1"/>
  <c r="L104" i="110" s="1"/>
  <c r="K84" i="110"/>
  <c r="L84" i="110" s="1"/>
  <c r="J97" i="108"/>
  <c r="J21" i="108"/>
  <c r="J105" i="107"/>
  <c r="K76" i="107"/>
  <c r="J25" i="107"/>
  <c r="K24" i="107" s="1"/>
  <c r="L24" i="107" s="1"/>
  <c r="J106" i="105"/>
  <c r="K104" i="105" s="1"/>
  <c r="L104" i="105" s="1"/>
  <c r="J96" i="105"/>
  <c r="J28" i="105"/>
  <c r="K28" i="105" s="1"/>
  <c r="L28" i="105" s="1"/>
  <c r="J61" i="103"/>
  <c r="K60" i="103" s="1"/>
  <c r="L60" i="103" s="1"/>
  <c r="J97" i="102"/>
  <c r="J26" i="102"/>
  <c r="K24" i="102" s="1"/>
  <c r="J16" i="102"/>
  <c r="J82" i="101"/>
  <c r="J33" i="101"/>
  <c r="J27" i="100"/>
  <c r="K27" i="100" s="1"/>
  <c r="L24" i="100" s="1"/>
  <c r="J80" i="99"/>
  <c r="J70" i="99"/>
  <c r="K68" i="99" s="1"/>
  <c r="L68" i="99" s="1"/>
  <c r="J70" i="98"/>
  <c r="J23" i="97"/>
  <c r="K23" i="97" s="1"/>
  <c r="K100" i="109"/>
  <c r="L100" i="109" s="1"/>
  <c r="J32" i="109"/>
  <c r="K32" i="109" s="1"/>
  <c r="L32" i="109" s="1"/>
  <c r="J111" i="108"/>
  <c r="K111" i="108" s="1"/>
  <c r="J98" i="108"/>
  <c r="J20" i="108"/>
  <c r="J106" i="107"/>
  <c r="J61" i="106"/>
  <c r="K60" i="106" s="1"/>
  <c r="L60" i="106" s="1"/>
  <c r="J21" i="105"/>
  <c r="K20" i="105" s="1"/>
  <c r="L20" i="105" s="1"/>
  <c r="J109" i="104"/>
  <c r="K108" i="104" s="1"/>
  <c r="J76" i="103"/>
  <c r="K76" i="103" s="1"/>
  <c r="L76" i="103" s="1"/>
  <c r="J16" i="103"/>
  <c r="K16" i="103" s="1"/>
  <c r="J98" i="102"/>
  <c r="J27" i="102"/>
  <c r="K27" i="102" s="1"/>
  <c r="J34" i="101"/>
  <c r="J31" i="101"/>
  <c r="K31" i="101" s="1"/>
  <c r="J103" i="99"/>
  <c r="K103" i="99" s="1"/>
  <c r="J26" i="99"/>
  <c r="K24" i="99" s="1"/>
  <c r="L24" i="99" s="1"/>
  <c r="J102" i="98"/>
  <c r="K100" i="98" s="1"/>
  <c r="L100" i="98" s="1"/>
  <c r="K76" i="98"/>
  <c r="L76" i="98" s="1"/>
  <c r="J68" i="98"/>
  <c r="J103" i="97"/>
  <c r="K103" i="97" s="1"/>
  <c r="K96" i="96"/>
  <c r="L96" i="96" s="1"/>
  <c r="J33" i="96"/>
  <c r="K32" i="96" s="1"/>
  <c r="L32" i="96" s="1"/>
  <c r="J25" i="96"/>
  <c r="K68" i="91"/>
  <c r="L68" i="91" s="1"/>
  <c r="J102" i="97"/>
  <c r="J107" i="96"/>
  <c r="K107" i="96" s="1"/>
  <c r="L104" i="96" s="1"/>
  <c r="J68" i="96"/>
  <c r="K68" i="96" s="1"/>
  <c r="J61" i="96"/>
  <c r="K60" i="96" s="1"/>
  <c r="L60" i="96" s="1"/>
  <c r="J30" i="96"/>
  <c r="J28" i="96"/>
  <c r="J21" i="96"/>
  <c r="J109" i="95"/>
  <c r="K108" i="95" s="1"/>
  <c r="L108" i="95" s="1"/>
  <c r="K96" i="95"/>
  <c r="L96" i="95" s="1"/>
  <c r="J16" i="95"/>
  <c r="J35" i="94"/>
  <c r="K35" i="94" s="1"/>
  <c r="L32" i="94" s="1"/>
  <c r="K24" i="94"/>
  <c r="L24" i="94" s="1"/>
  <c r="J20" i="94"/>
  <c r="K20" i="94" s="1"/>
  <c r="L20" i="94" s="1"/>
  <c r="J102" i="93"/>
  <c r="K100" i="93" s="1"/>
  <c r="J33" i="93"/>
  <c r="K32" i="93" s="1"/>
  <c r="L32" i="93" s="1"/>
  <c r="J87" i="92"/>
  <c r="K87" i="92" s="1"/>
  <c r="J110" i="91"/>
  <c r="J28" i="91"/>
  <c r="J106" i="90"/>
  <c r="K104" i="90" s="1"/>
  <c r="L104" i="90" s="1"/>
  <c r="J100" i="90"/>
  <c r="J97" i="90"/>
  <c r="J32" i="88"/>
  <c r="J20" i="88"/>
  <c r="J111" i="87"/>
  <c r="K111" i="87" s="1"/>
  <c r="J109" i="87"/>
  <c r="K108" i="87" s="1"/>
  <c r="J85" i="87"/>
  <c r="K84" i="87" s="1"/>
  <c r="L84" i="87" s="1"/>
  <c r="J21" i="87"/>
  <c r="K100" i="75"/>
  <c r="L100" i="75" s="1"/>
  <c r="J98" i="97"/>
  <c r="K96" i="97" s="1"/>
  <c r="L96" i="97" s="1"/>
  <c r="J20" i="97"/>
  <c r="K20" i="97" s="1"/>
  <c r="J20" i="96"/>
  <c r="J102" i="95"/>
  <c r="K100" i="95" s="1"/>
  <c r="L100" i="95" s="1"/>
  <c r="J20" i="95"/>
  <c r="K20" i="95" s="1"/>
  <c r="L20" i="95" s="1"/>
  <c r="J97" i="93"/>
  <c r="K96" i="93" s="1"/>
  <c r="L96" i="93" s="1"/>
  <c r="J31" i="92"/>
  <c r="K31" i="92" s="1"/>
  <c r="J29" i="92"/>
  <c r="K28" i="92" s="1"/>
  <c r="J106" i="91"/>
  <c r="K104" i="91" s="1"/>
  <c r="L104" i="91" s="1"/>
  <c r="J80" i="91"/>
  <c r="K80" i="91" s="1"/>
  <c r="L80" i="91" s="1"/>
  <c r="J98" i="90"/>
  <c r="J21" i="90"/>
  <c r="K20" i="90" s="1"/>
  <c r="L20" i="90" s="1"/>
  <c r="J85" i="88"/>
  <c r="K84" i="88" s="1"/>
  <c r="L84" i="88" s="1"/>
  <c r="J33" i="88"/>
  <c r="J21" i="88"/>
  <c r="J97" i="87"/>
  <c r="J22" i="87"/>
  <c r="J109" i="86"/>
  <c r="K108" i="86" s="1"/>
  <c r="L108" i="86" s="1"/>
  <c r="K104" i="86"/>
  <c r="L104" i="86" s="1"/>
  <c r="J98" i="86"/>
  <c r="K96" i="86" s="1"/>
  <c r="L96" i="86" s="1"/>
  <c r="J78" i="86"/>
  <c r="K76" i="86" s="1"/>
  <c r="L76" i="86" s="1"/>
  <c r="J44" i="86"/>
  <c r="K60" i="80"/>
  <c r="L60" i="80" s="1"/>
  <c r="K108" i="72"/>
  <c r="L108" i="72" s="1"/>
  <c r="J45" i="84"/>
  <c r="J107" i="83"/>
  <c r="K107" i="83" s="1"/>
  <c r="J110" i="81"/>
  <c r="K108" i="81" s="1"/>
  <c r="L108" i="81" s="1"/>
  <c r="J63" i="80"/>
  <c r="K63" i="80" s="1"/>
  <c r="J61" i="78"/>
  <c r="J71" i="77"/>
  <c r="K71" i="77" s="1"/>
  <c r="J32" i="77"/>
  <c r="K32" i="77" s="1"/>
  <c r="L32" i="77" s="1"/>
  <c r="K60" i="74"/>
  <c r="L60" i="74" s="1"/>
  <c r="J46" i="84"/>
  <c r="K32" i="84"/>
  <c r="L32" i="84" s="1"/>
  <c r="K104" i="83"/>
  <c r="J33" i="81"/>
  <c r="K20" i="81"/>
  <c r="L20" i="81" s="1"/>
  <c r="J33" i="79"/>
  <c r="J109" i="77"/>
  <c r="J103" i="77"/>
  <c r="K103" i="77" s="1"/>
  <c r="J27" i="77"/>
  <c r="K27" i="77" s="1"/>
  <c r="L24" i="77" s="1"/>
  <c r="L76" i="73"/>
  <c r="K112" i="71"/>
  <c r="L112" i="71" s="1"/>
  <c r="J104" i="82"/>
  <c r="K104" i="82" s="1"/>
  <c r="L104" i="82" s="1"/>
  <c r="J35" i="82"/>
  <c r="K35" i="82" s="1"/>
  <c r="J100" i="81"/>
  <c r="K100" i="81" s="1"/>
  <c r="L100" i="81" s="1"/>
  <c r="J30" i="81"/>
  <c r="K28" i="81" s="1"/>
  <c r="J111" i="79"/>
  <c r="K111" i="79" s="1"/>
  <c r="J32" i="79"/>
  <c r="J86" i="78"/>
  <c r="K84" i="78" s="1"/>
  <c r="L84" i="78" s="1"/>
  <c r="J108" i="77"/>
  <c r="K108" i="77" s="1"/>
  <c r="L108" i="77" s="1"/>
  <c r="J32" i="76"/>
  <c r="J11" i="76"/>
  <c r="K11" i="76" s="1"/>
  <c r="K8" i="76"/>
  <c r="L8" i="76" s="1"/>
  <c r="J106" i="75"/>
  <c r="K104" i="75" s="1"/>
  <c r="L104" i="75" s="1"/>
  <c r="J24" i="75"/>
  <c r="K24" i="75" s="1"/>
  <c r="L24" i="75" s="1"/>
  <c r="J109" i="74"/>
  <c r="J34" i="74"/>
  <c r="K32" i="74" s="1"/>
  <c r="L32" i="74" s="1"/>
  <c r="J63" i="73"/>
  <c r="K63" i="73" s="1"/>
  <c r="L60" i="73" s="1"/>
  <c r="J66" i="72"/>
  <c r="K64" i="72" s="1"/>
  <c r="L64" i="72" s="1"/>
  <c r="K60" i="71"/>
  <c r="J17" i="71"/>
  <c r="J22" i="69"/>
  <c r="J63" i="81"/>
  <c r="K63" i="81" s="1"/>
  <c r="J32" i="81"/>
  <c r="K32" i="81" s="1"/>
  <c r="L32" i="81" s="1"/>
  <c r="J102" i="80"/>
  <c r="K100" i="80" s="1"/>
  <c r="J25" i="80"/>
  <c r="J108" i="79"/>
  <c r="K108" i="79" s="1"/>
  <c r="J98" i="78"/>
  <c r="K96" i="78" s="1"/>
  <c r="L96" i="78" s="1"/>
  <c r="J101" i="77"/>
  <c r="J63" i="77"/>
  <c r="K63" i="77" s="1"/>
  <c r="J18" i="77"/>
  <c r="K16" i="77" s="1"/>
  <c r="L16" i="77" s="1"/>
  <c r="J33" i="76"/>
  <c r="J28" i="76"/>
  <c r="K28" i="76" s="1"/>
  <c r="L28" i="76" s="1"/>
  <c r="J107" i="75"/>
  <c r="K107" i="75" s="1"/>
  <c r="J20" i="75"/>
  <c r="J102" i="73"/>
  <c r="K100" i="73" s="1"/>
  <c r="L100" i="73" s="1"/>
  <c r="J85" i="72"/>
  <c r="K84" i="72" s="1"/>
  <c r="L84" i="72" s="1"/>
  <c r="J31" i="71"/>
  <c r="K31" i="71" s="1"/>
  <c r="J18" i="71"/>
  <c r="J109" i="70"/>
  <c r="K108" i="70" s="1"/>
  <c r="L108" i="70" s="1"/>
  <c r="J17" i="70"/>
  <c r="K16" i="70" s="1"/>
  <c r="L16" i="70" s="1"/>
  <c r="J109" i="69"/>
  <c r="K108" i="69" s="1"/>
  <c r="L108" i="69" s="1"/>
  <c r="J97" i="69"/>
  <c r="K96" i="69" s="1"/>
  <c r="L96" i="69" s="1"/>
  <c r="K24" i="69"/>
  <c r="L24" i="69" s="1"/>
  <c r="J29" i="68"/>
  <c r="J29" i="69"/>
  <c r="J108" i="68"/>
  <c r="K108" i="68" s="1"/>
  <c r="L108" i="68" s="1"/>
  <c r="J107" i="68"/>
  <c r="K107" i="68" s="1"/>
  <c r="L104" i="68" s="1"/>
  <c r="J101" i="68"/>
  <c r="K68" i="67"/>
  <c r="L68" i="67" s="1"/>
  <c r="J34" i="69"/>
  <c r="K32" i="69" s="1"/>
  <c r="L32" i="69" s="1"/>
  <c r="J28" i="69"/>
  <c r="J26" i="69"/>
  <c r="J102" i="68"/>
  <c r="K76" i="66"/>
  <c r="L76" i="66" s="1"/>
  <c r="J30" i="63"/>
  <c r="K28" i="63" s="1"/>
  <c r="L28" i="63" s="1"/>
  <c r="J19" i="61"/>
  <c r="K19" i="61" s="1"/>
  <c r="J84" i="60"/>
  <c r="K84" i="60" s="1"/>
  <c r="L84" i="60" s="1"/>
  <c r="J62" i="60"/>
  <c r="J30" i="60"/>
  <c r="K28" i="60" s="1"/>
  <c r="L28" i="60" s="1"/>
  <c r="J108" i="63"/>
  <c r="K100" i="59"/>
  <c r="L100" i="59" s="1"/>
  <c r="K108" i="60"/>
  <c r="K84" i="58"/>
  <c r="L84" i="58" s="1"/>
  <c r="K28" i="56"/>
  <c r="L28" i="56" s="1"/>
  <c r="K108" i="55"/>
  <c r="L108" i="55" s="1"/>
  <c r="J110" i="63"/>
  <c r="J87" i="63"/>
  <c r="K87" i="63" s="1"/>
  <c r="J29" i="62"/>
  <c r="K28" i="62" s="1"/>
  <c r="L28" i="62" s="1"/>
  <c r="J109" i="61"/>
  <c r="K108" i="61" s="1"/>
  <c r="L108" i="61" s="1"/>
  <c r="J98" i="61"/>
  <c r="K96" i="59"/>
  <c r="L96" i="59" s="1"/>
  <c r="K20" i="69" l="1"/>
  <c r="L20" i="69" s="1"/>
  <c r="L28" i="81"/>
  <c r="K100" i="97"/>
  <c r="L100" i="97" s="1"/>
  <c r="L20" i="121"/>
  <c r="K32" i="114"/>
  <c r="L32" i="114" s="1"/>
  <c r="K96" i="55"/>
  <c r="L96" i="55" s="1"/>
  <c r="L68" i="63"/>
  <c r="K96" i="64"/>
  <c r="L96" i="64" s="1"/>
  <c r="L20" i="65"/>
  <c r="K24" i="55"/>
  <c r="L24" i="55" s="1"/>
  <c r="K100" i="70"/>
  <c r="L100" i="70" s="1"/>
  <c r="K24" i="73"/>
  <c r="L24" i="73" s="1"/>
  <c r="L96" i="88"/>
  <c r="K92" i="89"/>
  <c r="L92" i="89" s="1"/>
  <c r="K84" i="91"/>
  <c r="L84" i="91" s="1"/>
  <c r="L68" i="87"/>
  <c r="L32" i="92"/>
  <c r="L8" i="95"/>
  <c r="L32" i="97"/>
  <c r="K16" i="99"/>
  <c r="L96" i="109"/>
  <c r="K84" i="105"/>
  <c r="L84" i="105" s="1"/>
  <c r="K28" i="101"/>
  <c r="L28" i="101" s="1"/>
  <c r="L24" i="115"/>
  <c r="K84" i="117"/>
  <c r="L84" i="117" s="1"/>
  <c r="K100" i="120"/>
  <c r="K104" i="121"/>
  <c r="L104" i="121" s="1"/>
  <c r="K28" i="71"/>
  <c r="L100" i="92"/>
  <c r="L60" i="98"/>
  <c r="K68" i="121"/>
  <c r="L68" i="121" s="1"/>
  <c r="K20" i="116"/>
  <c r="L20" i="116" s="1"/>
  <c r="L96" i="100"/>
  <c r="L28" i="71"/>
  <c r="K24" i="80"/>
  <c r="L24" i="80" s="1"/>
  <c r="K108" i="74"/>
  <c r="L108" i="74" s="1"/>
  <c r="L32" i="82"/>
  <c r="K44" i="86"/>
  <c r="L44" i="86" s="1"/>
  <c r="K20" i="96"/>
  <c r="L20" i="96" s="1"/>
  <c r="K68" i="98"/>
  <c r="L68" i="98" s="1"/>
  <c r="L100" i="99"/>
  <c r="K80" i="99"/>
  <c r="L80" i="99" s="1"/>
  <c r="K16" i="102"/>
  <c r="L16" i="102" s="1"/>
  <c r="L76" i="107"/>
  <c r="K60" i="112"/>
  <c r="L60" i="112" s="1"/>
  <c r="K32" i="116"/>
  <c r="L32" i="116" s="1"/>
  <c r="L32" i="59"/>
  <c r="K100" i="65"/>
  <c r="L100" i="65" s="1"/>
  <c r="K24" i="64"/>
  <c r="L24" i="64" s="1"/>
  <c r="K96" i="56"/>
  <c r="L96" i="56" s="1"/>
  <c r="L100" i="67"/>
  <c r="K96" i="73"/>
  <c r="L96" i="73" s="1"/>
  <c r="L24" i="89"/>
  <c r="K56" i="91"/>
  <c r="L56" i="91" s="1"/>
  <c r="L16" i="85"/>
  <c r="L24" i="95"/>
  <c r="K88" i="89"/>
  <c r="L88" i="89" s="1"/>
  <c r="K84" i="103"/>
  <c r="L84" i="103" s="1"/>
  <c r="K28" i="109"/>
  <c r="L28" i="109" s="1"/>
  <c r="L32" i="106"/>
  <c r="L24" i="117"/>
  <c r="L60" i="111"/>
  <c r="L100" i="115"/>
  <c r="L108" i="120"/>
  <c r="K32" i="95"/>
  <c r="L32" i="95" s="1"/>
  <c r="L100" i="85"/>
  <c r="L84" i="63"/>
  <c r="K28" i="68"/>
  <c r="L28" i="68" s="1"/>
  <c r="L100" i="80"/>
  <c r="K60" i="78"/>
  <c r="L60" i="78" s="1"/>
  <c r="K28" i="91"/>
  <c r="L28" i="91" s="1"/>
  <c r="L100" i="93"/>
  <c r="K16" i="95"/>
  <c r="L16" i="95" s="1"/>
  <c r="K28" i="96"/>
  <c r="L28" i="96" s="1"/>
  <c r="L16" i="103"/>
  <c r="K96" i="105"/>
  <c r="L96" i="105" s="1"/>
  <c r="L96" i="112"/>
  <c r="L60" i="120"/>
  <c r="K36" i="62"/>
  <c r="L36" i="62" s="1"/>
  <c r="L60" i="63"/>
  <c r="L104" i="65"/>
  <c r="L76" i="56"/>
  <c r="K16" i="61"/>
  <c r="L16" i="61" s="1"/>
  <c r="K32" i="61"/>
  <c r="L32" i="61" s="1"/>
  <c r="K24" i="66"/>
  <c r="L24" i="66" s="1"/>
  <c r="L32" i="57"/>
  <c r="K104" i="74"/>
  <c r="L104" i="74" s="1"/>
  <c r="K104" i="69"/>
  <c r="L104" i="69" s="1"/>
  <c r="K24" i="84"/>
  <c r="L24" i="84" s="1"/>
  <c r="L108" i="93"/>
  <c r="K84" i="94"/>
  <c r="L84" i="94" s="1"/>
  <c r="K60" i="79"/>
  <c r="L60" i="79" s="1"/>
  <c r="K84" i="85"/>
  <c r="L84" i="85" s="1"/>
  <c r="L96" i="80"/>
  <c r="K32" i="86"/>
  <c r="L32" i="86" s="1"/>
  <c r="L96" i="94"/>
  <c r="K32" i="100"/>
  <c r="L32" i="100" s="1"/>
  <c r="L28" i="107"/>
  <c r="L108" i="107"/>
  <c r="L100" i="96"/>
  <c r="L104" i="101"/>
  <c r="K96" i="104"/>
  <c r="L96" i="104" s="1"/>
  <c r="K108" i="105"/>
  <c r="L108" i="105" s="1"/>
  <c r="L64" i="110"/>
  <c r="K60" i="118"/>
  <c r="L60" i="118" s="1"/>
  <c r="L108" i="116"/>
  <c r="K32" i="113"/>
  <c r="L32" i="113" s="1"/>
  <c r="K20" i="114"/>
  <c r="L20" i="114" s="1"/>
  <c r="K108" i="115"/>
  <c r="L108" i="115" s="1"/>
  <c r="L84" i="119"/>
  <c r="K16" i="121"/>
  <c r="L16" i="121" s="1"/>
  <c r="L80" i="96"/>
  <c r="L108" i="56"/>
  <c r="K108" i="58"/>
  <c r="L108" i="58" s="1"/>
  <c r="L32" i="66"/>
  <c r="K32" i="115"/>
  <c r="L32" i="115" s="1"/>
  <c r="K100" i="88"/>
  <c r="L100" i="88" s="1"/>
  <c r="L60" i="77"/>
  <c r="K60" i="60"/>
  <c r="L60" i="60" s="1"/>
  <c r="K100" i="77"/>
  <c r="L100" i="77" s="1"/>
  <c r="L60" i="71"/>
  <c r="L20" i="97"/>
  <c r="K20" i="87"/>
  <c r="L20" i="87" s="1"/>
  <c r="L68" i="96"/>
  <c r="K24" i="96"/>
  <c r="L24" i="96" s="1"/>
  <c r="L108" i="104"/>
  <c r="K20" i="108"/>
  <c r="L20" i="108" s="1"/>
  <c r="K80" i="101"/>
  <c r="L80" i="101" s="1"/>
  <c r="L100" i="120"/>
  <c r="L20" i="104"/>
  <c r="K108" i="110"/>
  <c r="L108" i="110" s="1"/>
  <c r="L52" i="112"/>
  <c r="K32" i="63"/>
  <c r="L32" i="63" s="1"/>
  <c r="K12" i="58"/>
  <c r="L12" i="58" s="1"/>
  <c r="L104" i="58"/>
  <c r="K84" i="61"/>
  <c r="L84" i="61" s="1"/>
  <c r="L76" i="64"/>
  <c r="K84" i="66"/>
  <c r="L84" i="66" s="1"/>
  <c r="L16" i="88"/>
  <c r="L24" i="90"/>
  <c r="K96" i="92"/>
  <c r="L96" i="92" s="1"/>
  <c r="K80" i="85"/>
  <c r="L80" i="85" s="1"/>
  <c r="L32" i="103"/>
  <c r="K16" i="105"/>
  <c r="L16" i="105" s="1"/>
  <c r="L100" i="107"/>
  <c r="L60" i="95"/>
  <c r="L16" i="99"/>
  <c r="K64" i="101"/>
  <c r="L64" i="101" s="1"/>
  <c r="L24" i="103"/>
  <c r="K20" i="109"/>
  <c r="L20" i="109" s="1"/>
  <c r="K108" i="108"/>
  <c r="L108" i="108" s="1"/>
  <c r="L84" i="111"/>
  <c r="K60" i="115"/>
  <c r="L60" i="115" s="1"/>
  <c r="K80" i="110"/>
  <c r="L80" i="110" s="1"/>
  <c r="L96" i="114"/>
  <c r="K68" i="81"/>
  <c r="L68" i="81" s="1"/>
  <c r="L24" i="78"/>
  <c r="L108" i="60"/>
  <c r="L108" i="79"/>
  <c r="K96" i="87"/>
  <c r="L96" i="87" s="1"/>
  <c r="K108" i="91"/>
  <c r="L108" i="91" s="1"/>
  <c r="L108" i="99"/>
  <c r="L28" i="112"/>
  <c r="K20" i="113"/>
  <c r="L20" i="113" s="1"/>
  <c r="K32" i="58"/>
  <c r="L32" i="58" s="1"/>
  <c r="L20" i="66"/>
  <c r="L20" i="85"/>
  <c r="K24" i="87"/>
  <c r="L24" i="87" s="1"/>
  <c r="K84" i="95"/>
  <c r="L84" i="95" s="1"/>
  <c r="K84" i="98"/>
  <c r="L84" i="98" s="1"/>
  <c r="K100" i="108"/>
  <c r="L100" i="108" s="1"/>
  <c r="K24" i="114"/>
  <c r="L24" i="114" s="1"/>
  <c r="K16" i="115"/>
  <c r="L16" i="115" s="1"/>
  <c r="L76" i="84"/>
  <c r="K20" i="75"/>
  <c r="L20" i="75" s="1"/>
  <c r="L60" i="81"/>
  <c r="L104" i="83"/>
  <c r="K100" i="90"/>
  <c r="L100" i="90" s="1"/>
  <c r="L84" i="92"/>
  <c r="L84" i="102"/>
  <c r="K108" i="75"/>
  <c r="L108" i="75" s="1"/>
  <c r="K108" i="92"/>
  <c r="L108" i="92" s="1"/>
  <c r="L108" i="84"/>
  <c r="L108" i="85"/>
  <c r="K96" i="99"/>
  <c r="L96" i="99" s="1"/>
  <c r="L100" i="102"/>
  <c r="K32" i="108"/>
  <c r="L32" i="108" s="1"/>
  <c r="K24" i="111"/>
  <c r="L24" i="111" s="1"/>
  <c r="L104" i="115"/>
  <c r="L96" i="113"/>
  <c r="K96" i="115"/>
  <c r="L96" i="115" s="1"/>
  <c r="K16" i="71"/>
  <c r="L16" i="71" s="1"/>
  <c r="K108" i="63"/>
  <c r="L108" i="63" s="1"/>
  <c r="K28" i="69"/>
  <c r="L28" i="69" s="1"/>
  <c r="K100" i="68"/>
  <c r="L100" i="68" s="1"/>
  <c r="K32" i="79"/>
  <c r="L32" i="79" s="1"/>
  <c r="L28" i="92"/>
  <c r="L108" i="87"/>
  <c r="K96" i="90"/>
  <c r="L96" i="90" s="1"/>
  <c r="L24" i="102"/>
  <c r="K104" i="107"/>
  <c r="L104" i="107" s="1"/>
  <c r="L68" i="77"/>
  <c r="K32" i="76"/>
  <c r="L32" i="76" s="1"/>
  <c r="K44" i="84"/>
  <c r="L44" i="84" s="1"/>
  <c r="K32" i="101"/>
  <c r="L32" i="101" s="1"/>
  <c r="K96" i="102"/>
  <c r="L96" i="102" s="1"/>
  <c r="K20" i="88"/>
  <c r="L20" i="88" s="1"/>
  <c r="K96" i="108"/>
  <c r="L96" i="108" s="1"/>
  <c r="K32" i="88"/>
  <c r="L32" i="88" s="1"/>
</calcChain>
</file>

<file path=xl/sharedStrings.xml><?xml version="1.0" encoding="utf-8"?>
<sst xmlns="http://schemas.openxmlformats.org/spreadsheetml/2006/main" count="81822" uniqueCount="591">
  <si>
    <t>Наименование оказываемой услуги (выполняемой работы)</t>
  </si>
  <si>
    <t>Вариант оказания (выполнения)</t>
  </si>
  <si>
    <t>Показатель (качества, объема)</t>
  </si>
  <si>
    <t>Наименование показателя</t>
  </si>
  <si>
    <t>Единица измерения</t>
  </si>
  <si>
    <t>Оценка выполнения муниципальными учреждениями муниципального задания по каждому показателю,(К1i, К2i&lt;3&gt;)</t>
  </si>
  <si>
    <t>Сводная оценка выполнения муниципальными учреждениями муниципального задания по показателям (качества, объема),(К1, К2&lt;4&gt;)</t>
  </si>
  <si>
    <t xml:space="preserve">Оценка итоговая
ОЦитоговая&lt;5&gt;
</t>
  </si>
  <si>
    <t>Заключение о выполнении муниципального задания муниципальным учреждением&lt;6&gt;</t>
  </si>
  <si>
    <t>Причины отклонения значений от запланированных</t>
  </si>
  <si>
    <t>Услуга</t>
  </si>
  <si>
    <t>Показатель качества</t>
  </si>
  <si>
    <t>число дней пропусков занятий по болезни в расчёте на одного ученика (процент; определяется как отношение количества дней непосещения по болезни к общему числу дней, проведенных детьми в группах);</t>
  </si>
  <si>
    <t>процент</t>
  </si>
  <si>
    <t>общий уровень укомплектованности педагогическими кадрами (процент; определяется как отношение фактически замещенных ставок к общему количеству ставок по штатному расписанию);</t>
  </si>
  <si>
    <t>доля педагогических кадров с высшим  профессиональным образованием (%, определяется как отношение количества педагогов в высшим образованием к общему числу педагогов);</t>
  </si>
  <si>
    <t>Показатель объема</t>
  </si>
  <si>
    <t>Число обучающихся</t>
  </si>
  <si>
    <t>человек</t>
  </si>
  <si>
    <t>число дней пропусков по болезни в расчёте на одного ребенка (процент; определяется как отношение количества дней непосещения по болезни к общему числу дней, проведенных детьми в группах);</t>
  </si>
  <si>
    <t>общий уровень укомплектованности кадрами (процент; определяется как отношение фактически замещенных ставок к общему количеству ставок по штатному расписанию);</t>
  </si>
  <si>
    <t>отсутствие случаев детского травматизма (процент; при отсутствии травматизма - 100%, при наличии случаев травматизма - 0%).</t>
  </si>
  <si>
    <t>МБДОУ № 243</t>
  </si>
  <si>
    <t>в целом выполнено</t>
  </si>
  <si>
    <t>МБДОУ № 4</t>
  </si>
  <si>
    <t>МБДОУ № 29</t>
  </si>
  <si>
    <t>МБДОУ № 33</t>
  </si>
  <si>
    <t>МБДОУ № 58</t>
  </si>
  <si>
    <t>МБДОУ № 96</t>
  </si>
  <si>
    <t>МБДОУ № 132</t>
  </si>
  <si>
    <t>МБДОУ № 139</t>
  </si>
  <si>
    <t xml:space="preserve">МБДОУ № 195 </t>
  </si>
  <si>
    <t>МБДОУ № 206</t>
  </si>
  <si>
    <t>МБДОУ № 207</t>
  </si>
  <si>
    <t>МБДОУ № 211</t>
  </si>
  <si>
    <t>МБДОУ № 235</t>
  </si>
  <si>
    <t>МБДОУ № 305</t>
  </si>
  <si>
    <t>МБДОУ № 310</t>
  </si>
  <si>
    <t>МБДОУ № 312</t>
  </si>
  <si>
    <t>МБДОУ № 321</t>
  </si>
  <si>
    <t>МБДОУ № 325</t>
  </si>
  <si>
    <t>№ реестровой записи</t>
  </si>
  <si>
    <t>Наименование учреждения, оказывающего услугу (выполняющего работу)</t>
  </si>
  <si>
    <t>Реализация основных общеобразовательных программ дошкольного образования ( Адаптированная образовательная программа. Дети-инвалиды. От 3лет до 8 лет. Группа кратковременного пребывания детей.)</t>
  </si>
  <si>
    <t>Реализация основных общеобразовательных программ дошкольного образования (Не указано. Не указоно. От 3 лет  до 8 лет. Группа кратковременного пребывания детей.)</t>
  </si>
  <si>
    <t>Реализация основных общеобразовательных программ дошкольного образования (Не указано. Дети-инвалиды.До 3 лет. Группа кратковременного пребывания детей.)</t>
  </si>
  <si>
    <t>Реализация основных общеобразовательных программ дошкольного образования (Адаптированная образовательная программа. Дети-инвалиды. До 3 лет. Группа полного дня.)</t>
  </si>
  <si>
    <t>Реализация основных общеобразовательных программ дошкольного образования (Адаптированная образовательная программа. Обучающиеся с ограниченными возможностями здоровья (ОВЗ). До 3 лет. Группа полного дня.)</t>
  </si>
  <si>
    <t>Реализация основных общеобразовательных программ дошкольного образования (Не указано. Дети-инвалиды.От 3 лет до 8 лет. Группа кратковременного пребывания детей.)</t>
  </si>
  <si>
    <t>Реализация основных общеобразовательных программ дошкольного образования (Не указано. Дети-инвалиды.От 3 лет до 8 лет. Группа полного дня.)</t>
  </si>
  <si>
    <t>Реализация основных общеобразовательных программ дошкольного образования (Адаптированная образовательная программа. Обучающиеся с ограниченными возможностями здоровья (ОВЗ). От 3 лет до 8 лет. Группа полного дня.)</t>
  </si>
  <si>
    <t>Реализация основных общеобразовательных программ дошкольного образования (Не указано. Не указано. От 3 лет до 8 лет. Группа полного дня.)</t>
  </si>
  <si>
    <t>Реализация основных общеобразовательных программ дошкольного образования (Не указано. Дети-инвалиды.До 3 лет. Группа полного дня.)</t>
  </si>
  <si>
    <t>Реализация основных общеобразовательных программ дошкольного образования (Адаптированная образовательная программа. Обучающиеся с ограниченными возможностями здоровья (ОВЗ). От 3 лет до 8 лет. Группа кратковременного пребывания детей.)</t>
  </si>
  <si>
    <t>Реализация основных общеобразовательных программ дошкольного образования (Не указано. Не указано. До 3 лет. Группа кратковременного пребывания детей.)</t>
  </si>
  <si>
    <t>Реализация основных общеобразовательных программ дошкольного образования (Адаптированная образовательная программа. Дети-инвалиды. От 3 лет до 8 лет. Группа полного дня.)</t>
  </si>
  <si>
    <t>Реализация основных общеобразовательных программ дошкольного образования (Адаптированная образовательная программа. Дети-инвалиды. До 3 лет. Группа кратковременного пребывания детей.)</t>
  </si>
  <si>
    <t>Реализация основных общеобразовательных программ дошкольного образования (Не указано. Не указано. От 3 лет  до 8 лет. Группа круглосуточного пребывания.)</t>
  </si>
  <si>
    <t>Реализация основных общеобразовательных программ дошкольного образования (Не указано. Не указано. До 3 лет. Группа полного дня.)</t>
  </si>
  <si>
    <t>Реализация основных общеобразовательных программ дошкольного образования (Адаптированная образовательная программа. Обучающиеся с ограниченными возможностями здоровья (ОВЗ). До 3 лет. Группа кратковременного пребывания детей.)</t>
  </si>
  <si>
    <t>Присмотр и уход (Физические лица за исключением льготных категорий. От 3 лет до 8 лет. Группа круглосуточного пребывания.)</t>
  </si>
  <si>
    <t>Присмотр и уход (Физические лица за исключением льготных категорий. До 3 лет. Группа кратковременного пребывания детей.)</t>
  </si>
  <si>
    <t>Присмотр и уход (Физические лица за исключением льготных категорий. От 3 лет до 8 лет. Группа полного дня.)</t>
  </si>
  <si>
    <t>Присмотр и уход (Дети-инвалиды. До 3 лет. Группа полного дня.)</t>
  </si>
  <si>
    <t>Присмотр и уход (Дети с туберкулезной интоксикацией. От 3 лет до 8 лет. Группа кратковременного пребывания детей.)</t>
  </si>
  <si>
    <t>Присмотр и уход (Дети с туберкулезной интоксикацией. До 3 лет. Группа полного дня.)</t>
  </si>
  <si>
    <t>Присмотр и уход (Дети-инвалиды. До 3 лет. Группа кратковременного пребывания детей.)</t>
  </si>
  <si>
    <t>Присмотр и уход (Дети-инвалиды. От 3 лет до 8 лет. Группа кратковременного пребывания детей.)</t>
  </si>
  <si>
    <t>Присмотр и уход (Физические лица за исключением льготных категорий. До 3 лет. Группа полного дня.)</t>
  </si>
  <si>
    <t>Присмотр и уход (Физические лица за исключением льготных категорий. От 3 лет до 8 лет. Группа кратковременного пребывания детей.)</t>
  </si>
  <si>
    <t>Присмотр и уход (Дети-инвалиды. От 3 лет до 8 лет. Группа полного дня.)</t>
  </si>
  <si>
    <t>Присмотр и уход (Дети с туберкулезной интоксикацией. От 3 лет до 8 лет. Группа полного дня.)</t>
  </si>
  <si>
    <t>МБДОУ № 6 "Солнышко"</t>
  </si>
  <si>
    <t>Директор МКУ ЦБУО Октябрьского района</t>
  </si>
  <si>
    <t>А.Д. Пусовская</t>
  </si>
  <si>
    <t>МБДОУ № 142 "Сказка"</t>
  </si>
  <si>
    <t>МБДОУ № 201 "Сибирская сказка"</t>
  </si>
  <si>
    <t>МБДОУ № 212 "Городок"</t>
  </si>
  <si>
    <t>МБДОУ № 322 "Морозко"</t>
  </si>
  <si>
    <t>801011О.99.0.БВ24ДН82000</t>
  </si>
  <si>
    <t>801011О.99.0.БВ24ГЖ02000</t>
  </si>
  <si>
    <t>801011О.99.0.БВ24АВ40000</t>
  </si>
  <si>
    <t>853211О.99.0.БВ19АА56000</t>
  </si>
  <si>
    <t>853211О.99.0.БВ19АА26000</t>
  </si>
  <si>
    <t>853211О.99.0.БВ19АБ52000</t>
  </si>
  <si>
    <t>853211О.99.0.БВ19АА12000</t>
  </si>
  <si>
    <t>853211О.99.0.БВ19АА68000</t>
  </si>
  <si>
    <t>853211О.99.0.БВ19АА54000</t>
  </si>
  <si>
    <t>853211О.99.0.БВ19АА14000</t>
  </si>
  <si>
    <t>853211О.99.0.БВ19АБ40000</t>
  </si>
  <si>
    <t>'801011О.99.0.БВ24ДН80000</t>
  </si>
  <si>
    <t>'801011О.99.0.БВ24АЛ82000</t>
  </si>
  <si>
    <t>'801011О.99.0.БВ24АГ62000</t>
  </si>
  <si>
    <t>'801011О.99.0.БВ24ГД82000</t>
  </si>
  <si>
    <t>'801011О.99.0.БВ24АВ42000</t>
  </si>
  <si>
    <t>'801011О.99.0.БВ24ДП02000</t>
  </si>
  <si>
    <t>'853211О.99.0.БВ19АА56000</t>
  </si>
  <si>
    <t>Значение, утвержденное в муниципальном задании на 2019 год, (К1плi, К2плi&lt;1&gt;)</t>
  </si>
  <si>
    <t>Фактическое значение за 2019 год, (К1фi, К2фi&lt;2&gt;)</t>
  </si>
  <si>
    <t>Значение, утвержденное в муниципальном задании на 2019год, (К1плi, К2плi&lt;1&gt;)</t>
  </si>
  <si>
    <t>Значение, утвержденное в муниципальном задании на 2019  год, (К1плi, К2плi&lt;1&gt;)</t>
  </si>
  <si>
    <t>801011О.99.0.БВ24ДП00000</t>
  </si>
  <si>
    <t>853211О.99.0.БВ19АА66000</t>
  </si>
  <si>
    <t>801011О.99.0.БВ24АК62000</t>
  </si>
  <si>
    <t>Исполнитель ведущий экономист Карочкина Виктория Викторовна тел. 218-08-53</t>
  </si>
  <si>
    <t>ОЦЕНКА ИСПОЛНЕНИЯ МУНИЦИПАЛЬНОГО ЗАДАНИЯ ЗА 9 МЕСЯЦЕВ  2019 г</t>
  </si>
  <si>
    <t>выполнено</t>
  </si>
  <si>
    <t>дош</t>
  </si>
  <si>
    <t>пу</t>
  </si>
  <si>
    <t>МБДОУ №1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</si>
  <si>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 (ГКП))</t>
  </si>
  <si>
    <t>11Д45000100400301060100</t>
  </si>
  <si>
    <t>общий уровень укомплектованности кадрами (процент; определяется как отношениефактически замещенных ставок к общему количеству ставок по штатному расписанию);</t>
  </si>
  <si>
    <t>11Д45000100500301049100</t>
  </si>
  <si>
    <t xml:space="preserve">доля педагогических кадров с высшим  профессиональным образованием (процент; определяется как отношение количества педагогов с высшим образованием к общему числу педагогов). </t>
  </si>
  <si>
    <t>11Д45000100500301067100</t>
  </si>
  <si>
    <t>Количество потребителей муниципальной услуги (К2пл)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</si>
  <si>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</si>
  <si>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 (ГКП))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</si>
  <si>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лет)</t>
  </si>
  <si>
    <t>Реализация основных общеобразовательных программ дошкольного образования (не указано, дети-инвалиды, от 3 лет до 8 лет (ГКП))</t>
  </si>
  <si>
    <t>Реализация основных общеобразовательных программ дошкольного образования (не указано, дети-инвалиды, от 3 лет до 8 лет)</t>
  </si>
  <si>
    <t>Реализация основных общеобразовательных программ дошкольного образования (не указано, не указано, от 3 лет до 8 лет (ГКП))</t>
  </si>
  <si>
    <t>Реализация основных общеобразовательных программ дошкольного образования (не указано, не указано, от 3 лет до 8 лет)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</si>
  <si>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до 3 лет)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</si>
  <si>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лет)</t>
  </si>
  <si>
    <t>Реализация основных общеобразовательных программ дошкольного образования (не указано, дети-инвалиды, до 3 лет (ГКП))</t>
  </si>
  <si>
    <t>Реализация основных общеобразовательных программ дошкольного образования (не указано, дети-инвалиды, до 3 лет)</t>
  </si>
  <si>
    <t>Реализация основных общеобразовательных программ дошкольного образования (не указано, не указано, до 3 лет (ГКП))</t>
  </si>
  <si>
    <t>Реализация основных общеобразовательных программ дошкольного образования (не указано, не указано, до 3 лет)</t>
  </si>
  <si>
    <t>Присмотр и уход (дети-инвалиды, группа кратковременного пребывания детей, от 3 лет до 8 лет)</t>
  </si>
  <si>
    <t>отсутствие случаев детского травматизма (процент; приотсутствии травматизма - 100%, при наличии случаев травматизма - 0%).</t>
  </si>
  <si>
    <t>Присмотр и уход (дети-инвалиды, группа полного дня, от 3 лет до 8 лет)</t>
  </si>
  <si>
    <t>Присмотр и уход (физические лица за исключением льготных категорий,  группа кратковременного пребывания детей, от 3 лет до 8 лет)</t>
  </si>
  <si>
    <t>Присмотр и уход (физические лица за исключением льготных категорий,  группа полного дня, от 3 лет до 8 лет)</t>
  </si>
  <si>
    <t>Присмотр и уход (дети с туберкулезной интоксикацией, группа кратковременного пребывания детей, от 3 лет до 8 лет)</t>
  </si>
  <si>
    <t>Присмотр и уход (дети с туберкулезной интоксикацией, группа полного дня, от 3 лет до 8 лет)</t>
  </si>
  <si>
    <t>Присмотр и уход (дети-инвалиды, группа кратковременного пребывания детей, до 3 лет)</t>
  </si>
  <si>
    <t>Присмотр и уход (дети-инвалиды, группа полного дня, до 3 лет)</t>
  </si>
  <si>
    <t>Присмотр и уход (физические лица за исключением льготных категорий,  группа кратковременного пребывания детей, до 3 лет)</t>
  </si>
  <si>
    <t>Присмотр и уход (физические лица за исключением льготных категорий,  группа полного дня, до 3 лет)</t>
  </si>
  <si>
    <t>Присмотр и уход (дети с туберкулезной интоксикацией, группа кратковременного пребывания детей, до 3 лет)</t>
  </si>
  <si>
    <t>Присмотр и уход (дети с туберкулезной интоксикацией, группа полного дня, до 3 лет)</t>
  </si>
  <si>
    <t>Директор МКУ ЦБУОО "ЛЕВОБЕРЕЖНАЯ"                                                                                                                           Т.В. Авулова</t>
  </si>
  <si>
    <t>Исполнитель: Мусина Д.Г. 221-65-98</t>
  </si>
  <si>
    <t>МБДОУ №2</t>
  </si>
  <si>
    <t>МБДОУ №7</t>
  </si>
  <si>
    <t>МБДОУ №8</t>
  </si>
  <si>
    <t>МБДОУ №10</t>
  </si>
  <si>
    <t>МБДОУ №12</t>
  </si>
  <si>
    <t>МБДОУ №17</t>
  </si>
  <si>
    <t>МБДОУ №21</t>
  </si>
  <si>
    <t>МБДОУ №31</t>
  </si>
  <si>
    <t>МБДОУ №32</t>
  </si>
  <si>
    <t xml:space="preserve">выполнено </t>
  </si>
  <si>
    <t>МБДОУ №34</t>
  </si>
  <si>
    <t>МБДОУ №44</t>
  </si>
  <si>
    <t>МБДОУ №79</t>
  </si>
  <si>
    <t>Исполнитель: Кухаренко М.С. 221-65-98</t>
  </si>
  <si>
    <t>МБДОУ №95</t>
  </si>
  <si>
    <t>МБДОУ №102</t>
  </si>
  <si>
    <t>МБДОУ №120</t>
  </si>
  <si>
    <t>МБДОУ №121</t>
  </si>
  <si>
    <t>МБДОУ №204</t>
  </si>
  <si>
    <t>МБДОУ №222</t>
  </si>
  <si>
    <t>МБДОУ № 231</t>
  </si>
  <si>
    <t>МБДОУ №248</t>
  </si>
  <si>
    <t>МБДОУ №257</t>
  </si>
  <si>
    <t>МБДОУ №269</t>
  </si>
  <si>
    <t>МБДОУ №273</t>
  </si>
  <si>
    <t>МБДОУ №274</t>
  </si>
  <si>
    <t>МБДОУ №295</t>
  </si>
  <si>
    <t>МБОУ Прогимназия №131</t>
  </si>
  <si>
    <t>МАОУ ОК "Покровский"</t>
  </si>
  <si>
    <t>Исполнитель: ведущий экономист Карочкина В.В. тел. 218-08-53</t>
  </si>
  <si>
    <t>ОТЧЕТ ОБ ИСПОЛНЕНИИ МУНИЦИПАЛЬНОГО ЗАДАНИЯ ЗА 12 МЕСЯЦЕВ  2019 г</t>
  </si>
  <si>
    <t>801011О.99.0.БВ24АВ42000</t>
  </si>
  <si>
    <t>801011О.99.0.БВ24ДН80000</t>
  </si>
  <si>
    <t>801011О.99.0.БВ24ГД82000</t>
  </si>
  <si>
    <t>801011О.99.0.БВ24ДП02000</t>
  </si>
  <si>
    <t>801011О.99.0.БВ24АЛ82000</t>
  </si>
  <si>
    <t xml:space="preserve">МБДОУ №  9    </t>
  </si>
  <si>
    <t>801011О.99.0.БВ24ГЖ00000</t>
  </si>
  <si>
    <t>Реализация основных общеобразовательных программ дошкольного образования (не указано, дети-инвалиды, до 3 лет, ГКП)</t>
  </si>
  <si>
    <t>число дней пропусков занятий по болезни в расчете на одного ребенка (процент; определяется как отношение количества дней непосещения по болезни к общему числу дней, проведенных детьми в группах);</t>
  </si>
  <si>
    <t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t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</si>
  <si>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</t>
  </si>
  <si>
    <t xml:space="preserve">Число обучющихся </t>
  </si>
  <si>
    <t>Реализация основных общеобразовательных программ дошкольного образования (не указано, дети-инвалиды, до 3 лет, группа полного дня)</t>
  </si>
  <si>
    <t>801011О.99.0.БВ24ГД80000</t>
  </si>
  <si>
    <t>Реализация основных общеобразовательных программ дошкольного образования (не указано, дети-инвалиды, от 3 до 8 лет, ГКП)</t>
  </si>
  <si>
    <t>Реализация основных общеобразовательных программ дошкольного образования (не указано, дети-инвалиды, от 3 до 8 лет, группа полного дня)</t>
  </si>
  <si>
    <t>Реализация основных общеобразовательных программ дошкольного образования (не указано, не указано, до 3 лет, ГКП)</t>
  </si>
  <si>
    <t>Реализация основных общеобразовательных программ дошкольного образования (не указано, не указано, до 3 лет, группа полного дня)</t>
  </si>
  <si>
    <t>Реализация основных общеобразовательных программ дошкольного образования (не указано, не указано, от 3 до 8 лет, ГКП)</t>
  </si>
  <si>
    <t>Реализация основных общеобразовательных программ дошкольного образования (не указано, не указано, от 3 до 8 лет, группа полного дня)</t>
  </si>
  <si>
    <t>801011О.99.0.БВ24ДН83000</t>
  </si>
  <si>
    <t>Реализация основных общеобразовательных программ дошкольного образования (не указано, не указано, от 3 до 8 лет, группа продленного дня)</t>
  </si>
  <si>
    <t>801011О.99.0.БВ24АЛ80000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</si>
  <si>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лет, ГКП)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</si>
  <si>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лет, группа полного дня)</t>
  </si>
  <si>
    <t>801011О.99.0.БВ24АГ60000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</si>
  <si>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до 3 лет, ГКП)</t>
  </si>
  <si>
    <t>801011О.99.0.БВ24АГ62000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</si>
  <si>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до 3 лет, группа полного дня)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</si>
  <si>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от 3 до 8 лет, ГКП)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</si>
  <si>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от 3 до 8 лет, группа полного дня)</t>
  </si>
  <si>
    <t>801011О.99.0.БВ24АК60000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</si>
  <si>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до 8 лет, ГКП)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</si>
  <si>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до 8 лет, группа полного дня)</t>
  </si>
  <si>
    <t>853211О.99.0.БВ19АА24000</t>
  </si>
  <si>
    <t>Присмотр и уход (дети-инвалиды, до 3 лет, ГКП)</t>
  </si>
  <si>
    <t>общий уровень укомплектованности кадрами (процент; определяется как отношение количества занятых ставок к количеству ставок по штатному расписанию);</t>
  </si>
  <si>
    <t>число дней пропусков по болезни в расчете на одного ребенка (процент; определяется как отношение количества дней непосещений по болезни к общему числу дней, проведенных детьми в группах);</t>
  </si>
  <si>
    <t>отсутствие случаев детского травматизма (процент; при отсутствии травматизма – 100%, при наличии случаев травматизма – 0%)</t>
  </si>
  <si>
    <t>Присмотр и уход (дети-инвалиды, до 3 лет, группа полного дня)</t>
  </si>
  <si>
    <t>Присмотр и уход (дети-инвалиды, от 3 до 8 лет, ГКП)</t>
  </si>
  <si>
    <t>Присмотр и уход (дети-инвалиды, от 3 до 8 лет, группа полного дня)</t>
  </si>
  <si>
    <t>Присмотр и уход (дети с туберкулезной интоксикацией, до 3 лет, группа полного дня)</t>
  </si>
  <si>
    <t>Присмотр и уход (дети с туберкулезной интоксикацией, от 3 до 8 лет, группа полного дня)</t>
  </si>
  <si>
    <t>Присмотр и уход (физицеские лица за исключением льготных категорий, до 3 лет, ГКП)</t>
  </si>
  <si>
    <t>Присмотр и уход (физицеские лица за исключением льготных категорий, до 3 лет, группа полного дня)</t>
  </si>
  <si>
    <t>Присмотр и уход (физицеские лица за исключением льготных категорий, от 3 до 8 лет, ГКП)</t>
  </si>
  <si>
    <t>Присмотр и уход (физицеские лица за исключением льготных категорий, от 3 до 8 лет, группа полного дня)</t>
  </si>
  <si>
    <t>853211О.99.0.БВ19АА57000</t>
  </si>
  <si>
    <t>Присмотр и уход (физицеские лица за исключением льготных категорий, от 3 до 8 лет, группа продленного дня)</t>
  </si>
  <si>
    <t xml:space="preserve">МБДОУ №  11  </t>
  </si>
  <si>
    <t xml:space="preserve">МБДОУ №  13  </t>
  </si>
  <si>
    <t xml:space="preserve">МБДОУ №  19   </t>
  </si>
  <si>
    <t xml:space="preserve">МБДОУ №  25    </t>
  </si>
  <si>
    <t xml:space="preserve">МБДОУ №  28   </t>
  </si>
  <si>
    <t xml:space="preserve">МБДОУ №  30   </t>
  </si>
  <si>
    <t xml:space="preserve">МБДОУ №  38  </t>
  </si>
  <si>
    <t xml:space="preserve">МБДОУ №  39   </t>
  </si>
  <si>
    <t xml:space="preserve">МБДОУ №  42    </t>
  </si>
  <si>
    <t xml:space="preserve">МБДОУ №  43   </t>
  </si>
  <si>
    <t xml:space="preserve">МБДОУ №  45   </t>
  </si>
  <si>
    <t xml:space="preserve">МБДОУ №  46    </t>
  </si>
  <si>
    <t xml:space="preserve">МБДОУ № 51   </t>
  </si>
  <si>
    <t xml:space="preserve">МБДОУ №  54    </t>
  </si>
  <si>
    <t xml:space="preserve">МБДОУ №  55    </t>
  </si>
  <si>
    <t xml:space="preserve">МБДОУ №  56  </t>
  </si>
  <si>
    <t xml:space="preserve">МБДОУ №  57    </t>
  </si>
  <si>
    <t xml:space="preserve">МБДОУ №  59  </t>
  </si>
  <si>
    <t xml:space="preserve">МБДОУ №  66    </t>
  </si>
  <si>
    <t xml:space="preserve">МБДОУ №  71  </t>
  </si>
  <si>
    <t xml:space="preserve">МБДОУ № 72   </t>
  </si>
  <si>
    <t xml:space="preserve">МБДОУ №  73   </t>
  </si>
  <si>
    <t xml:space="preserve">МБДОУ №  74    </t>
  </si>
  <si>
    <t xml:space="preserve">МБДОУ №  75    </t>
  </si>
  <si>
    <t xml:space="preserve">МБДОУ № 76    </t>
  </si>
  <si>
    <t xml:space="preserve">МБДОУ №  89   </t>
  </si>
  <si>
    <t xml:space="preserve">МБДОУ №  99   </t>
  </si>
  <si>
    <t>МБДОУ №  112    (4 квартал 2019 года)</t>
  </si>
  <si>
    <t xml:space="preserve">МБДОУ №  112    </t>
  </si>
  <si>
    <t xml:space="preserve">МБДОУ №  137   </t>
  </si>
  <si>
    <t>,</t>
  </si>
  <si>
    <t xml:space="preserve">МБДОУ №  140    </t>
  </si>
  <si>
    <t xml:space="preserve">МБДОУ №  144    </t>
  </si>
  <si>
    <t xml:space="preserve">МБДОУ №  148    </t>
  </si>
  <si>
    <t xml:space="preserve">МБДОУ №  151    </t>
  </si>
  <si>
    <t xml:space="preserve">МБДОУ №  152    </t>
  </si>
  <si>
    <t xml:space="preserve">МБДОУ №  163    </t>
  </si>
  <si>
    <t xml:space="preserve">МБДОУ №  186   </t>
  </si>
  <si>
    <t xml:space="preserve">МБДОУ №  190    </t>
  </si>
  <si>
    <t xml:space="preserve">МБДОУ №  200    </t>
  </si>
  <si>
    <t xml:space="preserve">МБДОУ № 213    </t>
  </si>
  <si>
    <t xml:space="preserve">МБДОУ №  215   </t>
  </si>
  <si>
    <t xml:space="preserve">МБДОУ №  217    </t>
  </si>
  <si>
    <t xml:space="preserve">МБДОУ № 218    </t>
  </si>
  <si>
    <t xml:space="preserve">МБДОУ №  227  </t>
  </si>
  <si>
    <t>МБДОУ № 244</t>
  </si>
  <si>
    <t xml:space="preserve">МБДОУ №  246   </t>
  </si>
  <si>
    <t xml:space="preserve">МБДОУ №  247    </t>
  </si>
  <si>
    <t xml:space="preserve">МБДОУ №  259    </t>
  </si>
  <si>
    <t xml:space="preserve">МБДОУ №  277    </t>
  </si>
  <si>
    <t xml:space="preserve">МБДОУ №  280  </t>
  </si>
  <si>
    <t xml:space="preserve">МБДОУ №  282   </t>
  </si>
  <si>
    <t xml:space="preserve">МБДОУ №  292    </t>
  </si>
  <si>
    <t xml:space="preserve">МБДОУ №  294   </t>
  </si>
  <si>
    <t xml:space="preserve">МБДОУ №  296   </t>
  </si>
  <si>
    <t xml:space="preserve">МБДОУ №  300    </t>
  </si>
  <si>
    <t xml:space="preserve">МБДОУ №  301   </t>
  </si>
  <si>
    <t xml:space="preserve">МБДОУ №  303    </t>
  </si>
  <si>
    <t xml:space="preserve">МБДОУ №  308    </t>
  </si>
  <si>
    <t xml:space="preserve">МБДОУ №  309    </t>
  </si>
  <si>
    <t xml:space="preserve">МБДОУ №  311    </t>
  </si>
  <si>
    <t xml:space="preserve">МБДОУ №  315   </t>
  </si>
  <si>
    <t xml:space="preserve">МБДОУ №  316    </t>
  </si>
  <si>
    <t xml:space="preserve">МБДОУ №  326    </t>
  </si>
  <si>
    <t xml:space="preserve">МБДОУ №  329  </t>
  </si>
  <si>
    <t xml:space="preserve">МБДОУ №  330    </t>
  </si>
  <si>
    <t xml:space="preserve">МБДОУ №  333   </t>
  </si>
  <si>
    <t>Исполнитель: Григорьева О.В. 299-45-09</t>
  </si>
  <si>
    <t xml:space="preserve"> выполнено</t>
  </si>
  <si>
    <t xml:space="preserve">Число обучающихся </t>
  </si>
  <si>
    <t>Отчет об исполнении муниципального задания за 2019 год МБДОУ № 18</t>
  </si>
  <si>
    <t>№ п/п</t>
  </si>
  <si>
    <t>Уникальный номер реестровой записи</t>
  </si>
  <si>
    <t xml:space="preserve">Оценка итоговая
Оцитоговая &lt;5&gt;
</t>
  </si>
  <si>
    <t>Заключение о выполнении муниципального задания муниципальным учреждением &lt;6&gt;</t>
  </si>
  <si>
    <t>МБДОУ № 18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</si>
  <si>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лет, группа кратковременного пребывания детей)</t>
  </si>
  <si>
    <t xml:space="preserve">процент </t>
  </si>
  <si>
    <t>Муниципальное задание по муниципальной услуге (работе) выполнено</t>
  </si>
  <si>
    <t>Количество физических лиц</t>
  </si>
  <si>
    <t>чел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</si>
  <si>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лет, группа полного дня)</t>
  </si>
  <si>
    <t>801011О.99.0.БВ24АВ44000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</si>
  <si>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лет, группа круглосуточного пребывания детей)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</si>
  <si>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лет, группа кратковременного пребывания детей)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</si>
  <si>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лет, группа полного дня)</t>
  </si>
  <si>
    <t>Реализация основных общеобразовательных программ дошкольного образования (не указано, дети-инвалиды, от 3 лет до 8 лет, группа полного дня)</t>
  </si>
  <si>
    <t>чел.</t>
  </si>
  <si>
    <t>Реализация основных общеобразовательных программ дошкольного образования (не указано, не указано, от 3 лет до 8 лет, группа кратковременного пребывания)</t>
  </si>
  <si>
    <t>Реализация основных общеобразовательных программ дошкольного образования (не указано, не указано, от 3 лет до 8 лет, группа полного дня)</t>
  </si>
  <si>
    <t>Реализация основных общеобразовательных программ дошкольного образования (не указано, не указано, от 3 лет до 8 лет, группа продленного дня)</t>
  </si>
  <si>
    <t>801011О.99.0.БВ24ДН84000</t>
  </si>
  <si>
    <t>Реализация основных общеобразовательных программ дошкольного образования (не указано, не указано, от 3 лет до 8 лет, группа круглосуточного пребывания)</t>
  </si>
  <si>
    <t>Реализация основных общеобразовательных программ дошкольного образования ( не указано, не указано, до 3 лет, группа кратковременного пребывания детей)</t>
  </si>
  <si>
    <t>Реализация основных общеобразовательных программ дошкольного образования ( не указано, не указано, до 3 лет, группа полного дня)</t>
  </si>
  <si>
    <t>Присмотр и уход (дети-инвалиды, от 3 лет до 8 лет, группа кратковременного пребывания детей)</t>
  </si>
  <si>
    <t>Присмотр и уход (дети-инвалиды, от 3 лет до 8 лет, группа полного дня)</t>
  </si>
  <si>
    <t>Присмотр и уход (дети-инвалиды, до 3 лет, группа кратковременного пребывания детей)</t>
  </si>
  <si>
    <t>Присмотр и уход (физические лица за исключением льготных категорий, от 3 лет до 8 лет, группа кратковременного пребывания детей)</t>
  </si>
  <si>
    <t>Присмотр и уход (физические лица за исключением льготных категорий, от 3 лет до 8 лет, группа полного дня)</t>
  </si>
  <si>
    <t>Присмотр и уход (физические лица за исключением льготных категорий, от 3 лет до 8 лет, группа продленного дня)</t>
  </si>
  <si>
    <t>853211О.99.0.БВ19АА58000</t>
  </si>
  <si>
    <t>Присмотр и уход (физические лица за исключением льготных категорий, от 3 лет до 8 лет, группа круглосуточного пребывния детей)</t>
  </si>
  <si>
    <t>Присмотр и уход (физические лица за исключением льготных категорий, до 3 лет, группа кратковременного пребывания детей)</t>
  </si>
  <si>
    <t>Присмотр и уход (физические лица за исключением льготных категорий, до 3 лет, группа полного дня)</t>
  </si>
  <si>
    <t>Присмотр и уход (дети с туберкулезной интоксикацией, от 3 лет до 8 лет, группа полного дня)</t>
  </si>
  <si>
    <t>853211О.99.0.БВ19АБ42000</t>
  </si>
  <si>
    <t>Присмотр и уход (дети с туберкулезной интоксикацией, от 3 лет до 8 лет, группа круглосуточного пребывания)</t>
  </si>
  <si>
    <t>Директор МКУ "ЦБУОО "Правобережная"                                                                                                             Криволуцкая И.Н.</t>
  </si>
  <si>
    <t>Карасева Оксана Владимировна</t>
  </si>
  <si>
    <t>т. 201-01-87</t>
  </si>
  <si>
    <t>Отчет об исполнении муниципального задания за 2019 год МБДОУ № 20</t>
  </si>
  <si>
    <t>МБДОУ № 20</t>
  </si>
  <si>
    <t>Муниципальное задание по муниципальной услуге (работе) в целом выполнено</t>
  </si>
  <si>
    <t>Отчет об исполнении муниципального задания за 2019 год МБДОУ № 27</t>
  </si>
  <si>
    <t>МБДОУ № 27</t>
  </si>
  <si>
    <t>Отчет об исполнении муниципального задания за 2019 год МБДОУ № 37</t>
  </si>
  <si>
    <t>МБДОУ № 37</t>
  </si>
  <si>
    <t>Отчет об исполнении муниципального задания за 2019 год МБДОУ № 40</t>
  </si>
  <si>
    <t>МБДОУ № 40</t>
  </si>
  <si>
    <t>Отчет об исполнении муниципального задания за 2019 год МАДОУ № 50</t>
  </si>
  <si>
    <t>МАДОУ № 50</t>
  </si>
  <si>
    <t>Отчет об исполнении муниципального задания за 2019 год МБДОУ № 60</t>
  </si>
  <si>
    <t>МБДОУ № 60</t>
  </si>
  <si>
    <t>Отчет об исполнении муниципального задания за 2019 год МБДОУ № 61</t>
  </si>
  <si>
    <t>МБДОУ № 61</t>
  </si>
  <si>
    <t>Отчет об исполнении муниципального задания за 2019 год МАДОУ № 65</t>
  </si>
  <si>
    <t>МАДОУ № 65</t>
  </si>
  <si>
    <t>Отчет об исполнении муниципального задания за 2019 год МБДОУ № 68</t>
  </si>
  <si>
    <t>Значение, утвержденное в муниципальном задании на _______ год, (К1плi, К2плi&lt;1&gt;)</t>
  </si>
  <si>
    <t>Фактическое значение за ______год, (К1фi, К2фi&lt;2&gt;)</t>
  </si>
  <si>
    <t>МБДОУ № 68</t>
  </si>
  <si>
    <t>Отчет об исполнении муниципального задания за 2019 год МБДОУ № 69</t>
  </si>
  <si>
    <t>МБДОУ № 69</t>
  </si>
  <si>
    <t>Отчет об исполнении муниципального задания за 2019 год МАДОУ № 82</t>
  </si>
  <si>
    <t>МАДОУ № 82</t>
  </si>
  <si>
    <t>Отчет об исполнении муниципального задания за 2019 год МБДОУ № 159</t>
  </si>
  <si>
    <t>МБДОУ № 159</t>
  </si>
  <si>
    <t>Отчет об исполнении муниципального задания за 2019 год МБДОУ № 160</t>
  </si>
  <si>
    <t>МБДОУ № 160</t>
  </si>
  <si>
    <t>Отчет об исполнении муниципального задания за 2019 год МБДОУ № 165</t>
  </si>
  <si>
    <t>МБДОУ № 165</t>
  </si>
  <si>
    <t>Отчет об исполнении муниципального задания за 2019 год МБДОУ № 176</t>
  </si>
  <si>
    <t>МБДОУ № 176</t>
  </si>
  <si>
    <t>Отчет об исполнении муниципального задания за 2019 год МБДОУ № 179</t>
  </si>
  <si>
    <t>МБДОУ № 179</t>
  </si>
  <si>
    <t>Отчет об исполнении муниципального задания за 2019 год МАДОУ № 183</t>
  </si>
  <si>
    <t>МАДОУ № 183</t>
  </si>
  <si>
    <t>Отчет об исполнении муниципального задания за 2019 год МБДОУ № 193</t>
  </si>
  <si>
    <t>МБДОУ № 193</t>
  </si>
  <si>
    <t>Отчет об исполнении муниципального задания за 2019 год МБДОУ № 194</t>
  </si>
  <si>
    <t>МБДОУ № 194</t>
  </si>
  <si>
    <t>Отчет об исполнении муниципального задания за 2019 год МБДОУ № 208</t>
  </si>
  <si>
    <t>МБДОУ № 208</t>
  </si>
  <si>
    <t>Отчет об исполнении муниципального задания за 2019 год МАДОУ № 209</t>
  </si>
  <si>
    <t>МАДОУ № 209</t>
  </si>
  <si>
    <t>Отчет об исполнении муниципального задания за 2019 год МБДОУ № 251</t>
  </si>
  <si>
    <t>МБДОУ № 251</t>
  </si>
  <si>
    <t>Отчет об исполнении муниципального задания за 2019 год МБДОУ № 255</t>
  </si>
  <si>
    <t>МБДОУ № 255</t>
  </si>
  <si>
    <t>Отчет об исполнении муниципального задания за 2019 год МБДОУ № 263</t>
  </si>
  <si>
    <t>МБДОУ № 263</t>
  </si>
  <si>
    <t>Отчет об исполнении муниципального задания за 2019 год МБДОУ № 283</t>
  </si>
  <si>
    <t>МБДОУ № 283</t>
  </si>
  <si>
    <t>Отчет об исполнении муниципального задания за 2019 год МБДОУ № 286</t>
  </si>
  <si>
    <t>МБДОУ № 286</t>
  </si>
  <si>
    <t>Отчет об исполнении муниципального задания за 2019 год МАДОУ № 291</t>
  </si>
  <si>
    <t>МАДОУ № 291</t>
  </si>
  <si>
    <t>Отчет об исполнении муниципального задания за 2019 год МАДОУ № 306</t>
  </si>
  <si>
    <t>МАДОУ № 306</t>
  </si>
  <si>
    <t>Отчет об исполнении муниципального задания за 2019 год МБДОУ № 317</t>
  </si>
  <si>
    <t>МБДОУ № 317</t>
  </si>
  <si>
    <t>Отчет об исполнении муниципального задания за 2019 год МБДОУ № 319</t>
  </si>
  <si>
    <t>МБДОУ № 319</t>
  </si>
  <si>
    <t>Отчет об исполнении муниципального задания за 2019 год МАДОУ № 323</t>
  </si>
  <si>
    <t>МАДОУ № 323</t>
  </si>
  <si>
    <t>Отчет об  исполнении муниципального задания за  2019 год</t>
  </si>
  <si>
    <t>Наименование учреждения, оказывающего услугу (выполняещего работу)</t>
  </si>
  <si>
    <t>МБДОУ №5</t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</si>
  <si>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(адаптированная программа, ОВЗ, от 3 до 8, очная, полного дня)</t>
    </r>
  </si>
  <si>
    <t>услуга</t>
  </si>
  <si>
    <t>Муниципальное задание в целом выполнено</t>
  </si>
  <si>
    <t xml:space="preserve"> 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</t>
  </si>
  <si>
    <t>Реализация основных общеобразовательных программ дошкольного образования (адапптированная программа, ОВЗ, от 3 до 8, очная,ГКП)</t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</si>
  <si>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(адаптированная программа, инвалиды, от 3 до 8, очная, ГКП)</t>
    </r>
  </si>
  <si>
    <t>Реализация основных общеобразовательных программ дошкольного образования (адаптированная программа, инвалиды, от 3 до 8,очная,полного дня)</t>
  </si>
  <si>
    <r>
      <t xml:space="preserve"> 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(не указано, инвалиды, от 3 до 8, очная, ГКП)</t>
    </r>
  </si>
  <si>
    <t xml:space="preserve"> Реализация основных общеобразовательных программ дошкольного образования (не указано, инвалиды, от 3 до 8, очная, полного дня)</t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</si>
  <si>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(не указано, не указано,от 3 до 8, очная, ГКП)</t>
    </r>
  </si>
  <si>
    <r>
      <t>Реализация основных общеобразовательных программ дошкольного образования</t>
    </r>
    <r>
      <rPr>
        <b/>
        <sz val="9"/>
        <color indexed="8"/>
        <rFont val="Times New Roman"/>
        <family val="1"/>
        <charset val="204"/>
      </rPr>
      <t xml:space="preserve"> (не указано, не указано,от 3 до 8, очная, полного дня)</t>
    </r>
  </si>
  <si>
    <t>Реализация основных общеобразовательных программ дошкольного образования (не указано, инвалиды, до 3, очная, ГКП)</t>
  </si>
  <si>
    <t>Реализация основных общеобразовательных программ дошкольного образования (не указано, инвалиды, до 3, очная, полного дня)</t>
  </si>
  <si>
    <t>Реализация основных общеобразовательных программ дошкольного образования (не указано, не указано,до 3 лет, очная, ГКП)</t>
  </si>
  <si>
    <t>801011О.99.0.БВ24ДП020000</t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</si>
  <si>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(не указано, не указано,до 3 лет, очная, группа полного дня)</t>
    </r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</si>
  <si>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>(инвалиды, от 3 до 8, ГКП)</t>
    </r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</si>
  <si>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>(инвалиды, от 3 до 8, полного дня)</t>
    </r>
  </si>
  <si>
    <t>Присмотр и уход (лица за исключением льготных категор, от 3 до 8,ГКП)</t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</si>
  <si>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>(лица за исключением льготных категор, от 3 до 8,полного дня)</t>
    </r>
  </si>
  <si>
    <t>Присмотр и уход (туберкул, от 3 до 8, полного дня)</t>
  </si>
  <si>
    <t>Присмотр и уход (инвалиды, до 3, ГКП)</t>
  </si>
  <si>
    <t>Присмотр и уход (инвалиды, до 3, полного дня)</t>
  </si>
  <si>
    <t>Присмотр и уход  ( лица за исключением льготных категорий, до 3 , ГКП)</t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</si>
  <si>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 xml:space="preserve"> ( лица за исключением льготных категорий, до 3 , полного дня)</t>
    </r>
  </si>
  <si>
    <t>Директор МКУ "ЦБУОО Правобережная"</t>
  </si>
  <si>
    <t>И.Н.Криволуцкая</t>
  </si>
  <si>
    <t>Кузнецова Юлия Витальевна 265-55-10</t>
  </si>
  <si>
    <t>МБДОУ №14</t>
  </si>
  <si>
    <r>
      <t xml:space="preserve">Реализация основных общеобразовательных программ дошкольного образования </t>
    </r>
    <r>
      <rPr>
        <b/>
        <sz val="10"/>
        <color indexed="8"/>
        <rFont val="Times New Roman"/>
        <family val="1"/>
        <charset val="204"/>
      </rPr>
      <t>(адаптированная программа, ОВЗ, от 3 до 8, очная,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</si>
  <si>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0"/>
        <color indexed="8"/>
        <rFont val="Times New Roman"/>
        <family val="1"/>
        <charset val="204"/>
      </rPr>
      <t>(адаптированная программа, инвалиды, от 3 до 8, очная, ГКП)</t>
    </r>
  </si>
  <si>
    <r>
      <t xml:space="preserve"> Реализация основных общеобразовательных программ дошкольного образования </t>
    </r>
    <r>
      <rPr>
        <b/>
        <sz val="10"/>
        <color indexed="8"/>
        <rFont val="Times New Roman"/>
        <family val="1"/>
        <charset val="204"/>
      </rPr>
      <t>(не указано, инвалиды, от 3 до 8, очная,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</si>
  <si>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0"/>
        <color indexed="8"/>
        <rFont val="Times New Roman"/>
        <family val="1"/>
        <charset val="204"/>
      </rPr>
      <t>(не указано, не указано,от 3 до 8, очная, ГКП)</t>
    </r>
  </si>
  <si>
    <r>
      <t>Реализация основных общеобразовательных программ дошкольного образования</t>
    </r>
    <r>
      <rPr>
        <b/>
        <sz val="10"/>
        <color indexed="8"/>
        <rFont val="Times New Roman"/>
        <family val="1"/>
        <charset val="204"/>
      </rPr>
      <t xml:space="preserve"> (не указано, не указано,от 3 до 8, очная,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</si>
  <si>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0"/>
        <color indexed="8"/>
        <rFont val="Times New Roman"/>
        <family val="1"/>
        <charset val="204"/>
      </rPr>
      <t>(не указано, не указано,до 3 лет, очная, группа полного дня)</t>
    </r>
  </si>
  <si>
    <r>
      <t xml:space="preserve">Присмотр и уход </t>
    </r>
    <r>
      <rPr>
        <b/>
        <sz val="10"/>
        <color indexed="8"/>
        <rFont val="Times New Roman"/>
        <family val="1"/>
        <charset val="204"/>
      </rPr>
      <t>(инвалиды, от 3 до 8, ГКП)</t>
    </r>
  </si>
  <si>
    <r>
      <t xml:space="preserve">Присмотр и уход </t>
    </r>
    <r>
      <rPr>
        <b/>
        <sz val="10"/>
        <color indexed="8"/>
        <rFont val="Times New Roman"/>
        <family val="1"/>
        <charset val="204"/>
      </rPr>
      <t>(инвалиды, от 3 до 8, полного дня)</t>
    </r>
  </si>
  <si>
    <r>
      <t xml:space="preserve">Присмотр и уход </t>
    </r>
    <r>
      <rPr>
        <b/>
        <sz val="10"/>
        <color indexed="8"/>
        <rFont val="Times New Roman"/>
        <family val="1"/>
        <charset val="204"/>
      </rPr>
      <t>(лица за исключением льготных категор, от 3 до 8,полного дня)</t>
    </r>
  </si>
  <si>
    <r>
      <t xml:space="preserve">Присмотр и уход </t>
    </r>
    <r>
      <rPr>
        <b/>
        <sz val="10"/>
        <color indexed="8"/>
        <rFont val="Times New Roman"/>
        <family val="1"/>
        <charset val="204"/>
      </rPr>
      <t xml:space="preserve"> ( лица за исключением льготных категорий, до 3 , полного дня)</t>
    </r>
  </si>
  <si>
    <t>МБДОУ №22</t>
  </si>
  <si>
    <t>Муниципальное задание выполнено</t>
  </si>
  <si>
    <t>Ожидаемое фактическое значение за 2019 год, (К1фi, К2фi&lt;2&gt;)</t>
  </si>
  <si>
    <t>лиц № 6</t>
  </si>
  <si>
    <t>МБДОУ № 80</t>
  </si>
  <si>
    <t>Муниципальное задание  выполнено</t>
  </si>
  <si>
    <r>
      <t>Реализация основных общеобразовательных программ дошкольного образования</t>
    </r>
    <r>
      <rPr>
        <b/>
        <sz val="9"/>
        <color indexed="8"/>
        <rFont val="Times New Roman"/>
        <family val="1"/>
        <charset val="204"/>
      </rPr>
      <t xml:space="preserve"> (не указано, не указано,от 3 до 8, очная, группа полного дня)</t>
    </r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</si>
  <si>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>(лица за исключением льготных категор, от 3 до 8, группа полного дня)</t>
    </r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</si>
  <si>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 xml:space="preserve"> ( лица за исключением льготных категорий, до 3 , группа полного дня)</t>
    </r>
  </si>
  <si>
    <t>МАДОУ № 81</t>
  </si>
  <si>
    <r>
      <t>Реализация основных общеобразовательных программ дошкольного образования</t>
    </r>
    <r>
      <rPr>
        <b/>
        <sz val="10"/>
        <color indexed="8"/>
        <rFont val="Times New Roman"/>
        <family val="1"/>
        <charset val="204"/>
      </rPr>
      <t xml:space="preserve"> (не указано, не указано,от 3 до 8, очная, группа полного дня)</t>
    </r>
  </si>
  <si>
    <r>
      <t xml:space="preserve">Присмотр и уход </t>
    </r>
    <r>
      <rPr>
        <b/>
        <sz val="10"/>
        <color indexed="8"/>
        <rFont val="Times New Roman"/>
        <family val="1"/>
        <charset val="204"/>
      </rPr>
      <t>(лица за исключением льготных категор, от 3 до 8, группа полного дня)</t>
    </r>
  </si>
  <si>
    <t>МБДОУ № 109</t>
  </si>
  <si>
    <t xml:space="preserve"> Реализация основных общеобразовательных программ дошкольного образования (не указано, инвалиды, от 3 до 8, очная, группа полного дня)</t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</si>
  <si>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>(инвалиды, от 3 до 8,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</si>
  <si>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(адаптированная программа, ОВЗ, от 3 до 8, очная, группа полного дня)</t>
    </r>
  </si>
  <si>
    <t>Реализация основных общеобразовательных программ дошкольного образования (адаптированная программа, инвалиды, от 3 до 8,очная, группа полного дня)</t>
  </si>
  <si>
    <t>Присмотр и уход  ( лица за исключением льготных категорий, до 3 лет, ГКП)</t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</si>
  <si>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 xml:space="preserve"> ( лица за исключением льготных категорий, до 3 лет, группа полного дня)</t>
    </r>
  </si>
  <si>
    <t>МБДОУ № 169</t>
  </si>
  <si>
    <t>Реализация основных общеобразовательных программ дошкольного образования (адаптированная программа, инвалиды, от 3 до 8, очная, группа полного дня)</t>
  </si>
  <si>
    <t>МБДОУ № 182</t>
  </si>
  <si>
    <t>МАДОУ № 220</t>
  </si>
  <si>
    <t>Присмотр и уход (лица за исключением льготных категор, от 3 до 8, ГКП)</t>
  </si>
  <si>
    <t>МБДОУ № 224</t>
  </si>
  <si>
    <t>МБДОУ № 226</t>
  </si>
  <si>
    <t>МБДОУ № 238</t>
  </si>
  <si>
    <t>МБДОУ № 254</t>
  </si>
  <si>
    <t>Реализация основных общеобразовательных программ дошкольного образования (не указано, инвалиды, до 3, очная, группа полного дня)</t>
  </si>
  <si>
    <t>Присмотр и уход (инвалиды, до 3, группа полного дня)</t>
  </si>
  <si>
    <t>МБДОУ № 265</t>
  </si>
  <si>
    <t>МБДОУ № 278</t>
  </si>
  <si>
    <t>МАДОУ № 313</t>
  </si>
  <si>
    <t>МБДОУ № 320</t>
  </si>
  <si>
    <r>
      <t>Реализация основных общеобразовательных программ дошкольного образования</t>
    </r>
    <r>
      <rPr>
        <b/>
        <sz val="9"/>
        <color indexed="8"/>
        <rFont val="Times New Roman"/>
        <family val="1"/>
        <charset val="204"/>
      </rPr>
      <t xml:space="preserve"> (не указано, не указано,до 3 лет, очная, ГКП)</t>
    </r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</si>
  <si>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 xml:space="preserve"> ( лица за исключением льготных категорий, до 3, группа полного дня)</t>
    </r>
  </si>
  <si>
    <t xml:space="preserve">                                                                                                  </t>
  </si>
  <si>
    <t>Горченко Татьяна Михайловна, 201 28 83</t>
  </si>
  <si>
    <t>И.Н. Криволуцкая</t>
  </si>
  <si>
    <t>Директор МКУ "ЦБУОО "Правобережная"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</si>
  <si>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до 3 лет,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</si>
  <si>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до 3 лет, группы полного дня)</t>
    </r>
  </si>
  <si>
    <t>853211О.99.0.БА80АБ52000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</si>
  <si>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до 3 лет,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</si>
  <si>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до 3,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</si>
  <si>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(Физическик лица, до 3,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</si>
  <si>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до 3,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</si>
  <si>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до 3,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</si>
  <si>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до 3,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</si>
  <si>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до 3,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</si>
  <si>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от 3 до 8, группы круглосуточного пребывания)</t>
    </r>
  </si>
  <si>
    <r>
      <t>Присмотр и уход (</t>
    </r>
    <r>
      <rPr>
        <b/>
        <sz val="12"/>
        <color indexed="8"/>
        <rFont val="Times New Roman"/>
        <family val="1"/>
        <charset val="204"/>
      </rPr>
      <t>Дети с туберкулезной интоксикацией, от 3 до 8, группы полного дня)</t>
    </r>
  </si>
  <si>
    <t>853211О.99.0.БА80АБ40000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</si>
  <si>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от 3 до 8,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</si>
  <si>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</si>
  <si>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</si>
  <si>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</si>
  <si>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от 3 до 8, группы круглосуточного пребывания)</t>
    </r>
  </si>
  <si>
    <r>
      <t>Присмотр и уход</t>
    </r>
    <r>
      <rPr>
        <b/>
        <sz val="12"/>
        <color indexed="8"/>
        <rFont val="Times New Roman"/>
        <family val="1"/>
        <charset val="204"/>
      </rPr>
      <t xml:space="preserve"> (Дети-инвалиды, от 3 до 8,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</si>
  <si>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от 3 до 8, ГКП)</t>
    </r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</si>
  <si>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до 3,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</si>
  <si>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до 3, группа полного дня)</t>
    </r>
  </si>
  <si>
    <r>
      <t>Реализация основных общеобразовательных программ дошкольного образования (</t>
    </r>
    <r>
      <rPr>
        <b/>
        <sz val="12"/>
        <color indexed="8"/>
        <rFont val="Times New Roman"/>
        <family val="1"/>
        <charset val="204"/>
      </rPr>
      <t>Адаптированная образовательная программа, дети-инвалиды, до 3,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</si>
  <si>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до 3, группа полного дня)</t>
    </r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</si>
  <si>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от 3 до 8,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</si>
  <si>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от 3 до 8,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</si>
  <si>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от 3 до 8,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</si>
  <si>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 , ОВЗ, от 3 до 8,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</si>
  <si>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до 3,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</si>
  <si>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до 3,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</si>
  <si>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до 3,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</si>
  <si>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до 3,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</si>
  <si>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от 3 до 8,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</si>
  <si>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от 3 до 8, ГКП)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</si>
  <si>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от 3 до 8, ГКП)</t>
    </r>
  </si>
  <si>
    <t>выполнено в целом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</si>
  <si>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 программа, ОВЗ, от 3 до 8, ГКП)</t>
    </r>
  </si>
  <si>
    <t>МБДОУ № 41</t>
  </si>
  <si>
    <t>Оценка выполнения  муниципального задания за 2019 год по МБДОУ № 41</t>
  </si>
  <si>
    <t>МБДОУ № 63</t>
  </si>
  <si>
    <t>Оценка выполнения  муниципального задания  за 2019 год по МБДОУ № 63</t>
  </si>
  <si>
    <t>МБДОУ № 77</t>
  </si>
  <si>
    <t>Оценка выполнения  муниципального задания  за 2019 год по МБДОУ № 77</t>
  </si>
  <si>
    <t>МБДОУ № 84</t>
  </si>
  <si>
    <t>Оценка выполнения  муниципального задания за 2019 год по МБДОУ № 84</t>
  </si>
  <si>
    <t>МБДОУ № 91</t>
  </si>
  <si>
    <t>Оценка выполнения  муниципального задания  за 2019 год по МБДОУ № 91</t>
  </si>
  <si>
    <t>Присмотр и уход (дети с туберкулезной интоксикацией, до 3 лет, группы круглосуточного пребывания)</t>
  </si>
  <si>
    <t>Присмотр и уход (дети с туберкулезной интоксикацией, до 3 лет, группы полного дня)</t>
  </si>
  <si>
    <t>Присмотр и уход (дети с туберкулезной интоксикацией, до 3 лет, ГКП)</t>
  </si>
  <si>
    <t>Присмотр и уход (физич.лица, до 3, группы круглосуточного пребывания)</t>
  </si>
  <si>
    <t>Присмотр и уход (физич.лица, до 3, группы полного дня)</t>
  </si>
  <si>
    <t>Присмотр и уход (физич.лица, до 3, ГКП)</t>
  </si>
  <si>
    <t>Присмотр и уход (дети-инвалиды, до 3, группы круглосуточного пребывания)</t>
  </si>
  <si>
    <t>Присмотр и уход (дети-инвалиды, до 3, группы полного дня)</t>
  </si>
  <si>
    <t>Присмотр и уход (дети-инвалиды, до 3, ГКП)</t>
  </si>
  <si>
    <t>Присмотр и уход (дети с туберкулезной интоксикацией, от 3 до 8, группы круглосуточного пребывания)</t>
  </si>
  <si>
    <t>Присмотр и уход (дети с туберкулезной интоксикацией, от 3 до 8, группы полного дня)</t>
  </si>
  <si>
    <t>Присмотр и уход (дети с туберкулезной интоксикацией, от 3 до 8, ГКП)</t>
  </si>
  <si>
    <t>Присмотр и уход (физические лица, от 3 до 8, группы круглосуточного пребывания)</t>
  </si>
  <si>
    <r>
      <t>Присмотр и уход</t>
    </r>
    <r>
      <rPr>
        <b/>
        <sz val="12"/>
        <color indexed="8"/>
        <rFont val="Times New Roman"/>
        <family val="1"/>
        <charset val="204"/>
      </rPr>
      <t xml:space="preserve"> (физические лица, от 3 до 8, группы полного дня)</t>
    </r>
  </si>
  <si>
    <r>
      <t>Присмотр и уход</t>
    </r>
    <r>
      <rPr>
        <b/>
        <sz val="12"/>
        <color indexed="8"/>
        <rFont val="Times New Roman"/>
        <family val="1"/>
        <charset val="204"/>
      </rPr>
      <t xml:space="preserve"> (физические лица, от 3 до 8, ГКП)</t>
    </r>
  </si>
  <si>
    <t>Присмотр и уход (дети-инвалиды, от 3 до 8, группы круглосуточного пребывания)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</si>
  <si>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от 3 до 8, группы полного дня)</t>
    </r>
  </si>
  <si>
    <t>Присмотр и уход (дети-инвалиды, от 3 до 8, ГКП)</t>
  </si>
  <si>
    <t>Реализация основных общеобразовательных программ дошкольного образования (не указано, не указано, до 3, группа полного дня)</t>
  </si>
  <si>
    <t>Реализация основных общеобразовательных программ дошкольного образования (не указано, дети-инвалиды, до 3, группа полного дня)</t>
  </si>
  <si>
    <t>Реализация основных общеобразовательных программ дошкольного образования (адаптированная программа, дети-инвалиды, до 3, группа полного дня)</t>
  </si>
  <si>
    <t>Реализация основных общеобразовательных программ дошкольного образования (адаптированная программа, ОВЗ, до 3, группа полного дня)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</si>
  <si>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от 3 до 8, группа полного дня)</t>
    </r>
  </si>
  <si>
    <t>Реализация основных общеобразовательных программ дошкольного образования (не указано, дети-инвалиды, от 3 до 8, группа полного дня)</t>
  </si>
  <si>
    <t>Реализация основных общеобразовательных программ дошкольного образования (адаптированная программа, дети-инвалиды, от 3 до 8, группа полного дня)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</si>
  <si>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 программа, ОВЗ, от 3 до 8, группа полного дня)</t>
    </r>
  </si>
  <si>
    <t>Реализация основных общеобразовательных программ дошкольного образования (не указано, не указано, до 3, ГКП)</t>
  </si>
  <si>
    <t>Реализация основных общеобразовательных программ дошкольного образования (не указано, дети-инвалиды, до 3, ГКП)</t>
  </si>
  <si>
    <t>Реализация основных общеобразовательных программ дошкольного образования (адаптированная программа, дети-инвалиды, до 3, ГКП)</t>
  </si>
  <si>
    <t>Реализация основных общеобразовательных программ дошкольного образования (адаптированная программа, ОВЗ, до 3, ГКП)</t>
  </si>
  <si>
    <t>Реализация основных общеобразовательных программ дошкольного образования (не указано, не указано, от 3 до 8, ГКП)</t>
  </si>
  <si>
    <t>Реализация основных общеобразовательных программ дошкольного образования (не указано, дети-инвалиды, от 3 до 8, ГКП)</t>
  </si>
  <si>
    <t>Реализация основных общеобразовательных программ дошкольного образования (адаптированная программа, дети-инвалиды, от 3 до 8, ГКП)</t>
  </si>
  <si>
    <t>МБДОУ № 104</t>
  </si>
  <si>
    <t>Оценка выполнения  муниципального задания  за 2019 год 2019 года по МБДОУ № 104</t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</si>
  <si>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до 3, группа полного дн)</t>
    </r>
  </si>
  <si>
    <t>МБДОУ № 136</t>
  </si>
  <si>
    <t>Оценка выполнения  муниципального задания  за 2019 год по МБДОУ № 136</t>
  </si>
  <si>
    <t>МБДОУ № 167</t>
  </si>
  <si>
    <t>Оценка выполнения  муниципального задания за 2019 год по МБДОУ № 167</t>
  </si>
  <si>
    <t>МБДОУ № 187</t>
  </si>
  <si>
    <t>Оценка выполнения  муниципального задания  за 2019 год по МБДОУ № 187</t>
  </si>
  <si>
    <t>МБДОУ № 249</t>
  </si>
  <si>
    <t>Оценка выполнения  муниципального задания  за 2019 год по МБДОУ № 249</t>
  </si>
  <si>
    <t>МБДОУ № 264</t>
  </si>
  <si>
    <t>Оценка выполнения  муниципального задания  за 2019 год по МБДОУ № 264</t>
  </si>
  <si>
    <t>МБДОУ № 268</t>
  </si>
  <si>
    <t>Оценка выполнения  муниципального задания  за 2019 год по МБДОУ № 268</t>
  </si>
  <si>
    <t>МБДОУ № 271</t>
  </si>
  <si>
    <t>Оценка выполнения  муниципального задания  за 2019 год по МБДОУ № 271</t>
  </si>
  <si>
    <t>МБДОУ № 272</t>
  </si>
  <si>
    <t>Оценка выполнения  муниципального задания за 2019 год по МБДОУ № 272</t>
  </si>
  <si>
    <t>МБДОУ № 276</t>
  </si>
  <si>
    <t>Оценка выполнения  муниципального задания  за 2019 год по МБДОУ № 276</t>
  </si>
  <si>
    <t>МБДОУ № 279</t>
  </si>
  <si>
    <t>Оценка выполнения  муниципального задания  за 2019 год по МБДОУ № 279</t>
  </si>
  <si>
    <t>МБДОУ № 307</t>
  </si>
  <si>
    <t>Оценка выполнения  муниципального задания за 2019 год по МБДОУ № 307</t>
  </si>
  <si>
    <t>МБДОУ № 314</t>
  </si>
  <si>
    <t>Оценка выполнения  муниципального задания  за 2019 год по МБДОУ № 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</si>
</sst>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"/>
    <numFmt numFmtId="166" formatCode="0.0%"/>
    <numFmt numFmtId="167" formatCode="#,##0.000"/>
  </numFmts>
  <fonts count="47" x14ac:knownFonts="1">
    <font>
      <sz val="10"/>
      <name val="Arial"/>
    </font>
    <font>
      <sz val="10"/>
      <name val="Arial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20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8"/>
      <color indexed="8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26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</borders>
  <cellStyleXfs count="30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</cellStyleXfs>
  <cellXfs count="822">
    <xf numFmtId="0" fontId="0" fillId="0" borderId="0" xfId="0"/>
    <xf numFmtId="0" fontId="2" fillId="0" borderId="1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2" fontId="2" fillId="0" borderId="1" xfId="23" applyNumberFormat="1" applyFont="1" applyFill="1" applyBorder="1" applyAlignment="1" applyProtection="1">
      <alignment horizontal="center" vertical="center" wrapText="1"/>
    </xf>
    <xf numFmtId="165" fontId="2" fillId="0" borderId="1" xfId="23" applyNumberFormat="1" applyFont="1" applyFill="1" applyBorder="1" applyAlignment="1" applyProtection="1">
      <alignment horizontal="center" wrapText="1"/>
    </xf>
    <xf numFmtId="0" fontId="4" fillId="0" borderId="0" xfId="0" applyFont="1" applyFill="1" applyBorder="1" applyAlignment="1">
      <alignment horizontal="right"/>
    </xf>
    <xf numFmtId="0" fontId="0" fillId="0" borderId="0" xfId="0" applyFill="1"/>
    <xf numFmtId="0" fontId="2" fillId="0" borderId="1" xfId="0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vertical="top" wrapText="1"/>
    </xf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Fill="1" applyAlignment="1">
      <alignment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4" fontId="4" fillId="0" borderId="0" xfId="0" applyNumberFormat="1" applyFont="1" applyFill="1" applyBorder="1"/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 applyAlignment="1">
      <alignment vertical="top" wrapText="1"/>
    </xf>
    <xf numFmtId="0" fontId="2" fillId="0" borderId="4" xfId="0" applyFont="1" applyFill="1" applyBorder="1" applyAlignment="1">
      <alignment wrapText="1"/>
    </xf>
    <xf numFmtId="0" fontId="2" fillId="0" borderId="4" xfId="0" applyFont="1" applyFill="1" applyBorder="1" applyAlignment="1">
      <alignment vertical="top" wrapText="1"/>
    </xf>
    <xf numFmtId="49" fontId="3" fillId="0" borderId="4" xfId="0" applyNumberFormat="1" applyFont="1" applyFill="1" applyBorder="1" applyAlignment="1">
      <alignment vertical="top" wrapText="1"/>
    </xf>
    <xf numFmtId="164" fontId="2" fillId="16" borderId="1" xfId="23" applyNumberFormat="1" applyFont="1" applyFill="1" applyBorder="1" applyAlignment="1">
      <alignment horizontal="center" wrapText="1"/>
    </xf>
    <xf numFmtId="165" fontId="2" fillId="17" borderId="1" xfId="23" applyNumberFormat="1" applyFont="1" applyFill="1" applyBorder="1" applyAlignment="1" applyProtection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1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3" xfId="0" quotePrefix="1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0" fillId="0" borderId="0" xfId="0" applyBorder="1"/>
    <xf numFmtId="0" fontId="4" fillId="0" borderId="0" xfId="0" applyFont="1" applyBorder="1"/>
    <xf numFmtId="3" fontId="4" fillId="0" borderId="0" xfId="0" applyNumberFormat="1" applyFont="1" applyBorder="1"/>
    <xf numFmtId="3" fontId="4" fillId="0" borderId="0" xfId="0" applyNumberFormat="1" applyFont="1" applyBorder="1" applyAlignment="1">
      <alignment wrapText="1"/>
    </xf>
    <xf numFmtId="1" fontId="3" fillId="0" borderId="1" xfId="0" applyNumberFormat="1" applyFont="1" applyFill="1" applyBorder="1" applyAlignment="1">
      <alignment horizontal="center" vertical="center" wrapText="1"/>
    </xf>
    <xf numFmtId="2" fontId="3" fillId="0" borderId="4" xfId="23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top" wrapText="1"/>
    </xf>
    <xf numFmtId="0" fontId="3" fillId="0" borderId="3" xfId="0" applyFont="1" applyFill="1" applyBorder="1" applyAlignment="1">
      <alignment horizontal="center" vertical="top" wrapText="1"/>
    </xf>
    <xf numFmtId="165" fontId="3" fillId="0" borderId="1" xfId="23" applyNumberFormat="1" applyFont="1" applyFill="1" applyBorder="1" applyAlignment="1">
      <alignment horizontal="center" wrapText="1"/>
    </xf>
    <xf numFmtId="165" fontId="3" fillId="0" borderId="1" xfId="23" applyNumberFormat="1" applyFont="1" applyFill="1" applyBorder="1" applyAlignment="1" applyProtection="1">
      <alignment horizont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wrapText="1"/>
    </xf>
    <xf numFmtId="0" fontId="3" fillId="0" borderId="3" xfId="0" applyFont="1" applyFill="1" applyBorder="1" applyAlignment="1">
      <alignment vertical="top" wrapText="1"/>
    </xf>
    <xf numFmtId="2" fontId="3" fillId="0" borderId="1" xfId="23" applyNumberFormat="1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>
      <alignment wrapText="1"/>
    </xf>
    <xf numFmtId="0" fontId="3" fillId="0" borderId="4" xfId="0" applyFont="1" applyFill="1" applyBorder="1" applyAlignment="1">
      <alignment vertical="top"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top" wrapText="1"/>
    </xf>
    <xf numFmtId="2" fontId="3" fillId="0" borderId="5" xfId="23" applyNumberFormat="1" applyFont="1" applyFill="1" applyBorder="1" applyAlignment="1" applyProtection="1">
      <alignment horizontal="center" vertical="center" wrapText="1"/>
    </xf>
    <xf numFmtId="2" fontId="3" fillId="0" borderId="6" xfId="23" applyNumberFormat="1" applyFont="1" applyFill="1" applyBorder="1" applyAlignment="1" applyProtection="1">
      <alignment horizontal="center" vertical="center" wrapText="1"/>
    </xf>
    <xf numFmtId="165" fontId="3" fillId="0" borderId="6" xfId="23" applyNumberFormat="1" applyFont="1" applyFill="1" applyBorder="1" applyAlignment="1" applyProtection="1">
      <alignment horizontal="center" wrapText="1"/>
    </xf>
    <xf numFmtId="0" fontId="3" fillId="0" borderId="3" xfId="0" quotePrefix="1" applyFont="1" applyFill="1" applyBorder="1" applyAlignment="1">
      <alignment horizontal="center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16" borderId="1" xfId="23" applyNumberFormat="1" applyFont="1" applyFill="1" applyBorder="1" applyAlignment="1">
      <alignment horizontal="center" wrapText="1"/>
    </xf>
    <xf numFmtId="165" fontId="3" fillId="0" borderId="1" xfId="0" applyNumberFormat="1" applyFont="1" applyBorder="1" applyAlignment="1">
      <alignment horizontal="center" wrapText="1"/>
    </xf>
    <xf numFmtId="165" fontId="2" fillId="0" borderId="1" xfId="23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top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top" wrapText="1"/>
    </xf>
    <xf numFmtId="0" fontId="2" fillId="0" borderId="1" xfId="19" applyFont="1" applyFill="1" applyBorder="1" applyAlignment="1">
      <alignment wrapText="1"/>
    </xf>
    <xf numFmtId="0" fontId="2" fillId="0" borderId="7" xfId="19" applyFont="1" applyFill="1" applyBorder="1" applyAlignment="1">
      <alignment wrapText="1"/>
    </xf>
    <xf numFmtId="0" fontId="2" fillId="0" borderId="7" xfId="19" applyFont="1" applyFill="1" applyBorder="1" applyAlignment="1">
      <alignment vertical="top" wrapText="1"/>
    </xf>
    <xf numFmtId="0" fontId="2" fillId="0" borderId="7" xfId="19" applyFont="1" applyFill="1" applyBorder="1"/>
    <xf numFmtId="2" fontId="2" fillId="0" borderId="1" xfId="25" applyNumberFormat="1" applyFont="1" applyFill="1" applyBorder="1" applyAlignment="1" applyProtection="1">
      <alignment horizontal="center" vertical="center" wrapText="1"/>
    </xf>
    <xf numFmtId="0" fontId="2" fillId="0" borderId="1" xfId="19" applyFont="1" applyFill="1" applyBorder="1" applyAlignment="1">
      <alignment vertical="top" wrapText="1"/>
    </xf>
    <xf numFmtId="0" fontId="2" fillId="0" borderId="1" xfId="19" applyFont="1" applyFill="1" applyBorder="1"/>
    <xf numFmtId="165" fontId="2" fillId="0" borderId="1" xfId="25" applyNumberFormat="1" applyFont="1" applyFill="1" applyBorder="1" applyAlignment="1" applyProtection="1">
      <alignment horizontal="center" wrapText="1"/>
    </xf>
    <xf numFmtId="0" fontId="2" fillId="0" borderId="8" xfId="19" applyFont="1" applyFill="1" applyBorder="1" applyAlignment="1">
      <alignment wrapText="1"/>
    </xf>
    <xf numFmtId="49" fontId="3" fillId="0" borderId="8" xfId="19" applyNumberFormat="1" applyFont="1" applyFill="1" applyBorder="1" applyAlignment="1">
      <alignment vertical="top" wrapText="1"/>
    </xf>
    <xf numFmtId="0" fontId="2" fillId="0" borderId="8" xfId="19" applyFont="1" applyFill="1" applyBorder="1"/>
    <xf numFmtId="165" fontId="2" fillId="0" borderId="8" xfId="25" applyNumberFormat="1" applyFont="1" applyFill="1" applyBorder="1" applyAlignment="1" applyProtection="1">
      <alignment horizontal="center" wrapText="1"/>
    </xf>
    <xf numFmtId="0" fontId="2" fillId="0" borderId="7" xfId="20" applyFont="1" applyFill="1" applyBorder="1" applyAlignment="1">
      <alignment wrapText="1"/>
    </xf>
    <xf numFmtId="0" fontId="2" fillId="0" borderId="7" xfId="20" applyFont="1" applyFill="1" applyBorder="1" applyAlignment="1">
      <alignment vertical="top" wrapText="1"/>
    </xf>
    <xf numFmtId="0" fontId="2" fillId="0" borderId="7" xfId="20" applyFont="1" applyFill="1" applyBorder="1"/>
    <xf numFmtId="0" fontId="2" fillId="0" borderId="1" xfId="20" applyFont="1" applyFill="1" applyBorder="1" applyAlignment="1">
      <alignment wrapText="1"/>
    </xf>
    <xf numFmtId="0" fontId="2" fillId="0" borderId="1" xfId="20" applyFont="1" applyFill="1" applyBorder="1"/>
    <xf numFmtId="0" fontId="2" fillId="0" borderId="1" xfId="20" applyFont="1" applyFill="1" applyBorder="1" applyAlignment="1">
      <alignment vertical="top" wrapText="1"/>
    </xf>
    <xf numFmtId="0" fontId="2" fillId="0" borderId="8" xfId="20" applyFont="1" applyFill="1" applyBorder="1" applyAlignment="1">
      <alignment wrapText="1"/>
    </xf>
    <xf numFmtId="49" fontId="3" fillId="0" borderId="8" xfId="20" applyNumberFormat="1" applyFont="1" applyFill="1" applyBorder="1" applyAlignment="1">
      <alignment vertical="top" wrapText="1"/>
    </xf>
    <xf numFmtId="0" fontId="2" fillId="0" borderId="8" xfId="20" applyFont="1" applyFill="1" applyBorder="1"/>
    <xf numFmtId="165" fontId="3" fillId="0" borderId="8" xfId="25" applyNumberFormat="1" applyFont="1" applyFill="1" applyBorder="1" applyAlignment="1" applyProtection="1">
      <alignment horizontal="center" wrapText="1"/>
    </xf>
    <xf numFmtId="165" fontId="2" fillId="16" borderId="7" xfId="25" applyNumberFormat="1" applyFont="1" applyFill="1" applyBorder="1" applyAlignment="1" applyProtection="1">
      <alignment horizontal="center" wrapText="1"/>
    </xf>
    <xf numFmtId="165" fontId="2" fillId="16" borderId="1" xfId="25" applyNumberFormat="1" applyFont="1" applyFill="1" applyBorder="1" applyAlignment="1" applyProtection="1">
      <alignment horizontal="center" wrapText="1"/>
    </xf>
    <xf numFmtId="49" fontId="2" fillId="0" borderId="0" xfId="20" applyNumberFormat="1" applyFont="1" applyFill="1" applyBorder="1" applyAlignment="1">
      <alignment horizontal="center" vertical="top" wrapText="1"/>
    </xf>
    <xf numFmtId="0" fontId="2" fillId="0" borderId="0" xfId="20" applyFont="1" applyFill="1" applyBorder="1" applyAlignment="1">
      <alignment wrapText="1"/>
    </xf>
    <xf numFmtId="49" fontId="3" fillId="0" borderId="0" xfId="20" applyNumberFormat="1" applyFont="1" applyFill="1" applyBorder="1" applyAlignment="1">
      <alignment vertical="top" wrapText="1"/>
    </xf>
    <xf numFmtId="0" fontId="2" fillId="0" borderId="0" xfId="20" applyFont="1" applyFill="1" applyBorder="1"/>
    <xf numFmtId="165" fontId="2" fillId="0" borderId="0" xfId="25" applyNumberFormat="1" applyFont="1" applyFill="1" applyBorder="1" applyAlignment="1" applyProtection="1">
      <alignment horizontal="center" wrapText="1"/>
    </xf>
    <xf numFmtId="165" fontId="2" fillId="0" borderId="7" xfId="25" applyNumberFormat="1" applyFont="1" applyFill="1" applyBorder="1" applyAlignment="1" applyProtection="1">
      <alignment horizontal="center" wrapText="1"/>
    </xf>
    <xf numFmtId="165" fontId="2" fillId="0" borderId="1" xfId="25" applyNumberFormat="1" applyFont="1" applyFill="1" applyBorder="1" applyAlignment="1">
      <alignment horizontal="center" wrapText="1"/>
    </xf>
    <xf numFmtId="165" fontId="3" fillId="0" borderId="7" xfId="25" applyNumberFormat="1" applyFont="1" applyFill="1" applyBorder="1" applyAlignment="1" applyProtection="1">
      <alignment horizontal="center" wrapText="1"/>
    </xf>
    <xf numFmtId="165" fontId="3" fillId="0" borderId="1" xfId="25" applyNumberFormat="1" applyFont="1" applyFill="1" applyBorder="1" applyAlignment="1" applyProtection="1">
      <alignment horizontal="center" wrapText="1"/>
    </xf>
    <xf numFmtId="0" fontId="3" fillId="0" borderId="8" xfId="19" applyFont="1" applyFill="1" applyBorder="1" applyAlignment="1">
      <alignment wrapText="1"/>
    </xf>
    <xf numFmtId="0" fontId="3" fillId="0" borderId="8" xfId="19" applyFont="1" applyFill="1" applyBorder="1"/>
    <xf numFmtId="0" fontId="3" fillId="0" borderId="8" xfId="20" applyFont="1" applyFill="1" applyBorder="1" applyAlignment="1">
      <alignment wrapText="1"/>
    </xf>
    <xf numFmtId="0" fontId="3" fillId="0" borderId="8" xfId="20" applyFont="1" applyFill="1" applyBorder="1"/>
    <xf numFmtId="0" fontId="2" fillId="0" borderId="2" xfId="20" applyFont="1" applyFill="1" applyBorder="1" applyAlignment="1">
      <alignment wrapText="1"/>
    </xf>
    <xf numFmtId="49" fontId="3" fillId="0" borderId="2" xfId="20" applyNumberFormat="1" applyFont="1" applyFill="1" applyBorder="1" applyAlignment="1">
      <alignment vertical="top" wrapText="1"/>
    </xf>
    <xf numFmtId="0" fontId="2" fillId="0" borderId="2" xfId="20" applyFont="1" applyFill="1" applyBorder="1"/>
    <xf numFmtId="165" fontId="2" fillId="0" borderId="2" xfId="25" applyNumberFormat="1" applyFont="1" applyFill="1" applyBorder="1" applyAlignment="1" applyProtection="1">
      <alignment horizontal="center" wrapText="1"/>
    </xf>
    <xf numFmtId="165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 wrapText="1"/>
    </xf>
    <xf numFmtId="49" fontId="2" fillId="0" borderId="0" xfId="20" applyNumberFormat="1" applyFont="1" applyFill="1" applyBorder="1" applyAlignment="1">
      <alignment horizontal="center" wrapText="1"/>
    </xf>
    <xf numFmtId="0" fontId="2" fillId="0" borderId="0" xfId="21" applyFont="1" applyFill="1"/>
    <xf numFmtId="0" fontId="2" fillId="0" borderId="0" xfId="21" applyFont="1"/>
    <xf numFmtId="0" fontId="3" fillId="0" borderId="0" xfId="21" applyFont="1"/>
    <xf numFmtId="0" fontId="2" fillId="0" borderId="0" xfId="21" applyFont="1" applyFill="1" applyAlignment="1">
      <alignment horizontal="center"/>
    </xf>
    <xf numFmtId="0" fontId="3" fillId="0" borderId="0" xfId="0" applyFont="1" applyFill="1" applyAlignment="1">
      <alignment horizontal="center" vertical="top"/>
    </xf>
    <xf numFmtId="164" fontId="3" fillId="0" borderId="0" xfId="0" applyNumberFormat="1" applyFont="1" applyFill="1"/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wrapText="1"/>
    </xf>
    <xf numFmtId="0" fontId="2" fillId="0" borderId="0" xfId="21" applyFont="1" applyBorder="1" applyAlignment="1">
      <alignment horizontal="center"/>
    </xf>
    <xf numFmtId="1" fontId="2" fillId="0" borderId="0" xfId="21" applyNumberFormat="1" applyFont="1"/>
    <xf numFmtId="0" fontId="2" fillId="0" borderId="0" xfId="21" applyFont="1" applyBorder="1"/>
    <xf numFmtId="0" fontId="2" fillId="0" borderId="0" xfId="21" applyFont="1" applyAlignment="1">
      <alignment horizontal="center"/>
    </xf>
    <xf numFmtId="0" fontId="2" fillId="0" borderId="0" xfId="19" applyFont="1" applyFill="1" applyBorder="1" applyAlignment="1">
      <alignment horizontal="center" vertical="top" wrapText="1"/>
    </xf>
    <xf numFmtId="0" fontId="3" fillId="0" borderId="0" xfId="21" applyFont="1" applyAlignment="1">
      <alignment horizontal="center"/>
    </xf>
    <xf numFmtId="49" fontId="3" fillId="0" borderId="0" xfId="20" applyNumberFormat="1" applyFont="1" applyFill="1" applyBorder="1" applyAlignment="1">
      <alignment horizontal="center" vertical="top" wrapText="1"/>
    </xf>
    <xf numFmtId="4" fontId="3" fillId="0" borderId="0" xfId="0" applyNumberFormat="1" applyFont="1" applyFill="1" applyBorder="1"/>
    <xf numFmtId="49" fontId="3" fillId="0" borderId="0" xfId="0" applyNumberFormat="1" applyFont="1" applyFill="1" applyBorder="1" applyAlignment="1">
      <alignment horizontal="right" vertical="top" wrapText="1"/>
    </xf>
    <xf numFmtId="165" fontId="3" fillId="0" borderId="0" xfId="0" applyNumberFormat="1" applyFont="1"/>
    <xf numFmtId="165" fontId="3" fillId="0" borderId="1" xfId="0" applyNumberFormat="1" applyFont="1" applyFill="1" applyBorder="1" applyAlignment="1">
      <alignment horizontal="center" vertical="center" wrapText="1"/>
    </xf>
    <xf numFmtId="165" fontId="2" fillId="0" borderId="7" xfId="25" applyNumberFormat="1" applyFont="1" applyFill="1" applyBorder="1" applyAlignment="1">
      <alignment horizontal="center" wrapText="1"/>
    </xf>
    <xf numFmtId="165" fontId="3" fillId="0" borderId="8" xfId="19" applyNumberFormat="1" applyFont="1" applyFill="1" applyBorder="1" applyAlignment="1">
      <alignment horizontal="center" wrapText="1"/>
    </xf>
    <xf numFmtId="165" fontId="3" fillId="0" borderId="7" xfId="25" applyNumberFormat="1" applyFont="1" applyFill="1" applyBorder="1" applyAlignment="1">
      <alignment horizontal="center" wrapText="1"/>
    </xf>
    <xf numFmtId="165" fontId="3" fillId="0" borderId="8" xfId="20" applyNumberFormat="1" applyFont="1" applyFill="1" applyBorder="1" applyAlignment="1">
      <alignment horizontal="center" wrapText="1"/>
    </xf>
    <xf numFmtId="165" fontId="3" fillId="0" borderId="1" xfId="25" applyNumberFormat="1" applyFont="1" applyFill="1" applyBorder="1" applyAlignment="1">
      <alignment horizontal="center" wrapText="1"/>
    </xf>
    <xf numFmtId="165" fontId="3" fillId="0" borderId="2" xfId="20" applyNumberFormat="1" applyFont="1" applyFill="1" applyBorder="1" applyAlignment="1">
      <alignment horizontal="center" wrapText="1"/>
    </xf>
    <xf numFmtId="165" fontId="2" fillId="0" borderId="0" xfId="21" applyNumberFormat="1" applyFont="1" applyBorder="1"/>
    <xf numFmtId="165" fontId="2" fillId="0" borderId="0" xfId="21" applyNumberFormat="1" applyFont="1"/>
    <xf numFmtId="165" fontId="2" fillId="0" borderId="0" xfId="21" applyNumberFormat="1" applyFont="1" applyFill="1"/>
    <xf numFmtId="165" fontId="3" fillId="0" borderId="0" xfId="21" applyNumberFormat="1" applyFont="1"/>
    <xf numFmtId="165" fontId="2" fillId="0" borderId="7" xfId="19" applyNumberFormat="1" applyFont="1" applyFill="1" applyBorder="1" applyAlignment="1">
      <alignment horizontal="center" wrapText="1"/>
    </xf>
    <xf numFmtId="165" fontId="3" fillId="16" borderId="8" xfId="19" applyNumberFormat="1" applyFont="1" applyFill="1" applyBorder="1" applyAlignment="1">
      <alignment horizontal="center" wrapText="1"/>
    </xf>
    <xf numFmtId="165" fontId="2" fillId="16" borderId="7" xfId="25" applyNumberFormat="1" applyFont="1" applyFill="1" applyBorder="1" applyAlignment="1">
      <alignment horizontal="center" wrapText="1"/>
    </xf>
    <xf numFmtId="165" fontId="2" fillId="16" borderId="1" xfId="25" applyNumberFormat="1" applyFont="1" applyFill="1" applyBorder="1" applyAlignment="1">
      <alignment horizontal="center" wrapText="1"/>
    </xf>
    <xf numFmtId="165" fontId="3" fillId="16" borderId="8" xfId="20" applyNumberFormat="1" applyFont="1" applyFill="1" applyBorder="1" applyAlignment="1">
      <alignment horizontal="center" wrapText="1"/>
    </xf>
    <xf numFmtId="165" fontId="3" fillId="18" borderId="8" xfId="20" applyNumberFormat="1" applyFont="1" applyFill="1" applyBorder="1" applyAlignment="1">
      <alignment horizontal="center" wrapText="1"/>
    </xf>
    <xf numFmtId="165" fontId="3" fillId="0" borderId="0" xfId="20" applyNumberFormat="1" applyFont="1" applyFill="1" applyBorder="1" applyAlignment="1">
      <alignment horizontal="center" wrapText="1"/>
    </xf>
    <xf numFmtId="165" fontId="2" fillId="0" borderId="0" xfId="20" applyNumberFormat="1" applyFont="1" applyFill="1" applyBorder="1" applyAlignment="1">
      <alignment horizontal="center" wrapText="1"/>
    </xf>
    <xf numFmtId="165" fontId="3" fillId="0" borderId="0" xfId="0" applyNumberFormat="1" applyFont="1" applyFill="1"/>
    <xf numFmtId="165" fontId="2" fillId="0" borderId="1" xfId="0" applyNumberFormat="1" applyFont="1" applyFill="1" applyBorder="1" applyAlignment="1">
      <alignment horizontal="center" vertical="top" wrapText="1"/>
    </xf>
    <xf numFmtId="165" fontId="2" fillId="0" borderId="0" xfId="0" applyNumberFormat="1" applyFont="1" applyBorder="1"/>
    <xf numFmtId="165" fontId="3" fillId="0" borderId="0" xfId="0" applyNumberFormat="1" applyFont="1" applyBorder="1"/>
    <xf numFmtId="165" fontId="2" fillId="0" borderId="0" xfId="0" applyNumberFormat="1" applyFont="1" applyBorder="1" applyAlignment="1">
      <alignment wrapText="1"/>
    </xf>
    <xf numFmtId="165" fontId="3" fillId="0" borderId="0" xfId="0" applyNumberFormat="1" applyFont="1" applyFill="1" applyBorder="1"/>
    <xf numFmtId="165" fontId="2" fillId="0" borderId="0" xfId="0" applyNumberFormat="1" applyFont="1"/>
    <xf numFmtId="165" fontId="2" fillId="17" borderId="1" xfId="23" applyNumberFormat="1" applyFont="1" applyFill="1" applyBorder="1" applyAlignment="1">
      <alignment horizontal="center" wrapText="1"/>
    </xf>
    <xf numFmtId="165" fontId="2" fillId="0" borderId="1" xfId="23" applyNumberFormat="1" applyFont="1" applyBorder="1" applyAlignment="1">
      <alignment horizontal="center" wrapText="1"/>
    </xf>
    <xf numFmtId="165" fontId="2" fillId="0" borderId="2" xfId="23" applyNumberFormat="1" applyFont="1" applyFill="1" applyBorder="1" applyAlignment="1" applyProtection="1">
      <alignment horizontal="center" wrapText="1"/>
    </xf>
    <xf numFmtId="165" fontId="2" fillId="0" borderId="4" xfId="23" applyNumberFormat="1" applyFont="1" applyFill="1" applyBorder="1" applyAlignment="1" applyProtection="1">
      <alignment horizontal="center" wrapText="1"/>
    </xf>
    <xf numFmtId="165" fontId="3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wrapText="1"/>
    </xf>
    <xf numFmtId="0" fontId="3" fillId="0" borderId="0" xfId="0" applyFont="1" applyFill="1" applyAlignment="1"/>
    <xf numFmtId="0" fontId="8" fillId="0" borderId="0" xfId="22"/>
    <xf numFmtId="0" fontId="2" fillId="0" borderId="1" xfId="22" applyFont="1" applyBorder="1" applyAlignment="1">
      <alignment wrapText="1"/>
    </xf>
    <xf numFmtId="0" fontId="2" fillId="0" borderId="1" xfId="22" applyFont="1" applyBorder="1" applyAlignment="1">
      <alignment vertical="top" wrapText="1"/>
    </xf>
    <xf numFmtId="0" fontId="2" fillId="0" borderId="1" xfId="22" applyFont="1" applyBorder="1"/>
    <xf numFmtId="49" fontId="3" fillId="0" borderId="1" xfId="22" applyNumberFormat="1" applyFont="1" applyBorder="1" applyAlignment="1">
      <alignment vertical="top" wrapText="1"/>
    </xf>
    <xf numFmtId="0" fontId="2" fillId="0" borderId="2" xfId="22" applyFont="1" applyBorder="1" applyAlignment="1">
      <alignment vertical="top" wrapText="1"/>
    </xf>
    <xf numFmtId="0" fontId="2" fillId="16" borderId="0" xfId="22" applyFont="1" applyFill="1"/>
    <xf numFmtId="0" fontId="2" fillId="16" borderId="0" xfId="22" applyFont="1" applyFill="1" applyAlignment="1">
      <alignment horizontal="right"/>
    </xf>
    <xf numFmtId="3" fontId="2" fillId="16" borderId="1" xfId="23" applyNumberFormat="1" applyFont="1" applyFill="1" applyBorder="1" applyAlignment="1">
      <alignment horizontal="center" wrapText="1"/>
    </xf>
    <xf numFmtId="4" fontId="2" fillId="16" borderId="1" xfId="23" applyNumberFormat="1" applyFont="1" applyFill="1" applyBorder="1" applyAlignment="1">
      <alignment horizontal="center" wrapText="1"/>
    </xf>
    <xf numFmtId="0" fontId="2" fillId="0" borderId="0" xfId="22" applyFont="1"/>
    <xf numFmtId="165" fontId="2" fillId="16" borderId="0" xfId="23" applyNumberFormat="1" applyFont="1" applyFill="1" applyBorder="1" applyAlignment="1">
      <alignment horizontal="center" wrapText="1"/>
    </xf>
    <xf numFmtId="165" fontId="2" fillId="0" borderId="0" xfId="22" applyNumberFormat="1" applyFont="1"/>
    <xf numFmtId="165" fontId="2" fillId="16" borderId="0" xfId="22" applyNumberFormat="1" applyFont="1" applyFill="1"/>
    <xf numFmtId="0" fontId="2" fillId="0" borderId="2" xfId="22" applyFont="1" applyBorder="1" applyAlignment="1">
      <alignment horizontal="center" vertical="center" wrapText="1"/>
    </xf>
    <xf numFmtId="0" fontId="2" fillId="0" borderId="1" xfId="22" applyFont="1" applyBorder="1" applyAlignment="1">
      <alignment horizontal="center" vertical="center" wrapText="1"/>
    </xf>
    <xf numFmtId="1" fontId="2" fillId="0" borderId="1" xfId="22" applyNumberFormat="1" applyFont="1" applyBorder="1" applyAlignment="1">
      <alignment horizontal="center" vertical="center" wrapText="1"/>
    </xf>
    <xf numFmtId="1" fontId="2" fillId="0" borderId="2" xfId="22" applyNumberFormat="1" applyFont="1" applyBorder="1" applyAlignment="1">
      <alignment horizontal="center" vertical="center" wrapText="1"/>
    </xf>
    <xf numFmtId="1" fontId="2" fillId="16" borderId="1" xfId="22" applyNumberFormat="1" applyFont="1" applyFill="1" applyBorder="1" applyAlignment="1">
      <alignment horizontal="center" vertical="center" wrapText="1"/>
    </xf>
    <xf numFmtId="2" fontId="2" fillId="17" borderId="2" xfId="23" applyNumberFormat="1" applyFont="1" applyFill="1" applyBorder="1" applyAlignment="1" applyProtection="1">
      <alignment vertical="center" wrapText="1"/>
    </xf>
    <xf numFmtId="2" fontId="2" fillId="17" borderId="3" xfId="23" applyNumberFormat="1" applyFont="1" applyFill="1" applyBorder="1" applyAlignment="1" applyProtection="1">
      <alignment vertical="center" wrapText="1"/>
    </xf>
    <xf numFmtId="2" fontId="2" fillId="17" borderId="4" xfId="23" applyNumberFormat="1" applyFont="1" applyFill="1" applyBorder="1" applyAlignment="1" applyProtection="1">
      <alignment vertical="center" wrapText="1"/>
    </xf>
    <xf numFmtId="0" fontId="3" fillId="0" borderId="0" xfId="0" applyFont="1" applyFill="1" applyAlignment="1">
      <alignment horizontal="left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165" fontId="3" fillId="0" borderId="2" xfId="23" applyNumberFormat="1" applyFont="1" applyFill="1" applyBorder="1" applyAlignment="1">
      <alignment horizontal="center" wrapText="1"/>
    </xf>
    <xf numFmtId="165" fontId="3" fillId="0" borderId="3" xfId="23" applyNumberFormat="1" applyFont="1" applyFill="1" applyBorder="1" applyAlignment="1">
      <alignment horizontal="center" wrapText="1"/>
    </xf>
    <xf numFmtId="165" fontId="3" fillId="0" borderId="4" xfId="23" applyNumberFormat="1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3" xfId="0" applyFont="1" applyFill="1" applyBorder="1" applyAlignment="1"/>
    <xf numFmtId="0" fontId="3" fillId="0" borderId="1" xfId="0" applyFont="1" applyFill="1" applyBorder="1" applyAlignment="1"/>
    <xf numFmtId="0" fontId="3" fillId="0" borderId="4" xfId="0" applyFont="1" applyFill="1" applyBorder="1" applyAlignment="1"/>
    <xf numFmtId="165" fontId="3" fillId="0" borderId="2" xfId="0" applyNumberFormat="1" applyFont="1" applyBorder="1" applyAlignment="1">
      <alignment horizontal="center" wrapText="1"/>
    </xf>
    <xf numFmtId="165" fontId="3" fillId="0" borderId="3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0" fontId="3" fillId="0" borderId="4" xfId="0" applyFont="1" applyFill="1" applyBorder="1" applyAlignment="1">
      <alignment wrapText="1"/>
    </xf>
    <xf numFmtId="165" fontId="3" fillId="0" borderId="2" xfId="0" applyNumberFormat="1" applyFont="1" applyFill="1" applyBorder="1" applyAlignment="1">
      <alignment horizontal="center" vertical="top" wrapText="1"/>
    </xf>
    <xf numFmtId="165" fontId="3" fillId="0" borderId="1" xfId="0" applyNumberFormat="1" applyFont="1" applyFill="1" applyBorder="1" applyAlignment="1">
      <alignment horizontal="center" vertical="top" wrapText="1"/>
    </xf>
    <xf numFmtId="165" fontId="3" fillId="0" borderId="4" xfId="0" applyNumberFormat="1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center"/>
    </xf>
    <xf numFmtId="2" fontId="3" fillId="0" borderId="2" xfId="23" applyNumberFormat="1" applyFont="1" applyFill="1" applyBorder="1" applyAlignment="1" applyProtection="1">
      <alignment horizontal="center" vertical="center" wrapText="1"/>
    </xf>
    <xf numFmtId="2" fontId="3" fillId="0" borderId="3" xfId="23" applyNumberFormat="1" applyFont="1" applyFill="1" applyBorder="1" applyAlignment="1" applyProtection="1">
      <alignment horizontal="center" vertical="center" wrapText="1"/>
    </xf>
    <xf numFmtId="2" fontId="3" fillId="0" borderId="4" xfId="23" applyNumberFormat="1" applyFont="1" applyFill="1" applyBorder="1" applyAlignment="1" applyProtection="1">
      <alignment horizontal="center" vertical="center" wrapText="1"/>
    </xf>
    <xf numFmtId="0" fontId="3" fillId="0" borderId="3" xfId="0" quotePrefix="1" applyFont="1" applyFill="1" applyBorder="1" applyAlignment="1">
      <alignment horizontal="center" vertical="top" wrapText="1"/>
    </xf>
    <xf numFmtId="0" fontId="3" fillId="0" borderId="4" xfId="0" quotePrefix="1" applyFont="1" applyFill="1" applyBorder="1" applyAlignment="1">
      <alignment horizontal="center" vertical="top" wrapText="1"/>
    </xf>
    <xf numFmtId="165" fontId="3" fillId="0" borderId="2" xfId="0" applyNumberFormat="1" applyFont="1" applyFill="1" applyBorder="1" applyAlignment="1">
      <alignment horizontal="center" wrapText="1"/>
    </xf>
    <xf numFmtId="165" fontId="3" fillId="0" borderId="2" xfId="23" applyNumberFormat="1" applyFont="1" applyFill="1" applyBorder="1" applyAlignment="1" applyProtection="1">
      <alignment horizontal="center" wrapText="1"/>
    </xf>
    <xf numFmtId="165" fontId="3" fillId="0" borderId="3" xfId="0" applyNumberFormat="1" applyFont="1" applyFill="1" applyBorder="1" applyAlignment="1">
      <alignment horizontal="center" wrapText="1"/>
    </xf>
    <xf numFmtId="165" fontId="3" fillId="0" borderId="4" xfId="0" applyNumberFormat="1" applyFont="1" applyFill="1" applyBorder="1" applyAlignment="1">
      <alignment horizontal="center" wrapText="1"/>
    </xf>
    <xf numFmtId="165" fontId="3" fillId="0" borderId="3" xfId="23" applyNumberFormat="1" applyFont="1" applyFill="1" applyBorder="1" applyAlignment="1" applyProtection="1">
      <alignment horizontal="center" wrapText="1"/>
    </xf>
    <xf numFmtId="165" fontId="3" fillId="0" borderId="4" xfId="23" applyNumberFormat="1" applyFont="1" applyFill="1" applyBorder="1" applyAlignment="1" applyProtection="1">
      <alignment horizontal="center" wrapText="1"/>
    </xf>
    <xf numFmtId="0" fontId="3" fillId="0" borderId="2" xfId="0" applyFont="1" applyFill="1" applyBorder="1" applyAlignment="1"/>
    <xf numFmtId="165" fontId="3" fillId="0" borderId="1" xfId="23" applyNumberFormat="1" applyFont="1" applyFill="1" applyBorder="1" applyAlignment="1" applyProtection="1">
      <alignment horizontal="center" wrapText="1"/>
    </xf>
    <xf numFmtId="165" fontId="3" fillId="0" borderId="1" xfId="0" applyNumberFormat="1" applyFont="1" applyFill="1" applyBorder="1" applyAlignment="1">
      <alignment horizontal="center" wrapText="1"/>
    </xf>
    <xf numFmtId="165" fontId="11" fillId="0" borderId="9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/>
    <xf numFmtId="0" fontId="0" fillId="0" borderId="1" xfId="0" applyFill="1" applyBorder="1" applyAlignment="1"/>
    <xf numFmtId="0" fontId="0" fillId="0" borderId="4" xfId="0" applyFill="1" applyBorder="1" applyAlignment="1"/>
    <xf numFmtId="0" fontId="6" fillId="0" borderId="0" xfId="0" applyFont="1" applyFill="1" applyAlignment="1">
      <alignment horizontal="left"/>
    </xf>
    <xf numFmtId="0" fontId="2" fillId="0" borderId="3" xfId="0" applyFont="1" applyFill="1" applyBorder="1" applyAlignment="1">
      <alignment horizontal="center" vertical="top" wrapText="1"/>
    </xf>
    <xf numFmtId="2" fontId="3" fillId="0" borderId="2" xfId="0" applyNumberFormat="1" applyFont="1" applyFill="1" applyBorder="1" applyAlignment="1">
      <alignment horizontal="center" wrapText="1"/>
    </xf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5" fontId="2" fillId="17" borderId="2" xfId="23" applyNumberFormat="1" applyFont="1" applyFill="1" applyBorder="1" applyAlignment="1" applyProtection="1">
      <alignment horizontal="center" wrapText="1"/>
    </xf>
    <xf numFmtId="165" fontId="2" fillId="17" borderId="3" xfId="23" applyNumberFormat="1" applyFont="1" applyFill="1" applyBorder="1" applyAlignment="1" applyProtection="1">
      <alignment horizontal="center" wrapText="1"/>
    </xf>
    <xf numFmtId="165" fontId="2" fillId="17" borderId="4" xfId="23" applyNumberFormat="1" applyFont="1" applyFill="1" applyBorder="1" applyAlignment="1" applyProtection="1">
      <alignment horizontal="center" wrapText="1"/>
    </xf>
    <xf numFmtId="0" fontId="2" fillId="0" borderId="3" xfId="0" applyFont="1" applyFill="1" applyBorder="1" applyAlignment="1"/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2" fontId="2" fillId="0" borderId="2" xfId="23" applyNumberFormat="1" applyFont="1" applyFill="1" applyBorder="1" applyAlignment="1" applyProtection="1">
      <alignment horizontal="center" vertical="center" wrapText="1"/>
    </xf>
    <xf numFmtId="2" fontId="2" fillId="0" borderId="3" xfId="23" applyNumberFormat="1" applyFont="1" applyFill="1" applyBorder="1" applyAlignment="1" applyProtection="1">
      <alignment horizontal="center" vertical="center" wrapText="1"/>
    </xf>
    <xf numFmtId="2" fontId="2" fillId="0" borderId="4" xfId="23" applyNumberFormat="1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top" wrapText="1"/>
    </xf>
    <xf numFmtId="2" fontId="3" fillId="0" borderId="11" xfId="23" applyNumberFormat="1" applyFont="1" applyFill="1" applyBorder="1" applyAlignment="1" applyProtection="1">
      <alignment horizontal="center" vertical="center" wrapText="1"/>
    </xf>
    <xf numFmtId="2" fontId="3" fillId="0" borderId="12" xfId="23" applyNumberFormat="1" applyFont="1" applyFill="1" applyBorder="1" applyAlignment="1" applyProtection="1">
      <alignment horizontal="center" vertical="center" wrapText="1"/>
    </xf>
    <xf numFmtId="2" fontId="3" fillId="0" borderId="13" xfId="23" applyNumberFormat="1" applyFont="1" applyFill="1" applyBorder="1" applyAlignment="1" applyProtection="1">
      <alignment horizontal="center" vertical="center" wrapText="1"/>
    </xf>
    <xf numFmtId="165" fontId="3" fillId="0" borderId="3" xfId="23" applyNumberFormat="1" applyFont="1" applyBorder="1" applyAlignment="1">
      <alignment horizontal="center"/>
    </xf>
    <xf numFmtId="165" fontId="3" fillId="0" borderId="4" xfId="23" applyNumberFormat="1" applyFont="1" applyBorder="1" applyAlignment="1">
      <alignment horizontal="center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3" fillId="0" borderId="4" xfId="0" applyNumberFormat="1" applyFont="1" applyFill="1" applyBorder="1" applyAlignment="1">
      <alignment horizontal="center" vertical="center" wrapText="1"/>
    </xf>
    <xf numFmtId="2" fontId="3" fillId="0" borderId="14" xfId="23" applyNumberFormat="1" applyFont="1" applyFill="1" applyBorder="1" applyAlignment="1" applyProtection="1">
      <alignment horizontal="center" vertical="center" wrapText="1"/>
    </xf>
    <xf numFmtId="2" fontId="3" fillId="0" borderId="15" xfId="23" applyNumberFormat="1" applyFont="1" applyFill="1" applyBorder="1" applyAlignment="1" applyProtection="1">
      <alignment horizontal="center" vertical="center" wrapText="1"/>
    </xf>
    <xf numFmtId="2" fontId="3" fillId="0" borderId="5" xfId="23" applyNumberFormat="1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>
      <alignment horizontal="center" vertical="top" wrapText="1"/>
    </xf>
    <xf numFmtId="2" fontId="2" fillId="0" borderId="2" xfId="25" applyNumberFormat="1" applyFont="1" applyFill="1" applyBorder="1" applyAlignment="1" applyProtection="1">
      <alignment horizontal="center" vertical="center" wrapText="1"/>
    </xf>
    <xf numFmtId="2" fontId="2" fillId="0" borderId="3" xfId="25" applyNumberFormat="1" applyFont="1" applyFill="1" applyBorder="1" applyAlignment="1" applyProtection="1">
      <alignment horizontal="center" vertical="center" wrapText="1"/>
    </xf>
    <xf numFmtId="2" fontId="2" fillId="0" borderId="4" xfId="25" applyNumberFormat="1" applyFont="1" applyFill="1" applyBorder="1" applyAlignment="1" applyProtection="1">
      <alignment horizontal="center" vertical="center" wrapText="1"/>
    </xf>
    <xf numFmtId="165" fontId="2" fillId="0" borderId="21" xfId="25" applyNumberFormat="1" applyFont="1" applyFill="1" applyBorder="1" applyAlignment="1" applyProtection="1">
      <alignment horizontal="center" wrapText="1"/>
    </xf>
    <xf numFmtId="165" fontId="2" fillId="0" borderId="22" xfId="19" applyNumberFormat="1" applyFont="1" applyFill="1" applyBorder="1" applyAlignment="1">
      <alignment horizontal="center" wrapText="1"/>
    </xf>
    <xf numFmtId="165" fontId="2" fillId="0" borderId="23" xfId="19" applyNumberFormat="1" applyFont="1" applyFill="1" applyBorder="1" applyAlignment="1">
      <alignment horizontal="center" wrapText="1"/>
    </xf>
    <xf numFmtId="165" fontId="3" fillId="0" borderId="19" xfId="19" applyNumberFormat="1" applyFont="1" applyFill="1" applyBorder="1" applyAlignment="1">
      <alignment horizontal="center" wrapText="1"/>
    </xf>
    <xf numFmtId="165" fontId="2" fillId="0" borderId="3" xfId="19" applyNumberFormat="1" applyFont="1" applyFill="1" applyBorder="1" applyAlignment="1">
      <alignment horizontal="center"/>
    </xf>
    <xf numFmtId="165" fontId="2" fillId="0" borderId="4" xfId="19" applyNumberFormat="1" applyFont="1" applyFill="1" applyBorder="1" applyAlignment="1">
      <alignment horizontal="center"/>
    </xf>
    <xf numFmtId="0" fontId="2" fillId="0" borderId="26" xfId="19" applyFont="1" applyFill="1" applyBorder="1" applyAlignment="1">
      <alignment horizontal="center" vertical="top" wrapText="1"/>
    </xf>
    <xf numFmtId="0" fontId="2" fillId="0" borderId="17" xfId="19" applyFont="1" applyFill="1" applyBorder="1" applyAlignment="1">
      <alignment horizontal="center" vertical="top" wrapText="1"/>
    </xf>
    <xf numFmtId="165" fontId="2" fillId="0" borderId="22" xfId="20" applyNumberFormat="1" applyFont="1" applyFill="1" applyBorder="1" applyAlignment="1">
      <alignment horizontal="center" wrapText="1"/>
    </xf>
    <xf numFmtId="165" fontId="2" fillId="0" borderId="23" xfId="20" applyNumberFormat="1" applyFont="1" applyFill="1" applyBorder="1" applyAlignment="1">
      <alignment horizontal="center" wrapText="1"/>
    </xf>
    <xf numFmtId="165" fontId="3" fillId="0" borderId="19" xfId="20" applyNumberFormat="1" applyFont="1" applyFill="1" applyBorder="1" applyAlignment="1">
      <alignment horizontal="center" wrapText="1"/>
    </xf>
    <xf numFmtId="165" fontId="2" fillId="0" borderId="3" xfId="20" applyNumberFormat="1" applyFont="1" applyFill="1" applyBorder="1" applyAlignment="1">
      <alignment horizontal="center"/>
    </xf>
    <xf numFmtId="165" fontId="2" fillId="0" borderId="4" xfId="20" applyNumberFormat="1" applyFont="1" applyFill="1" applyBorder="1" applyAlignment="1">
      <alignment horizontal="center"/>
    </xf>
    <xf numFmtId="2" fontId="3" fillId="0" borderId="16" xfId="19" applyNumberFormat="1" applyFont="1" applyFill="1" applyBorder="1" applyAlignment="1">
      <alignment horizontal="center" vertical="top" wrapText="1"/>
    </xf>
    <xf numFmtId="2" fontId="3" fillId="0" borderId="17" xfId="19" applyNumberFormat="1" applyFont="1" applyFill="1" applyBorder="1" applyAlignment="1">
      <alignment horizontal="center" vertical="top" wrapText="1"/>
    </xf>
    <xf numFmtId="2" fontId="3" fillId="0" borderId="18" xfId="19" applyNumberFormat="1" applyFont="1" applyFill="1" applyBorder="1" applyAlignment="1">
      <alignment horizontal="center" vertical="top" wrapText="1"/>
    </xf>
    <xf numFmtId="49" fontId="2" fillId="0" borderId="19" xfId="19" applyNumberFormat="1" applyFont="1" applyFill="1" applyBorder="1" applyAlignment="1">
      <alignment horizontal="center" vertical="top" wrapText="1"/>
    </xf>
    <xf numFmtId="49" fontId="2" fillId="0" borderId="3" xfId="19" applyNumberFormat="1" applyFont="1" applyFill="1" applyBorder="1" applyAlignment="1">
      <alignment horizontal="center" vertical="top" wrapText="1"/>
    </xf>
    <xf numFmtId="49" fontId="2" fillId="0" borderId="20" xfId="19" applyNumberFormat="1" applyFont="1" applyFill="1" applyBorder="1" applyAlignment="1">
      <alignment horizontal="center" vertical="top" wrapText="1"/>
    </xf>
    <xf numFmtId="49" fontId="2" fillId="0" borderId="19" xfId="19" applyNumberFormat="1" applyFont="1" applyFill="1" applyBorder="1" applyAlignment="1">
      <alignment horizontal="center" wrapText="1"/>
    </xf>
    <xf numFmtId="49" fontId="2" fillId="0" borderId="3" xfId="19" applyNumberFormat="1" applyFont="1" applyFill="1" applyBorder="1" applyAlignment="1">
      <alignment horizontal="center" wrapText="1"/>
    </xf>
    <xf numFmtId="49" fontId="2" fillId="0" borderId="20" xfId="19" applyNumberFormat="1" applyFont="1" applyFill="1" applyBorder="1" applyAlignment="1">
      <alignment horizontal="center" wrapText="1"/>
    </xf>
    <xf numFmtId="49" fontId="3" fillId="0" borderId="16" xfId="19" applyNumberFormat="1" applyFont="1" applyFill="1" applyBorder="1" applyAlignment="1">
      <alignment horizontal="center" vertical="top" wrapText="1"/>
    </xf>
    <xf numFmtId="0" fontId="3" fillId="0" borderId="17" xfId="19" applyNumberFormat="1" applyFont="1" applyFill="1" applyBorder="1" applyAlignment="1">
      <alignment horizontal="center" vertical="top" wrapText="1"/>
    </xf>
    <xf numFmtId="0" fontId="3" fillId="0" borderId="18" xfId="19" applyNumberFormat="1" applyFont="1" applyFill="1" applyBorder="1" applyAlignment="1">
      <alignment horizontal="center" vertical="top" wrapText="1"/>
    </xf>
    <xf numFmtId="0" fontId="13" fillId="0" borderId="9" xfId="21" applyFont="1" applyFill="1" applyBorder="1" applyAlignment="1">
      <alignment horizontal="center" vertical="center"/>
    </xf>
    <xf numFmtId="49" fontId="2" fillId="0" borderId="24" xfId="20" applyNumberFormat="1" applyFont="1" applyFill="1" applyBorder="1" applyAlignment="1">
      <alignment horizontal="center" vertical="top" wrapText="1"/>
    </xf>
    <xf numFmtId="49" fontId="2" fillId="0" borderId="25" xfId="20" applyNumberFormat="1" applyFont="1" applyFill="1" applyBorder="1" applyAlignment="1">
      <alignment horizontal="center" vertical="top" wrapText="1"/>
    </xf>
    <xf numFmtId="49" fontId="2" fillId="0" borderId="19" xfId="20" applyNumberFormat="1" applyFont="1" applyFill="1" applyBorder="1" applyAlignment="1">
      <alignment horizontal="center" vertical="top" wrapText="1"/>
    </xf>
    <xf numFmtId="49" fontId="2" fillId="0" borderId="3" xfId="20" applyNumberFormat="1" applyFont="1" applyFill="1" applyBorder="1" applyAlignment="1">
      <alignment horizontal="center" vertical="top" wrapText="1"/>
    </xf>
    <xf numFmtId="49" fontId="2" fillId="0" borderId="20" xfId="20" applyNumberFormat="1" applyFont="1" applyFill="1" applyBorder="1" applyAlignment="1">
      <alignment horizontal="center" vertical="top" wrapText="1"/>
    </xf>
    <xf numFmtId="49" fontId="2" fillId="0" borderId="19" xfId="20" applyNumberFormat="1" applyFont="1" applyFill="1" applyBorder="1" applyAlignment="1">
      <alignment horizontal="center" wrapText="1"/>
    </xf>
    <xf numFmtId="49" fontId="2" fillId="0" borderId="3" xfId="20" applyNumberFormat="1" applyFont="1" applyFill="1" applyBorder="1" applyAlignment="1">
      <alignment horizontal="center" wrapText="1"/>
    </xf>
    <xf numFmtId="49" fontId="2" fillId="0" borderId="20" xfId="20" applyNumberFormat="1" applyFont="1" applyFill="1" applyBorder="1" applyAlignment="1">
      <alignment horizontal="center" wrapText="1"/>
    </xf>
    <xf numFmtId="165" fontId="2" fillId="0" borderId="2" xfId="25" applyNumberFormat="1" applyFont="1" applyFill="1" applyBorder="1" applyAlignment="1" applyProtection="1">
      <alignment horizontal="center" wrapText="1"/>
    </xf>
    <xf numFmtId="165" fontId="2" fillId="0" borderId="3" xfId="25" applyNumberFormat="1" applyFont="1" applyFill="1" applyBorder="1" applyAlignment="1" applyProtection="1">
      <alignment horizontal="center" wrapText="1"/>
    </xf>
    <xf numFmtId="165" fontId="2" fillId="0" borderId="4" xfId="25" applyNumberFormat="1" applyFont="1" applyFill="1" applyBorder="1" applyAlignment="1" applyProtection="1">
      <alignment horizontal="center" wrapText="1"/>
    </xf>
    <xf numFmtId="0" fontId="13" fillId="0" borderId="9" xfId="21" applyFont="1" applyBorder="1" applyAlignment="1">
      <alignment horizontal="center" vertical="center"/>
    </xf>
    <xf numFmtId="165" fontId="3" fillId="0" borderId="3" xfId="19" applyNumberFormat="1" applyFont="1" applyFill="1" applyBorder="1" applyAlignment="1">
      <alignment horizontal="center"/>
    </xf>
    <xf numFmtId="165" fontId="3" fillId="0" borderId="4" xfId="19" applyNumberFormat="1" applyFont="1" applyFill="1" applyBorder="1" applyAlignment="1">
      <alignment horizontal="center"/>
    </xf>
    <xf numFmtId="165" fontId="3" fillId="0" borderId="21" xfId="25" applyNumberFormat="1" applyFont="1" applyFill="1" applyBorder="1" applyAlignment="1" applyProtection="1">
      <alignment horizontal="center" wrapText="1"/>
    </xf>
    <xf numFmtId="165" fontId="3" fillId="0" borderId="22" xfId="19" applyNumberFormat="1" applyFont="1" applyFill="1" applyBorder="1" applyAlignment="1">
      <alignment horizontal="center" wrapText="1"/>
    </xf>
    <xf numFmtId="165" fontId="3" fillId="0" borderId="23" xfId="19" applyNumberFormat="1" applyFont="1" applyFill="1" applyBorder="1" applyAlignment="1">
      <alignment horizontal="center" wrapText="1"/>
    </xf>
    <xf numFmtId="165" fontId="3" fillId="0" borderId="3" xfId="20" applyNumberFormat="1" applyFont="1" applyFill="1" applyBorder="1" applyAlignment="1">
      <alignment horizontal="center" wrapText="1"/>
    </xf>
    <xf numFmtId="165" fontId="3" fillId="0" borderId="4" xfId="20" applyNumberFormat="1" applyFont="1" applyFill="1" applyBorder="1" applyAlignment="1">
      <alignment horizontal="center" wrapText="1"/>
    </xf>
    <xf numFmtId="165" fontId="2" fillId="0" borderId="22" xfId="25" applyNumberFormat="1" applyFont="1" applyFill="1" applyBorder="1" applyAlignment="1" applyProtection="1">
      <alignment horizontal="center" wrapText="1"/>
    </xf>
    <xf numFmtId="165" fontId="2" fillId="0" borderId="23" xfId="25" applyNumberFormat="1" applyFont="1" applyFill="1" applyBorder="1" applyAlignment="1" applyProtection="1">
      <alignment horizontal="center" wrapText="1"/>
    </xf>
    <xf numFmtId="0" fontId="11" fillId="0" borderId="9" xfId="21" applyFont="1" applyBorder="1" applyAlignment="1">
      <alignment horizontal="center" vertical="center"/>
    </xf>
    <xf numFmtId="165" fontId="3" fillId="0" borderId="3" xfId="19" applyNumberFormat="1" applyFont="1" applyFill="1" applyBorder="1" applyAlignment="1">
      <alignment horizontal="center" wrapText="1"/>
    </xf>
    <xf numFmtId="165" fontId="3" fillId="0" borderId="4" xfId="19" applyNumberFormat="1" applyFont="1" applyFill="1" applyBorder="1" applyAlignment="1">
      <alignment horizontal="center" wrapText="1"/>
    </xf>
    <xf numFmtId="2" fontId="2" fillId="0" borderId="2" xfId="25" applyNumberFormat="1" applyFont="1" applyFill="1" applyBorder="1" applyAlignment="1" applyProtection="1">
      <alignment horizontal="center" vertical="center"/>
    </xf>
    <xf numFmtId="2" fontId="2" fillId="0" borderId="3" xfId="25" applyNumberFormat="1" applyFont="1" applyFill="1" applyBorder="1" applyAlignment="1" applyProtection="1">
      <alignment horizontal="center" vertical="center"/>
    </xf>
    <xf numFmtId="2" fontId="2" fillId="0" borderId="4" xfId="25" applyNumberFormat="1" applyFont="1" applyFill="1" applyBorder="1" applyAlignment="1" applyProtection="1">
      <alignment horizontal="center" vertical="center"/>
    </xf>
    <xf numFmtId="0" fontId="2" fillId="0" borderId="10" xfId="19" applyFont="1" applyFill="1" applyBorder="1" applyAlignment="1">
      <alignment horizontal="center" vertical="top" wrapText="1"/>
    </xf>
    <xf numFmtId="0" fontId="2" fillId="0" borderId="0" xfId="19" applyFont="1" applyFill="1" applyBorder="1" applyAlignment="1">
      <alignment horizontal="center" vertical="top" wrapText="1"/>
    </xf>
    <xf numFmtId="49" fontId="3" fillId="0" borderId="0" xfId="19" applyNumberFormat="1" applyFont="1" applyFill="1" applyBorder="1" applyAlignment="1">
      <alignment horizontal="center" vertical="top" wrapText="1"/>
    </xf>
    <xf numFmtId="0" fontId="3" fillId="0" borderId="0" xfId="19" applyNumberFormat="1" applyFont="1" applyFill="1" applyBorder="1" applyAlignment="1">
      <alignment horizontal="center" vertical="top" wrapText="1"/>
    </xf>
    <xf numFmtId="165" fontId="3" fillId="0" borderId="1" xfId="22" applyNumberFormat="1" applyFont="1" applyFill="1" applyBorder="1" applyAlignment="1">
      <alignment horizontal="center" wrapText="1"/>
    </xf>
    <xf numFmtId="165" fontId="2" fillId="0" borderId="1" xfId="22" applyNumberFormat="1" applyFont="1" applyBorder="1" applyAlignment="1">
      <alignment horizontal="center"/>
    </xf>
    <xf numFmtId="165" fontId="2" fillId="17" borderId="1" xfId="23" applyNumberFormat="1" applyFont="1" applyFill="1" applyBorder="1" applyAlignment="1" applyProtection="1">
      <alignment horizontal="center" wrapText="1"/>
    </xf>
    <xf numFmtId="165" fontId="2" fillId="0" borderId="1" xfId="22" applyNumberFormat="1" applyFont="1" applyBorder="1" applyAlignment="1">
      <alignment horizontal="center" wrapText="1"/>
    </xf>
    <xf numFmtId="49" fontId="2" fillId="0" borderId="1" xfId="22" applyNumberFormat="1" applyFont="1" applyBorder="1" applyAlignment="1">
      <alignment horizontal="center" vertical="top" wrapText="1"/>
    </xf>
    <xf numFmtId="0" fontId="2" fillId="0" borderId="1" xfId="22" applyFont="1" applyBorder="1" applyAlignment="1">
      <alignment horizontal="center" vertical="top" wrapText="1"/>
    </xf>
    <xf numFmtId="0" fontId="2" fillId="0" borderId="1" xfId="22" applyFont="1" applyBorder="1" applyAlignment="1"/>
    <xf numFmtId="0" fontId="8" fillId="0" borderId="1" xfId="22" applyBorder="1" applyAlignment="1"/>
    <xf numFmtId="2" fontId="3" fillId="0" borderId="1" xfId="22" applyNumberFormat="1" applyFont="1" applyFill="1" applyBorder="1" applyAlignment="1">
      <alignment horizontal="center" wrapText="1"/>
    </xf>
    <xf numFmtId="2" fontId="8" fillId="0" borderId="1" xfId="22" applyNumberFormat="1" applyBorder="1" applyAlignment="1">
      <alignment horizontal="center"/>
    </xf>
    <xf numFmtId="0" fontId="8" fillId="0" borderId="1" xfId="22" applyBorder="1" applyAlignment="1">
      <alignment horizontal="center" wrapText="1"/>
    </xf>
    <xf numFmtId="0" fontId="13" fillId="0" borderId="0" xfId="22" applyFont="1" applyAlignment="1">
      <alignment horizontal="center"/>
    </xf>
    <xf numFmtId="165" fontId="13" fillId="0" borderId="0" xfId="22" applyNumberFormat="1" applyFont="1" applyAlignment="1">
      <alignment horizontal="center"/>
    </xf>
    <xf numFmtId="0" fontId="12" fillId="0" borderId="2" xfId="22" applyFont="1" applyBorder="1" applyAlignment="1">
      <alignment horizontal="center" vertical="top" wrapText="1"/>
    </xf>
    <xf numFmtId="0" fontId="12" fillId="0" borderId="3" xfId="22" applyFont="1" applyBorder="1" applyAlignment="1">
      <alignment horizontal="center" vertical="top" wrapText="1"/>
    </xf>
    <xf numFmtId="0" fontId="12" fillId="0" borderId="4" xfId="22" applyFont="1" applyBorder="1" applyAlignment="1">
      <alignment horizontal="center" vertical="top" wrapText="1"/>
    </xf>
    <xf numFmtId="2" fontId="2" fillId="17" borderId="2" xfId="23" applyNumberFormat="1" applyFont="1" applyFill="1" applyBorder="1" applyAlignment="1" applyProtection="1">
      <alignment horizontal="center" vertical="center" wrapText="1"/>
    </xf>
    <xf numFmtId="2" fontId="2" fillId="17" borderId="3" xfId="23" applyNumberFormat="1" applyFont="1" applyFill="1" applyBorder="1" applyAlignment="1" applyProtection="1">
      <alignment horizontal="center" vertical="center" wrapText="1"/>
    </xf>
    <xf numFmtId="2" fontId="2" fillId="17" borderId="4" xfId="23" applyNumberFormat="1" applyFont="1" applyFill="1" applyBorder="1" applyAlignment="1" applyProtection="1">
      <alignment horizontal="center" vertical="center" wrapText="1"/>
    </xf>
    <xf numFmtId="165" fontId="8" fillId="0" borderId="1" xfId="22" applyNumberFormat="1" applyBorder="1" applyAlignment="1">
      <alignment horizontal="center"/>
    </xf>
    <xf numFmtId="165" fontId="3" fillId="16" borderId="1" xfId="22" applyNumberFormat="1" applyFont="1" applyFill="1" applyBorder="1" applyAlignment="1">
      <alignment horizontal="center" wrapText="1"/>
    </xf>
    <xf numFmtId="165" fontId="2" fillId="16" borderId="1" xfId="22" applyNumberFormat="1" applyFont="1" applyFill="1" applyBorder="1" applyAlignment="1">
      <alignment horizontal="center"/>
    </xf>
    <xf numFmtId="165" fontId="2" fillId="16" borderId="1" xfId="22" applyNumberFormat="1" applyFont="1" applyFill="1" applyBorder="1" applyAlignment="1">
      <alignment horizontal="center" wrapText="1"/>
    </xf>
    <xf numFmtId="0" fontId="8" fillId="16" borderId="1" xfId="22" applyFill="1" applyBorder="1" applyAlignment="1">
      <alignment horizontal="center" wrapText="1"/>
    </xf>
    <xf numFmtId="2" fontId="3" fillId="16" borderId="1" xfId="22" applyNumberFormat="1" applyFont="1" applyFill="1" applyBorder="1" applyAlignment="1">
      <alignment horizontal="center" wrapText="1"/>
    </xf>
    <xf numFmtId="2" fontId="8" fillId="16" borderId="1" xfId="22" applyNumberFormat="1" applyFill="1" applyBorder="1" applyAlignment="1">
      <alignment horizontal="center"/>
    </xf>
    <xf numFmtId="165" fontId="13" fillId="16" borderId="0" xfId="22" applyNumberFormat="1" applyFont="1" applyFill="1" applyAlignment="1">
      <alignment horizontal="center"/>
    </xf>
    <xf numFmtId="0" fontId="15" fillId="0" borderId="9" xfId="26" applyFont="1" applyFill="1" applyBorder="1" applyAlignment="1">
      <alignment horizontal="center" wrapText="1"/>
    </xf>
    <xf numFmtId="0" fontId="14" fillId="0" borderId="0" xfId="26" applyFill="1"/>
    <xf numFmtId="0" fontId="16" fillId="0" borderId="27" xfId="26" applyFont="1" applyFill="1" applyBorder="1" applyAlignment="1">
      <alignment horizontal="center" vertical="center" wrapText="1"/>
    </xf>
    <xf numFmtId="0" fontId="16" fillId="0" borderId="28" xfId="26" applyFont="1" applyFill="1" applyBorder="1" applyAlignment="1">
      <alignment horizontal="center" vertical="center" wrapText="1"/>
    </xf>
    <xf numFmtId="0" fontId="16" fillId="0" borderId="29" xfId="26" applyFont="1" applyFill="1" applyBorder="1" applyAlignment="1">
      <alignment horizontal="center" vertical="center" wrapText="1"/>
    </xf>
    <xf numFmtId="0" fontId="14" fillId="0" borderId="0" xfId="26" applyFill="1" applyAlignment="1">
      <alignment horizontal="center" vertical="center"/>
    </xf>
    <xf numFmtId="0" fontId="16" fillId="0" borderId="18" xfId="26" applyFont="1" applyFill="1" applyBorder="1" applyAlignment="1">
      <alignment horizontal="center" vertical="center" wrapText="1"/>
    </xf>
    <xf numFmtId="0" fontId="16" fillId="0" borderId="20" xfId="26" applyFont="1" applyFill="1" applyBorder="1" applyAlignment="1">
      <alignment horizontal="center" vertical="center" wrapText="1"/>
    </xf>
    <xf numFmtId="0" fontId="16" fillId="0" borderId="23" xfId="26" applyFont="1" applyFill="1" applyBorder="1" applyAlignment="1">
      <alignment horizontal="center" vertical="center" wrapText="1"/>
    </xf>
    <xf numFmtId="0" fontId="16" fillId="0" borderId="30" xfId="26" applyFont="1" applyFill="1" applyBorder="1" applyAlignment="1">
      <alignment horizontal="center" vertical="center" wrapText="1"/>
    </xf>
    <xf numFmtId="0" fontId="17" fillId="0" borderId="31" xfId="26" applyFont="1" applyFill="1" applyBorder="1" applyAlignment="1">
      <alignment vertical="center"/>
    </xf>
    <xf numFmtId="0" fontId="18" fillId="0" borderId="19" xfId="26" applyFont="1" applyFill="1" applyBorder="1" applyAlignment="1">
      <alignment horizontal="center" vertical="top" wrapText="1"/>
    </xf>
    <xf numFmtId="0" fontId="18" fillId="0" borderId="2" xfId="26" applyFont="1" applyFill="1" applyBorder="1" applyAlignment="1">
      <alignment horizontal="center" vertical="center" wrapText="1"/>
    </xf>
    <xf numFmtId="0" fontId="2" fillId="0" borderId="1" xfId="26" applyFont="1" applyFill="1" applyBorder="1" applyAlignment="1">
      <alignment horizontal="center" vertical="top" wrapText="1"/>
    </xf>
    <xf numFmtId="0" fontId="16" fillId="0" borderId="1" xfId="26" applyFont="1" applyFill="1" applyBorder="1" applyAlignment="1"/>
    <xf numFmtId="0" fontId="16" fillId="0" borderId="1" xfId="26" applyFont="1" applyFill="1" applyBorder="1" applyAlignment="1">
      <alignment wrapText="1"/>
    </xf>
    <xf numFmtId="0" fontId="19" fillId="0" borderId="1" xfId="26" applyFont="1" applyFill="1" applyBorder="1" applyAlignment="1">
      <alignment vertical="top" wrapText="1"/>
    </xf>
    <xf numFmtId="0" fontId="16" fillId="0" borderId="4" xfId="26" applyFont="1" applyFill="1" applyBorder="1"/>
    <xf numFmtId="2" fontId="2" fillId="0" borderId="4" xfId="27" applyNumberFormat="1" applyFont="1" applyFill="1" applyBorder="1" applyAlignment="1" applyProtection="1">
      <alignment horizontal="center" wrapText="1"/>
    </xf>
    <xf numFmtId="165" fontId="16" fillId="0" borderId="1" xfId="27" applyNumberFormat="1" applyFont="1" applyFill="1" applyBorder="1" applyAlignment="1">
      <alignment horizontal="center" wrapText="1"/>
    </xf>
    <xf numFmtId="2" fontId="3" fillId="0" borderId="1" xfId="26" applyNumberFormat="1" applyFont="1" applyFill="1" applyBorder="1" applyAlignment="1">
      <alignment horizontal="center" wrapText="1"/>
    </xf>
    <xf numFmtId="165" fontId="2" fillId="0" borderId="1" xfId="27" applyNumberFormat="1" applyFont="1" applyFill="1" applyBorder="1" applyAlignment="1" applyProtection="1">
      <alignment horizontal="center" wrapText="1"/>
    </xf>
    <xf numFmtId="0" fontId="16" fillId="0" borderId="19" xfId="26" applyFont="1" applyFill="1" applyBorder="1" applyAlignment="1">
      <alignment horizontal="center" vertical="top" wrapText="1"/>
    </xf>
    <xf numFmtId="2" fontId="2" fillId="0" borderId="32" xfId="27" applyNumberFormat="1" applyFont="1" applyFill="1" applyBorder="1" applyAlignment="1" applyProtection="1">
      <alignment horizontal="center" vertical="center" wrapText="1"/>
    </xf>
    <xf numFmtId="0" fontId="18" fillId="0" borderId="3" xfId="26" applyFont="1" applyFill="1" applyBorder="1" applyAlignment="1">
      <alignment horizontal="center" vertical="top" wrapText="1"/>
    </xf>
    <xf numFmtId="0" fontId="18" fillId="0" borderId="3" xfId="26" applyFont="1" applyFill="1" applyBorder="1" applyAlignment="1">
      <alignment horizontal="center" vertical="center" wrapText="1"/>
    </xf>
    <xf numFmtId="0" fontId="14" fillId="0" borderId="1" xfId="26" applyFill="1" applyBorder="1" applyAlignment="1"/>
    <xf numFmtId="0" fontId="16" fillId="0" borderId="1" xfId="26" applyFont="1" applyFill="1" applyBorder="1"/>
    <xf numFmtId="165" fontId="2" fillId="0" borderId="1" xfId="27" applyNumberFormat="1" applyFont="1" applyFill="1" applyBorder="1" applyAlignment="1" applyProtection="1">
      <alignment horizontal="center" wrapText="1"/>
    </xf>
    <xf numFmtId="2" fontId="14" fillId="0" borderId="1" xfId="26" applyNumberFormat="1" applyFill="1" applyBorder="1" applyAlignment="1">
      <alignment horizontal="center"/>
    </xf>
    <xf numFmtId="0" fontId="20" fillId="0" borderId="1" xfId="26" applyFont="1" applyFill="1" applyBorder="1" applyAlignment="1">
      <alignment horizontal="center" wrapText="1"/>
    </xf>
    <xf numFmtId="0" fontId="16" fillId="0" borderId="3" xfId="26" applyFont="1" applyFill="1" applyBorder="1" applyAlignment="1">
      <alignment horizontal="center" vertical="top" wrapText="1"/>
    </xf>
    <xf numFmtId="2" fontId="2" fillId="0" borderId="22" xfId="27" applyNumberFormat="1" applyFont="1" applyFill="1" applyBorder="1" applyAlignment="1" applyProtection="1">
      <alignment horizontal="center" vertical="center" wrapText="1"/>
    </xf>
    <xf numFmtId="0" fontId="18" fillId="0" borderId="4" xfId="26" applyFont="1" applyFill="1" applyBorder="1" applyAlignment="1">
      <alignment horizontal="center" vertical="center" wrapText="1"/>
    </xf>
    <xf numFmtId="0" fontId="16" fillId="0" borderId="1" xfId="26" applyFont="1" applyFill="1" applyBorder="1" applyAlignment="1">
      <alignment horizontal="center" vertical="top" wrapText="1"/>
    </xf>
    <xf numFmtId="49" fontId="3" fillId="0" borderId="1" xfId="26" applyNumberFormat="1" applyFont="1" applyFill="1" applyBorder="1" applyAlignment="1">
      <alignment vertical="top" wrapText="1"/>
    </xf>
    <xf numFmtId="2" fontId="2" fillId="0" borderId="33" xfId="27" applyNumberFormat="1" applyFont="1" applyFill="1" applyBorder="1" applyAlignment="1" applyProtection="1">
      <alignment horizontal="center" vertical="center" wrapText="1"/>
    </xf>
    <xf numFmtId="0" fontId="17" fillId="0" borderId="34" xfId="26" applyFont="1" applyFill="1" applyBorder="1" applyAlignment="1">
      <alignment vertical="center"/>
    </xf>
    <xf numFmtId="0" fontId="18" fillId="0" borderId="2" xfId="26" quotePrefix="1" applyFont="1" applyFill="1" applyBorder="1" applyAlignment="1">
      <alignment horizontal="center" vertical="center" wrapText="1"/>
    </xf>
    <xf numFmtId="0" fontId="2" fillId="0" borderId="4" xfId="26" applyFont="1" applyFill="1" applyBorder="1" applyAlignment="1">
      <alignment horizontal="center" vertical="top" wrapText="1"/>
    </xf>
    <xf numFmtId="0" fontId="16" fillId="0" borderId="4" xfId="26" applyFont="1" applyFill="1" applyBorder="1" applyAlignment="1"/>
    <xf numFmtId="0" fontId="16" fillId="0" borderId="4" xfId="26" applyFont="1" applyFill="1" applyBorder="1" applyAlignment="1">
      <alignment wrapText="1"/>
    </xf>
    <xf numFmtId="0" fontId="19" fillId="0" borderId="4" xfId="26" applyFont="1" applyFill="1" applyBorder="1" applyAlignment="1">
      <alignment vertical="top" wrapText="1"/>
    </xf>
    <xf numFmtId="165" fontId="16" fillId="0" borderId="4" xfId="27" applyNumberFormat="1" applyFont="1" applyFill="1" applyBorder="1" applyAlignment="1">
      <alignment horizontal="center" wrapText="1"/>
    </xf>
    <xf numFmtId="2" fontId="3" fillId="0" borderId="4" xfId="26" applyNumberFormat="1" applyFont="1" applyFill="1" applyBorder="1" applyAlignment="1">
      <alignment horizontal="center" wrapText="1"/>
    </xf>
    <xf numFmtId="165" fontId="2" fillId="0" borderId="4" xfId="27" applyNumberFormat="1" applyFont="1" applyFill="1" applyBorder="1" applyAlignment="1" applyProtection="1">
      <alignment horizontal="center" wrapText="1"/>
    </xf>
    <xf numFmtId="2" fontId="2" fillId="0" borderId="21" xfId="27" applyNumberFormat="1" applyFont="1" applyFill="1" applyBorder="1" applyAlignment="1" applyProtection="1">
      <alignment horizontal="center" vertical="center" wrapText="1"/>
    </xf>
    <xf numFmtId="0" fontId="16" fillId="0" borderId="2" xfId="26" applyFont="1" applyFill="1" applyBorder="1" applyAlignment="1">
      <alignment horizontal="center" vertical="top" wrapText="1"/>
    </xf>
    <xf numFmtId="165" fontId="2" fillId="0" borderId="32" xfId="27" applyNumberFormat="1" applyFont="1" applyFill="1" applyBorder="1" applyAlignment="1" applyProtection="1">
      <alignment horizontal="center" wrapText="1"/>
    </xf>
    <xf numFmtId="165" fontId="2" fillId="0" borderId="22" xfId="27" applyNumberFormat="1" applyFont="1" applyFill="1" applyBorder="1" applyAlignment="1" applyProtection="1">
      <alignment horizontal="center" wrapText="1"/>
    </xf>
    <xf numFmtId="0" fontId="16" fillId="0" borderId="4" xfId="26" applyFont="1" applyFill="1" applyBorder="1" applyAlignment="1">
      <alignment horizontal="center" vertical="top" wrapText="1"/>
    </xf>
    <xf numFmtId="165" fontId="2" fillId="0" borderId="33" xfId="27" applyNumberFormat="1" applyFont="1" applyFill="1" applyBorder="1" applyAlignment="1" applyProtection="1">
      <alignment horizontal="center" wrapText="1"/>
    </xf>
    <xf numFmtId="0" fontId="16" fillId="0" borderId="2" xfId="26" applyFont="1" applyFill="1" applyBorder="1" applyAlignment="1">
      <alignment horizontal="center" wrapText="1"/>
    </xf>
    <xf numFmtId="0" fontId="16" fillId="0" borderId="3" xfId="26" applyFont="1" applyFill="1" applyBorder="1" applyAlignment="1">
      <alignment horizontal="center" wrapText="1"/>
    </xf>
    <xf numFmtId="0" fontId="16" fillId="0" borderId="4" xfId="26" applyFont="1" applyFill="1" applyBorder="1" applyAlignment="1">
      <alignment horizontal="center" wrapText="1"/>
    </xf>
    <xf numFmtId="0" fontId="14" fillId="0" borderId="2" xfId="26" applyFill="1" applyBorder="1" applyAlignment="1">
      <alignment horizontal="center"/>
    </xf>
    <xf numFmtId="0" fontId="14" fillId="0" borderId="3" xfId="26" applyFill="1" applyBorder="1" applyAlignment="1">
      <alignment horizontal="center"/>
    </xf>
    <xf numFmtId="0" fontId="14" fillId="0" borderId="4" xfId="26" applyFill="1" applyBorder="1" applyAlignment="1">
      <alignment horizontal="center"/>
    </xf>
    <xf numFmtId="165" fontId="2" fillId="0" borderId="2" xfId="27" applyNumberFormat="1" applyFont="1" applyFill="1" applyBorder="1" applyAlignment="1" applyProtection="1">
      <alignment horizontal="center" wrapText="1"/>
    </xf>
    <xf numFmtId="0" fontId="20" fillId="0" borderId="2" xfId="26" applyFont="1" applyFill="1" applyBorder="1" applyAlignment="1">
      <alignment horizontal="left" vertical="top" wrapText="1"/>
    </xf>
    <xf numFmtId="165" fontId="2" fillId="0" borderId="3" xfId="27" applyNumberFormat="1" applyFont="1" applyFill="1" applyBorder="1" applyAlignment="1" applyProtection="1">
      <alignment horizontal="center" wrapText="1"/>
    </xf>
    <xf numFmtId="0" fontId="20" fillId="0" borderId="3" xfId="26" applyFont="1" applyFill="1" applyBorder="1" applyAlignment="1">
      <alignment horizontal="left" vertical="top" wrapText="1"/>
    </xf>
    <xf numFmtId="0" fontId="17" fillId="19" borderId="31" xfId="26" applyFont="1" applyFill="1" applyBorder="1" applyAlignment="1">
      <alignment vertical="center"/>
    </xf>
    <xf numFmtId="0" fontId="18" fillId="20" borderId="2" xfId="26" quotePrefix="1" applyFont="1" applyFill="1" applyBorder="1" applyAlignment="1">
      <alignment horizontal="center" vertical="center" wrapText="1"/>
    </xf>
    <xf numFmtId="0" fontId="2" fillId="19" borderId="1" xfId="26" applyFont="1" applyFill="1" applyBorder="1" applyAlignment="1">
      <alignment horizontal="center" vertical="top" wrapText="1"/>
    </xf>
    <xf numFmtId="0" fontId="16" fillId="19" borderId="1" xfId="26" applyFont="1" applyFill="1" applyBorder="1" applyAlignment="1"/>
    <xf numFmtId="0" fontId="16" fillId="19" borderId="1" xfId="26" applyFont="1" applyFill="1" applyBorder="1" applyAlignment="1">
      <alignment wrapText="1"/>
    </xf>
    <xf numFmtId="0" fontId="19" fillId="19" borderId="1" xfId="26" applyFont="1" applyFill="1" applyBorder="1" applyAlignment="1">
      <alignment vertical="top" wrapText="1"/>
    </xf>
    <xf numFmtId="0" fontId="16" fillId="19" borderId="4" xfId="26" applyFont="1" applyFill="1" applyBorder="1"/>
    <xf numFmtId="2" fontId="2" fillId="19" borderId="4" xfId="27" applyNumberFormat="1" applyFont="1" applyFill="1" applyBorder="1" applyAlignment="1" applyProtection="1">
      <alignment horizontal="center" wrapText="1"/>
    </xf>
    <xf numFmtId="165" fontId="2" fillId="19" borderId="1" xfId="27" applyNumberFormat="1" applyFont="1" applyFill="1" applyBorder="1" applyAlignment="1" applyProtection="1">
      <alignment horizontal="center" wrapText="1"/>
    </xf>
    <xf numFmtId="2" fontId="3" fillId="19" borderId="1" xfId="26" applyNumberFormat="1" applyFont="1" applyFill="1" applyBorder="1" applyAlignment="1">
      <alignment horizontal="center" wrapText="1"/>
    </xf>
    <xf numFmtId="165" fontId="2" fillId="19" borderId="2" xfId="27" applyNumberFormat="1" applyFont="1" applyFill="1" applyBorder="1" applyAlignment="1" applyProtection="1">
      <alignment horizontal="center" wrapText="1"/>
    </xf>
    <xf numFmtId="165" fontId="2" fillId="19" borderId="32" xfId="27" applyNumberFormat="1" applyFont="1" applyFill="1" applyBorder="1" applyAlignment="1" applyProtection="1">
      <alignment horizontal="center" wrapText="1"/>
    </xf>
    <xf numFmtId="0" fontId="14" fillId="0" borderId="0" xfId="26"/>
    <xf numFmtId="0" fontId="18" fillId="20" borderId="3" xfId="26" applyFont="1" applyFill="1" applyBorder="1" applyAlignment="1">
      <alignment horizontal="center" vertical="center" wrapText="1"/>
    </xf>
    <xf numFmtId="0" fontId="14" fillId="19" borderId="1" xfId="26" applyFill="1" applyBorder="1" applyAlignment="1"/>
    <xf numFmtId="0" fontId="16" fillId="19" borderId="1" xfId="26" applyFont="1" applyFill="1" applyBorder="1"/>
    <xf numFmtId="165" fontId="16" fillId="19" borderId="1" xfId="27" applyNumberFormat="1" applyFont="1" applyFill="1" applyBorder="1" applyAlignment="1">
      <alignment horizontal="center" wrapText="1"/>
    </xf>
    <xf numFmtId="2" fontId="14" fillId="19" borderId="1" xfId="26" applyNumberFormat="1" applyFill="1" applyBorder="1" applyAlignment="1">
      <alignment horizontal="center"/>
    </xf>
    <xf numFmtId="165" fontId="2" fillId="19" borderId="3" xfId="27" applyNumberFormat="1" applyFont="1" applyFill="1" applyBorder="1" applyAlignment="1" applyProtection="1">
      <alignment horizontal="center" wrapText="1"/>
    </xf>
    <xf numFmtId="165" fontId="2" fillId="19" borderId="22" xfId="27" applyNumberFormat="1" applyFont="1" applyFill="1" applyBorder="1" applyAlignment="1" applyProtection="1">
      <alignment horizontal="center" wrapText="1"/>
    </xf>
    <xf numFmtId="0" fontId="18" fillId="20" borderId="4" xfId="26" applyFont="1" applyFill="1" applyBorder="1" applyAlignment="1">
      <alignment horizontal="center" vertical="center" wrapText="1"/>
    </xf>
    <xf numFmtId="0" fontId="16" fillId="19" borderId="1" xfId="26" applyFont="1" applyFill="1" applyBorder="1" applyAlignment="1">
      <alignment horizontal="center" vertical="top" wrapText="1"/>
    </xf>
    <xf numFmtId="49" fontId="3" fillId="19" borderId="1" xfId="26" applyNumberFormat="1" applyFont="1" applyFill="1" applyBorder="1" applyAlignment="1">
      <alignment vertical="top" wrapText="1"/>
    </xf>
    <xf numFmtId="165" fontId="2" fillId="19" borderId="4" xfId="27" applyNumberFormat="1" applyFont="1" applyFill="1" applyBorder="1" applyAlignment="1" applyProtection="1">
      <alignment horizontal="center" wrapText="1"/>
    </xf>
    <xf numFmtId="165" fontId="2" fillId="19" borderId="33" xfId="27" applyNumberFormat="1" applyFont="1" applyFill="1" applyBorder="1" applyAlignment="1" applyProtection="1">
      <alignment horizontal="center" wrapText="1"/>
    </xf>
    <xf numFmtId="0" fontId="2" fillId="0" borderId="2" xfId="26" applyFont="1" applyFill="1" applyBorder="1" applyAlignment="1">
      <alignment horizontal="center" vertical="top" wrapText="1"/>
    </xf>
    <xf numFmtId="0" fontId="2" fillId="0" borderId="3" xfId="26" applyFont="1" applyFill="1" applyBorder="1" applyAlignment="1">
      <alignment horizontal="center" vertical="top" wrapText="1"/>
    </xf>
    <xf numFmtId="0" fontId="18" fillId="0" borderId="4" xfId="26" applyFont="1" applyFill="1" applyBorder="1" applyAlignment="1">
      <alignment horizontal="center" vertical="top" wrapText="1"/>
    </xf>
    <xf numFmtId="0" fontId="20" fillId="0" borderId="4" xfId="26" applyFont="1" applyFill="1" applyBorder="1" applyAlignment="1">
      <alignment horizontal="left" vertical="top" wrapText="1"/>
    </xf>
    <xf numFmtId="0" fontId="21" fillId="0" borderId="0" xfId="26" applyFont="1" applyFill="1"/>
    <xf numFmtId="0" fontId="16" fillId="0" borderId="0" xfId="26" applyFont="1" applyFill="1" applyBorder="1" applyAlignment="1">
      <alignment wrapText="1"/>
    </xf>
    <xf numFmtId="0" fontId="20" fillId="0" borderId="0" xfId="26" applyFont="1" applyFill="1" applyAlignment="1">
      <alignment horizontal="center"/>
    </xf>
    <xf numFmtId="0" fontId="14" fillId="0" borderId="0" xfId="26" applyFill="1" applyAlignment="1">
      <alignment horizontal="center" vertical="center" wrapText="1"/>
    </xf>
    <xf numFmtId="49" fontId="22" fillId="0" borderId="0" xfId="26" applyNumberFormat="1" applyFont="1" applyFill="1" applyBorder="1" applyAlignment="1">
      <alignment wrapText="1"/>
    </xf>
    <xf numFmtId="2" fontId="4" fillId="0" borderId="0" xfId="26" applyNumberFormat="1" applyFont="1" applyFill="1" applyAlignment="1"/>
    <xf numFmtId="49" fontId="23" fillId="0" borderId="0" xfId="26" applyNumberFormat="1" applyFont="1" applyFill="1" applyBorder="1" applyAlignment="1">
      <alignment horizontal="center" wrapText="1"/>
    </xf>
    <xf numFmtId="0" fontId="20" fillId="0" borderId="0" xfId="26" applyFont="1" applyFill="1"/>
    <xf numFmtId="49" fontId="22" fillId="0" borderId="0" xfId="26" applyNumberFormat="1" applyFont="1" applyFill="1" applyBorder="1" applyAlignment="1">
      <alignment horizontal="left" wrapText="1"/>
    </xf>
    <xf numFmtId="0" fontId="14" fillId="0" borderId="0" xfId="26" applyFill="1" applyAlignment="1">
      <alignment wrapText="1"/>
    </xf>
    <xf numFmtId="0" fontId="24" fillId="0" borderId="0" xfId="26" applyFont="1" applyFill="1"/>
    <xf numFmtId="0" fontId="25" fillId="0" borderId="0" xfId="26" applyFont="1" applyFill="1"/>
    <xf numFmtId="0" fontId="20" fillId="0" borderId="0" xfId="26" applyFont="1" applyFill="1" applyAlignment="1"/>
    <xf numFmtId="166" fontId="4" fillId="0" borderId="0" xfId="27" applyNumberFormat="1" applyFont="1" applyFill="1" applyBorder="1" applyAlignment="1">
      <alignment horizontal="center" wrapText="1"/>
    </xf>
    <xf numFmtId="49" fontId="23" fillId="0" borderId="0" xfId="26" applyNumberFormat="1" applyFont="1" applyFill="1" applyBorder="1" applyAlignment="1">
      <alignment horizontal="center" wrapText="1"/>
    </xf>
    <xf numFmtId="0" fontId="26" fillId="0" borderId="9" xfId="26" applyFont="1" applyFill="1" applyBorder="1" applyAlignment="1">
      <alignment horizontal="center" wrapText="1"/>
    </xf>
    <xf numFmtId="0" fontId="16" fillId="0" borderId="22" xfId="26" applyFont="1" applyFill="1" applyBorder="1" applyAlignment="1">
      <alignment horizontal="center" vertical="center" wrapText="1"/>
    </xf>
    <xf numFmtId="2" fontId="2" fillId="0" borderId="2" xfId="27" applyNumberFormat="1" applyFont="1" applyFill="1" applyBorder="1" applyAlignment="1" applyProtection="1">
      <alignment horizontal="center" vertical="center" wrapText="1"/>
    </xf>
    <xf numFmtId="2" fontId="2" fillId="0" borderId="3" xfId="27" applyNumberFormat="1" applyFont="1" applyFill="1" applyBorder="1" applyAlignment="1" applyProtection="1">
      <alignment horizontal="center" vertical="center" wrapText="1"/>
    </xf>
    <xf numFmtId="2" fontId="2" fillId="0" borderId="4" xfId="27" applyNumberFormat="1" applyFont="1" applyFill="1" applyBorder="1" applyAlignment="1" applyProtection="1">
      <alignment horizontal="center" vertical="center" wrapText="1"/>
    </xf>
    <xf numFmtId="165" fontId="2" fillId="0" borderId="32" xfId="27" applyNumberFormat="1" applyFont="1" applyFill="1" applyBorder="1" applyAlignment="1" applyProtection="1">
      <alignment horizontal="center" vertical="center" wrapText="1"/>
    </xf>
    <xf numFmtId="165" fontId="2" fillId="0" borderId="22" xfId="27" applyNumberFormat="1" applyFont="1" applyFill="1" applyBorder="1" applyAlignment="1" applyProtection="1">
      <alignment horizontal="center" vertical="center" wrapText="1"/>
    </xf>
    <xf numFmtId="165" fontId="2" fillId="0" borderId="33" xfId="27" applyNumberFormat="1" applyFont="1" applyFill="1" applyBorder="1" applyAlignment="1" applyProtection="1">
      <alignment horizontal="center" vertical="center" wrapText="1"/>
    </xf>
    <xf numFmtId="0" fontId="18" fillId="19" borderId="2" xfId="26" quotePrefix="1" applyFont="1" applyFill="1" applyBorder="1" applyAlignment="1">
      <alignment horizontal="center" vertical="center" wrapText="1"/>
    </xf>
    <xf numFmtId="0" fontId="18" fillId="19" borderId="3" xfId="26" applyFont="1" applyFill="1" applyBorder="1" applyAlignment="1">
      <alignment horizontal="center" vertical="center" wrapText="1"/>
    </xf>
    <xf numFmtId="0" fontId="18" fillId="19" borderId="4" xfId="26" applyFont="1" applyFill="1" applyBorder="1" applyAlignment="1">
      <alignment horizontal="center" vertical="center" wrapText="1"/>
    </xf>
    <xf numFmtId="0" fontId="16" fillId="0" borderId="9" xfId="28" applyFont="1" applyBorder="1" applyAlignment="1">
      <alignment horizontal="center" vertical="center"/>
    </xf>
    <xf numFmtId="0" fontId="28" fillId="0" borderId="0" xfId="28" applyFont="1" applyAlignment="1">
      <alignment vertical="center"/>
    </xf>
    <xf numFmtId="0" fontId="28" fillId="0" borderId="0" xfId="28" applyFont="1" applyAlignment="1">
      <alignment horizontal="center" vertical="center"/>
    </xf>
    <xf numFmtId="0" fontId="29" fillId="0" borderId="1" xfId="28" applyFont="1" applyFill="1" applyBorder="1" applyAlignment="1">
      <alignment horizontal="center" vertical="center" wrapText="1"/>
    </xf>
    <xf numFmtId="0" fontId="29" fillId="0" borderId="2" xfId="28" applyFont="1" applyFill="1" applyBorder="1" applyAlignment="1">
      <alignment horizontal="center" vertical="center" wrapText="1"/>
    </xf>
    <xf numFmtId="167" fontId="29" fillId="19" borderId="2" xfId="28" applyNumberFormat="1" applyFont="1" applyFill="1" applyBorder="1" applyAlignment="1">
      <alignment horizontal="center" vertical="center" wrapText="1"/>
    </xf>
    <xf numFmtId="0" fontId="29" fillId="19" borderId="2" xfId="28" applyFont="1" applyFill="1" applyBorder="1" applyAlignment="1">
      <alignment horizontal="center" vertical="center" wrapText="1"/>
    </xf>
    <xf numFmtId="0" fontId="29" fillId="0" borderId="1" xfId="28" applyFont="1" applyFill="1" applyBorder="1" applyAlignment="1">
      <alignment horizontal="left" wrapText="1"/>
    </xf>
    <xf numFmtId="0" fontId="29" fillId="0" borderId="0" xfId="28" applyFont="1" applyFill="1" applyAlignment="1">
      <alignment wrapText="1"/>
    </xf>
    <xf numFmtId="0" fontId="29" fillId="0" borderId="2" xfId="28" applyFont="1" applyFill="1" applyBorder="1" applyAlignment="1">
      <alignment horizontal="center" vertical="top" wrapText="1"/>
    </xf>
    <xf numFmtId="0" fontId="29" fillId="0" borderId="2" xfId="28" applyFont="1" applyFill="1" applyBorder="1" applyAlignment="1">
      <alignment horizontal="center" wrapText="1"/>
    </xf>
    <xf numFmtId="0" fontId="29" fillId="0" borderId="0" xfId="28" applyFont="1" applyFill="1" applyAlignment="1">
      <alignment horizontal="center" vertical="center" wrapText="1"/>
    </xf>
    <xf numFmtId="0" fontId="28" fillId="19" borderId="11" xfId="28" applyFont="1" applyFill="1" applyBorder="1" applyAlignment="1">
      <alignment horizontal="center" vertical="top" wrapText="1"/>
    </xf>
    <xf numFmtId="49" fontId="30" fillId="19" borderId="1" xfId="28" quotePrefix="1" applyNumberFormat="1" applyFont="1" applyFill="1" applyBorder="1" applyAlignment="1">
      <alignment horizontal="center" vertical="top" wrapText="1"/>
    </xf>
    <xf numFmtId="49" fontId="30" fillId="19" borderId="2" xfId="28" quotePrefix="1" applyNumberFormat="1" applyFont="1" applyFill="1" applyBorder="1" applyAlignment="1">
      <alignment horizontal="center" vertical="top" wrapText="1"/>
    </xf>
    <xf numFmtId="0" fontId="6" fillId="19" borderId="2" xfId="28" applyFont="1" applyFill="1" applyBorder="1" applyAlignment="1">
      <alignment horizontal="center" vertical="top" wrapText="1"/>
    </xf>
    <xf numFmtId="0" fontId="32" fillId="19" borderId="1" xfId="28" applyFont="1" applyFill="1" applyBorder="1" applyAlignment="1">
      <alignment wrapText="1"/>
    </xf>
    <xf numFmtId="0" fontId="32" fillId="19" borderId="1" xfId="28" applyFont="1" applyFill="1" applyBorder="1" applyAlignment="1">
      <alignment vertical="top" wrapText="1"/>
    </xf>
    <xf numFmtId="0" fontId="29" fillId="19" borderId="1" xfId="28" applyFont="1" applyFill="1" applyBorder="1" applyAlignment="1">
      <alignment wrapText="1"/>
    </xf>
    <xf numFmtId="164" fontId="6" fillId="0" borderId="1" xfId="29" applyNumberFormat="1" applyFont="1" applyFill="1" applyBorder="1" applyAlignment="1">
      <alignment horizontal="center" wrapText="1"/>
    </xf>
    <xf numFmtId="164" fontId="6" fillId="19" borderId="1" xfId="29" applyNumberFormat="1" applyFont="1" applyFill="1" applyBorder="1" applyAlignment="1" applyProtection="1">
      <alignment horizontal="center" wrapText="1"/>
    </xf>
    <xf numFmtId="164" fontId="33" fillId="19" borderId="1" xfId="29" applyNumberFormat="1" applyFont="1" applyFill="1" applyBorder="1" applyAlignment="1">
      <alignment horizontal="center" wrapText="1"/>
    </xf>
    <xf numFmtId="164" fontId="33" fillId="19" borderId="1" xfId="28" applyNumberFormat="1" applyFont="1" applyFill="1" applyBorder="1" applyAlignment="1">
      <alignment horizontal="center"/>
    </xf>
    <xf numFmtId="164" fontId="6" fillId="19" borderId="1" xfId="29" applyNumberFormat="1" applyFont="1" applyFill="1" applyBorder="1" applyAlignment="1" applyProtection="1">
      <alignment horizontal="center" wrapText="1"/>
    </xf>
    <xf numFmtId="0" fontId="6" fillId="19" borderId="2" xfId="28" applyFont="1" applyFill="1" applyBorder="1" applyAlignment="1">
      <alignment vertical="top" wrapText="1"/>
    </xf>
    <xf numFmtId="0" fontId="25" fillId="19" borderId="1" xfId="28" applyFont="1" applyFill="1" applyBorder="1"/>
    <xf numFmtId="0" fontId="28" fillId="19" borderId="0" xfId="28" applyFont="1" applyFill="1"/>
    <xf numFmtId="0" fontId="28" fillId="0" borderId="0" xfId="28" applyFont="1" applyFill="1"/>
    <xf numFmtId="0" fontId="28" fillId="19" borderId="12" xfId="28" applyFont="1" applyFill="1" applyBorder="1" applyAlignment="1">
      <alignment horizontal="center" vertical="top" wrapText="1"/>
    </xf>
    <xf numFmtId="0" fontId="28" fillId="0" borderId="1" xfId="28" applyFont="1" applyBorder="1" applyAlignment="1">
      <alignment horizontal="center" vertical="top" wrapText="1"/>
    </xf>
    <xf numFmtId="0" fontId="28" fillId="19" borderId="3" xfId="28" applyFont="1" applyFill="1" applyBorder="1" applyAlignment="1">
      <alignment horizontal="center" vertical="top" wrapText="1"/>
    </xf>
    <xf numFmtId="0" fontId="28" fillId="0" borderId="3" xfId="28" applyFont="1" applyBorder="1" applyAlignment="1">
      <alignment horizontal="center" vertical="top" wrapText="1"/>
    </xf>
    <xf numFmtId="164" fontId="25" fillId="19" borderId="1" xfId="28" applyNumberFormat="1" applyFont="1" applyFill="1" applyBorder="1" applyAlignment="1">
      <alignment horizontal="center"/>
    </xf>
    <xf numFmtId="164" fontId="25" fillId="19" borderId="1" xfId="28" applyNumberFormat="1" applyFont="1" applyFill="1" applyBorder="1" applyAlignment="1">
      <alignment horizontal="center" wrapText="1"/>
    </xf>
    <xf numFmtId="0" fontId="28" fillId="19" borderId="3" xfId="28" applyFont="1" applyFill="1" applyBorder="1" applyAlignment="1">
      <alignment vertical="top" wrapText="1"/>
    </xf>
    <xf numFmtId="164" fontId="6" fillId="19" borderId="1" xfId="29" applyNumberFormat="1" applyFont="1" applyFill="1" applyBorder="1" applyAlignment="1">
      <alignment horizontal="center" wrapText="1"/>
    </xf>
    <xf numFmtId="0" fontId="28" fillId="19" borderId="4" xfId="28" applyFont="1" applyFill="1" applyBorder="1" applyAlignment="1">
      <alignment horizontal="center" vertical="top" wrapText="1"/>
    </xf>
    <xf numFmtId="0" fontId="28" fillId="0" borderId="4" xfId="28" applyFont="1" applyBorder="1" applyAlignment="1">
      <alignment horizontal="center" vertical="top" wrapText="1"/>
    </xf>
    <xf numFmtId="0" fontId="34" fillId="19" borderId="1" xfId="28" applyFont="1" applyFill="1" applyBorder="1" applyAlignment="1">
      <alignment wrapText="1"/>
    </xf>
    <xf numFmtId="49" fontId="34" fillId="19" borderId="1" xfId="28" applyNumberFormat="1" applyFont="1" applyFill="1" applyBorder="1" applyAlignment="1">
      <alignment vertical="top" wrapText="1"/>
    </xf>
    <xf numFmtId="0" fontId="35" fillId="19" borderId="1" xfId="28" applyFont="1" applyFill="1" applyBorder="1" applyAlignment="1">
      <alignment wrapText="1"/>
    </xf>
    <xf numFmtId="164" fontId="33" fillId="0" borderId="1" xfId="28" applyNumberFormat="1" applyFont="1" applyFill="1" applyBorder="1" applyAlignment="1">
      <alignment horizontal="center" wrapText="1"/>
    </xf>
    <xf numFmtId="164" fontId="33" fillId="19" borderId="1" xfId="28" applyNumberFormat="1" applyFont="1" applyFill="1" applyBorder="1" applyAlignment="1">
      <alignment horizontal="center"/>
    </xf>
    <xf numFmtId="0" fontId="28" fillId="19" borderId="2" xfId="28" applyFont="1" applyFill="1" applyBorder="1" applyAlignment="1">
      <alignment horizontal="center" vertical="top" wrapText="1"/>
    </xf>
    <xf numFmtId="164" fontId="33" fillId="19" borderId="1" xfId="28" applyNumberFormat="1" applyFont="1" applyFill="1" applyBorder="1" applyAlignment="1">
      <alignment horizontal="center" wrapText="1"/>
    </xf>
    <xf numFmtId="164" fontId="25" fillId="19" borderId="1" xfId="28" applyNumberFormat="1" applyFont="1" applyFill="1" applyBorder="1" applyAlignment="1">
      <alignment horizontal="center"/>
    </xf>
    <xf numFmtId="49" fontId="30" fillId="19" borderId="1" xfId="28" quotePrefix="1" applyNumberFormat="1" applyFont="1" applyFill="1" applyBorder="1" applyAlignment="1">
      <alignment horizontal="center" vertical="top" wrapText="1"/>
    </xf>
    <xf numFmtId="49" fontId="30" fillId="0" borderId="2" xfId="28" quotePrefix="1" applyNumberFormat="1" applyFont="1" applyFill="1" applyBorder="1" applyAlignment="1">
      <alignment horizontal="center" vertical="top" wrapText="1"/>
    </xf>
    <xf numFmtId="0" fontId="28" fillId="0" borderId="3" xfId="28" applyFont="1" applyFill="1" applyBorder="1" applyAlignment="1">
      <alignment horizontal="center" vertical="top" wrapText="1"/>
    </xf>
    <xf numFmtId="49" fontId="30" fillId="0" borderId="1" xfId="28" quotePrefix="1" applyNumberFormat="1" applyFont="1" applyFill="1" applyBorder="1" applyAlignment="1">
      <alignment horizontal="center" vertical="top" wrapText="1"/>
    </xf>
    <xf numFmtId="0" fontId="28" fillId="0" borderId="4" xfId="28" applyFont="1" applyFill="1" applyBorder="1" applyAlignment="1">
      <alignment horizontal="center" vertical="top" wrapText="1"/>
    </xf>
    <xf numFmtId="0" fontId="28" fillId="0" borderId="2" xfId="28" applyFont="1" applyBorder="1" applyAlignment="1">
      <alignment horizontal="center" vertical="top"/>
    </xf>
    <xf numFmtId="0" fontId="29" fillId="19" borderId="1" xfId="28" applyFont="1" applyFill="1" applyBorder="1" applyAlignment="1">
      <alignment vertical="center" wrapText="1"/>
    </xf>
    <xf numFmtId="0" fontId="28" fillId="21" borderId="0" xfId="28" applyFont="1" applyFill="1"/>
    <xf numFmtId="0" fontId="28" fillId="0" borderId="3" xfId="28" applyFont="1" applyBorder="1" applyAlignment="1">
      <alignment horizontal="center" vertical="top"/>
    </xf>
    <xf numFmtId="0" fontId="28" fillId="0" borderId="4" xfId="28" applyFont="1" applyBorder="1" applyAlignment="1">
      <alignment horizontal="center" vertical="top"/>
    </xf>
    <xf numFmtId="49" fontId="35" fillId="19" borderId="1" xfId="28" applyNumberFormat="1" applyFont="1" applyFill="1" applyBorder="1" applyAlignment="1">
      <alignment vertical="top" wrapText="1"/>
    </xf>
    <xf numFmtId="0" fontId="28" fillId="0" borderId="2" xfId="28" applyFont="1" applyFill="1" applyBorder="1" applyAlignment="1">
      <alignment horizontal="center" vertical="top"/>
    </xf>
    <xf numFmtId="0" fontId="29" fillId="0" borderId="1" xfId="28" applyFont="1" applyFill="1" applyBorder="1" applyAlignment="1">
      <alignment wrapText="1"/>
    </xf>
    <xf numFmtId="0" fontId="29" fillId="0" borderId="1" xfId="28" applyFont="1" applyFill="1" applyBorder="1" applyAlignment="1">
      <alignment vertical="center" wrapText="1"/>
    </xf>
    <xf numFmtId="164" fontId="6" fillId="0" borderId="1" xfId="29" applyNumberFormat="1" applyFont="1" applyFill="1" applyBorder="1" applyAlignment="1" applyProtection="1">
      <alignment horizontal="center" wrapText="1"/>
    </xf>
    <xf numFmtId="0" fontId="28" fillId="0" borderId="3" xfId="28" applyFont="1" applyFill="1" applyBorder="1" applyAlignment="1">
      <alignment horizontal="center" vertical="top"/>
    </xf>
    <xf numFmtId="0" fontId="28" fillId="0" borderId="4" xfId="28" applyFont="1" applyFill="1" applyBorder="1" applyAlignment="1">
      <alignment horizontal="center" vertical="top"/>
    </xf>
    <xf numFmtId="49" fontId="35" fillId="0" borderId="1" xfId="28" applyNumberFormat="1" applyFont="1" applyFill="1" applyBorder="1" applyAlignment="1">
      <alignment vertical="top" wrapText="1"/>
    </xf>
    <xf numFmtId="164" fontId="33" fillId="0" borderId="1" xfId="29" applyNumberFormat="1" applyFont="1" applyFill="1" applyBorder="1" applyAlignment="1">
      <alignment horizontal="center" wrapText="1"/>
    </xf>
    <xf numFmtId="0" fontId="28" fillId="19" borderId="3" xfId="28" applyFont="1" applyFill="1" applyBorder="1" applyAlignment="1">
      <alignment wrapText="1"/>
    </xf>
    <xf numFmtId="3" fontId="6" fillId="0" borderId="1" xfId="29" applyNumberFormat="1" applyFont="1" applyFill="1" applyBorder="1" applyAlignment="1">
      <alignment horizontal="center" wrapText="1"/>
    </xf>
    <xf numFmtId="3" fontId="6" fillId="19" borderId="1" xfId="29" applyNumberFormat="1" applyFont="1" applyFill="1" applyBorder="1" applyAlignment="1" applyProtection="1">
      <alignment horizontal="center" wrapText="1"/>
    </xf>
    <xf numFmtId="3" fontId="33" fillId="19" borderId="1" xfId="29" applyNumberFormat="1" applyFont="1" applyFill="1" applyBorder="1" applyAlignment="1">
      <alignment horizontal="center" wrapText="1"/>
    </xf>
    <xf numFmtId="3" fontId="33" fillId="19" borderId="1" xfId="28" applyNumberFormat="1" applyFont="1" applyFill="1" applyBorder="1" applyAlignment="1">
      <alignment horizontal="center"/>
    </xf>
    <xf numFmtId="3" fontId="6" fillId="19" borderId="1" xfId="29" applyNumberFormat="1" applyFont="1" applyFill="1" applyBorder="1" applyAlignment="1" applyProtection="1">
      <alignment horizontal="center" wrapText="1"/>
    </xf>
    <xf numFmtId="3" fontId="25" fillId="19" borderId="1" xfId="28" applyNumberFormat="1" applyFont="1" applyFill="1" applyBorder="1" applyAlignment="1">
      <alignment horizontal="center"/>
    </xf>
    <xf numFmtId="3" fontId="25" fillId="19" borderId="1" xfId="28" applyNumberFormat="1" applyFont="1" applyFill="1" applyBorder="1" applyAlignment="1">
      <alignment horizontal="center" wrapText="1"/>
    </xf>
    <xf numFmtId="3" fontId="6" fillId="19" borderId="1" xfId="29" applyNumberFormat="1" applyFont="1" applyFill="1" applyBorder="1" applyAlignment="1">
      <alignment horizontal="center" wrapText="1"/>
    </xf>
    <xf numFmtId="3" fontId="33" fillId="0" borderId="1" xfId="28" applyNumberFormat="1" applyFont="1" applyFill="1" applyBorder="1" applyAlignment="1">
      <alignment horizontal="center" wrapText="1"/>
    </xf>
    <xf numFmtId="3" fontId="33" fillId="19" borderId="1" xfId="28" applyNumberFormat="1" applyFont="1" applyFill="1" applyBorder="1" applyAlignment="1">
      <alignment horizontal="center" wrapText="1"/>
    </xf>
    <xf numFmtId="3" fontId="25" fillId="19" borderId="1" xfId="28" applyNumberFormat="1" applyFont="1" applyFill="1" applyBorder="1" applyAlignment="1">
      <alignment horizontal="center"/>
    </xf>
    <xf numFmtId="49" fontId="30" fillId="19" borderId="16" xfId="28" quotePrefix="1" applyNumberFormat="1" applyFont="1" applyFill="1" applyBorder="1" applyAlignment="1">
      <alignment horizontal="center" vertical="top" wrapText="1"/>
    </xf>
    <xf numFmtId="0" fontId="28" fillId="0" borderId="17" xfId="28" applyFont="1" applyBorder="1" applyAlignment="1">
      <alignment horizontal="center" vertical="top" wrapText="1"/>
    </xf>
    <xf numFmtId="0" fontId="28" fillId="0" borderId="18" xfId="28" applyFont="1" applyBorder="1" applyAlignment="1">
      <alignment horizontal="center" vertical="top" wrapText="1"/>
    </xf>
    <xf numFmtId="49" fontId="30" fillId="19" borderId="3" xfId="28" quotePrefix="1" applyNumberFormat="1" applyFont="1" applyFill="1" applyBorder="1" applyAlignment="1">
      <alignment horizontal="center" vertical="top" wrapText="1"/>
    </xf>
    <xf numFmtId="3" fontId="6" fillId="0" borderId="1" xfId="29" applyNumberFormat="1" applyFont="1" applyFill="1" applyBorder="1" applyAlignment="1" applyProtection="1">
      <alignment horizontal="center" wrapText="1"/>
    </xf>
    <xf numFmtId="0" fontId="16" fillId="0" borderId="0" xfId="28" applyFont="1"/>
    <xf numFmtId="0" fontId="28" fillId="0" borderId="0" xfId="28" applyFont="1"/>
    <xf numFmtId="0" fontId="28" fillId="0" borderId="0" xfId="28" applyFont="1" applyAlignment="1"/>
    <xf numFmtId="167" fontId="28" fillId="0" borderId="0" xfId="28" applyNumberFormat="1" applyFont="1" applyFill="1"/>
    <xf numFmtId="164" fontId="28" fillId="0" borderId="0" xfId="28" applyNumberFormat="1" applyFont="1" applyFill="1"/>
    <xf numFmtId="4" fontId="28" fillId="0" borderId="0" xfId="28" applyNumberFormat="1" applyFont="1"/>
    <xf numFmtId="4" fontId="28" fillId="0" borderId="0" xfId="28" applyNumberFormat="1" applyFont="1" applyFill="1"/>
    <xf numFmtId="3" fontId="28" fillId="0" borderId="0" xfId="28" applyNumberFormat="1" applyFont="1" applyFill="1"/>
    <xf numFmtId="3" fontId="28" fillId="0" borderId="0" xfId="28" applyNumberFormat="1" applyFont="1"/>
    <xf numFmtId="0" fontId="25" fillId="0" borderId="1" xfId="28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 wrapText="1"/>
    </xf>
    <xf numFmtId="167" fontId="25" fillId="19" borderId="2" xfId="28" applyNumberFormat="1" applyFont="1" applyFill="1" applyBorder="1" applyAlignment="1">
      <alignment horizontal="center" vertical="center" wrapText="1"/>
    </xf>
    <xf numFmtId="0" fontId="25" fillId="0" borderId="0" xfId="28" applyFont="1" applyFill="1" applyAlignment="1">
      <alignment horizontal="center" vertical="center" wrapText="1"/>
    </xf>
    <xf numFmtId="0" fontId="25" fillId="0" borderId="2" xfId="28" applyFont="1" applyFill="1" applyBorder="1" applyAlignment="1">
      <alignment horizontal="center" wrapText="1"/>
    </xf>
    <xf numFmtId="0" fontId="25" fillId="0" borderId="2" xfId="28" applyFont="1" applyFill="1" applyBorder="1" applyAlignment="1">
      <alignment horizontal="center" vertical="top" wrapText="1"/>
    </xf>
    <xf numFmtId="0" fontId="6" fillId="19" borderId="1" xfId="28" applyFont="1" applyFill="1" applyBorder="1" applyAlignment="1">
      <alignment horizontal="center" vertical="top" wrapText="1"/>
    </xf>
    <xf numFmtId="49" fontId="30" fillId="19" borderId="35" xfId="28" quotePrefix="1" applyNumberFormat="1" applyFont="1" applyFill="1" applyBorder="1" applyAlignment="1">
      <alignment horizontal="center" vertical="top" wrapText="1"/>
    </xf>
    <xf numFmtId="49" fontId="6" fillId="19" borderId="2" xfId="28" quotePrefix="1" applyNumberFormat="1" applyFont="1" applyFill="1" applyBorder="1" applyAlignment="1">
      <alignment horizontal="center" vertical="top" wrapText="1"/>
    </xf>
    <xf numFmtId="0" fontId="25" fillId="19" borderId="1" xfId="28" applyFont="1" applyFill="1" applyBorder="1" applyAlignment="1">
      <alignment wrapText="1"/>
    </xf>
    <xf numFmtId="0" fontId="25" fillId="19" borderId="1" xfId="28" applyFont="1" applyFill="1" applyBorder="1" applyAlignment="1">
      <alignment vertical="top" wrapText="1"/>
    </xf>
    <xf numFmtId="0" fontId="25" fillId="19" borderId="1" xfId="28" applyFont="1" applyFill="1" applyBorder="1" applyAlignment="1">
      <alignment horizontal="center" vertical="center" wrapText="1"/>
    </xf>
    <xf numFmtId="167" fontId="6" fillId="0" borderId="1" xfId="29" applyNumberFormat="1" applyFont="1" applyFill="1" applyBorder="1" applyAlignment="1">
      <alignment horizontal="center" wrapText="1"/>
    </xf>
    <xf numFmtId="165" fontId="6" fillId="19" borderId="1" xfId="29" applyNumberFormat="1" applyFont="1" applyFill="1" applyBorder="1" applyAlignment="1" applyProtection="1">
      <alignment horizontal="center" wrapText="1"/>
    </xf>
    <xf numFmtId="165" fontId="33" fillId="19" borderId="1" xfId="29" applyNumberFormat="1" applyFont="1" applyFill="1" applyBorder="1" applyAlignment="1">
      <alignment horizontal="center" wrapText="1"/>
    </xf>
    <xf numFmtId="2" fontId="33" fillId="19" borderId="1" xfId="28" applyNumberFormat="1" applyFont="1" applyFill="1" applyBorder="1" applyAlignment="1">
      <alignment horizontal="center" vertical="center"/>
    </xf>
    <xf numFmtId="165" fontId="6" fillId="19" borderId="1" xfId="29" applyNumberFormat="1" applyFont="1" applyFill="1" applyBorder="1" applyAlignment="1" applyProtection="1">
      <alignment horizontal="center" wrapText="1"/>
    </xf>
    <xf numFmtId="0" fontId="25" fillId="19" borderId="2" xfId="28" applyFont="1" applyFill="1" applyBorder="1" applyAlignment="1">
      <alignment vertical="top" wrapText="1"/>
    </xf>
    <xf numFmtId="0" fontId="25" fillId="19" borderId="0" xfId="28" applyFont="1" applyFill="1"/>
    <xf numFmtId="0" fontId="25" fillId="0" borderId="0" xfId="28" applyFont="1" applyFill="1"/>
    <xf numFmtId="0" fontId="25" fillId="19" borderId="1" xfId="28" applyFont="1" applyFill="1" applyBorder="1" applyAlignment="1">
      <alignment horizontal="center" vertical="top" wrapText="1"/>
    </xf>
    <xf numFmtId="0" fontId="28" fillId="0" borderId="15" xfId="28" applyFont="1" applyBorder="1" applyAlignment="1">
      <alignment horizontal="center" vertical="top" wrapText="1"/>
    </xf>
    <xf numFmtId="0" fontId="25" fillId="19" borderId="3" xfId="28" applyFont="1" applyFill="1" applyBorder="1" applyAlignment="1">
      <alignment horizontal="center" vertical="top" wrapText="1"/>
    </xf>
    <xf numFmtId="0" fontId="25" fillId="0" borderId="3" xfId="28" applyFont="1" applyBorder="1" applyAlignment="1">
      <alignment horizontal="center" vertical="top" wrapText="1"/>
    </xf>
    <xf numFmtId="0" fontId="25" fillId="19" borderId="1" xfId="28" applyFont="1" applyFill="1" applyBorder="1" applyAlignment="1">
      <alignment horizontal="center" vertical="center"/>
    </xf>
    <xf numFmtId="0" fontId="25" fillId="19" borderId="1" xfId="28" applyFont="1" applyFill="1" applyBorder="1" applyAlignment="1">
      <alignment horizontal="center" wrapText="1"/>
    </xf>
    <xf numFmtId="0" fontId="25" fillId="0" borderId="3" xfId="28" applyFont="1" applyBorder="1" applyAlignment="1">
      <alignment vertical="top"/>
    </xf>
    <xf numFmtId="0" fontId="28" fillId="0" borderId="30" xfId="28" applyFont="1" applyBorder="1" applyAlignment="1">
      <alignment horizontal="center" vertical="top" wrapText="1"/>
    </xf>
    <xf numFmtId="0" fontId="25" fillId="19" borderId="4" xfId="28" applyFont="1" applyFill="1" applyBorder="1" applyAlignment="1">
      <alignment horizontal="center" vertical="top" wrapText="1"/>
    </xf>
    <xf numFmtId="0" fontId="25" fillId="0" borderId="4" xfId="28" applyFont="1" applyBorder="1" applyAlignment="1">
      <alignment horizontal="center" vertical="top" wrapText="1"/>
    </xf>
    <xf numFmtId="49" fontId="33" fillId="19" borderId="1" xfId="28" applyNumberFormat="1" applyFont="1" applyFill="1" applyBorder="1" applyAlignment="1">
      <alignment vertical="top" wrapText="1"/>
    </xf>
    <xf numFmtId="167" fontId="33" fillId="0" borderId="1" xfId="28" applyNumberFormat="1" applyFont="1" applyFill="1" applyBorder="1" applyAlignment="1">
      <alignment horizontal="center" wrapText="1"/>
    </xf>
    <xf numFmtId="2" fontId="33" fillId="0" borderId="1" xfId="28" applyNumberFormat="1" applyFont="1" applyFill="1" applyBorder="1" applyAlignment="1">
      <alignment horizontal="center" wrapText="1"/>
    </xf>
    <xf numFmtId="165" fontId="25" fillId="19" borderId="1" xfId="28" applyNumberFormat="1" applyFont="1" applyFill="1" applyBorder="1" applyAlignment="1">
      <alignment horizontal="center" vertical="center"/>
    </xf>
    <xf numFmtId="49" fontId="30" fillId="19" borderId="15" xfId="28" quotePrefix="1" applyNumberFormat="1" applyFont="1" applyFill="1" applyBorder="1" applyAlignment="1">
      <alignment horizontal="center" vertical="top" wrapText="1"/>
    </xf>
    <xf numFmtId="0" fontId="25" fillId="19" borderId="2" xfId="28" applyFont="1" applyFill="1" applyBorder="1" applyAlignment="1">
      <alignment horizontal="center" vertical="top" wrapText="1"/>
    </xf>
    <xf numFmtId="2" fontId="33" fillId="19" borderId="1" xfId="28" applyNumberFormat="1" applyFont="1" applyFill="1" applyBorder="1" applyAlignment="1">
      <alignment horizontal="center" wrapText="1"/>
    </xf>
    <xf numFmtId="1" fontId="33" fillId="0" borderId="1" xfId="28" applyNumberFormat="1" applyFont="1" applyFill="1" applyBorder="1" applyAlignment="1">
      <alignment horizontal="center" wrapText="1"/>
    </xf>
    <xf numFmtId="49" fontId="30" fillId="19" borderId="6" xfId="28" quotePrefix="1" applyNumberFormat="1" applyFont="1" applyFill="1" applyBorder="1" applyAlignment="1">
      <alignment horizontal="center" vertical="top" wrapText="1"/>
    </xf>
    <xf numFmtId="164" fontId="33" fillId="19" borderId="1" xfId="28" applyNumberFormat="1" applyFont="1" applyFill="1" applyBorder="1" applyAlignment="1">
      <alignment horizontal="center" vertical="center"/>
    </xf>
    <xf numFmtId="0" fontId="28" fillId="0" borderId="6" xfId="28" applyFont="1" applyBorder="1" applyAlignment="1">
      <alignment horizontal="center" vertical="top" wrapText="1"/>
    </xf>
    <xf numFmtId="164" fontId="25" fillId="19" borderId="1" xfId="28" applyNumberFormat="1" applyFont="1" applyFill="1" applyBorder="1" applyAlignment="1">
      <alignment horizontal="center" vertical="center"/>
    </xf>
    <xf numFmtId="164" fontId="25" fillId="19" borderId="1" xfId="28" applyNumberFormat="1" applyFont="1" applyFill="1" applyBorder="1" applyAlignment="1">
      <alignment horizontal="center" vertical="center"/>
    </xf>
    <xf numFmtId="0" fontId="28" fillId="0" borderId="5" xfId="28" applyFont="1" applyBorder="1" applyAlignment="1">
      <alignment horizontal="center" vertical="top" wrapText="1"/>
    </xf>
    <xf numFmtId="49" fontId="30" fillId="19" borderId="35" xfId="28" quotePrefix="1" applyNumberFormat="1" applyFont="1" applyFill="1" applyBorder="1" applyAlignment="1">
      <alignment horizontal="center" vertical="top" wrapText="1"/>
    </xf>
    <xf numFmtId="49" fontId="6" fillId="0" borderId="2" xfId="28" quotePrefix="1" applyNumberFormat="1" applyFont="1" applyFill="1" applyBorder="1" applyAlignment="1">
      <alignment horizontal="center" vertical="top" wrapText="1"/>
    </xf>
    <xf numFmtId="49" fontId="30" fillId="19" borderId="15" xfId="28" quotePrefix="1" applyNumberFormat="1" applyFont="1" applyFill="1" applyBorder="1" applyAlignment="1">
      <alignment horizontal="center" vertical="top" wrapText="1"/>
    </xf>
    <xf numFmtId="0" fontId="25" fillId="0" borderId="3" xfId="28" applyFont="1" applyFill="1" applyBorder="1" applyAlignment="1">
      <alignment horizontal="center" vertical="top" wrapText="1"/>
    </xf>
    <xf numFmtId="49" fontId="30" fillId="0" borderId="15" xfId="28" quotePrefix="1" applyNumberFormat="1" applyFont="1" applyFill="1" applyBorder="1" applyAlignment="1">
      <alignment horizontal="center" vertical="top" wrapText="1"/>
    </xf>
    <xf numFmtId="0" fontId="25" fillId="0" borderId="4" xfId="28" applyFont="1" applyFill="1" applyBorder="1" applyAlignment="1">
      <alignment horizontal="center" vertical="top" wrapText="1"/>
    </xf>
    <xf numFmtId="49" fontId="30" fillId="19" borderId="14" xfId="28" quotePrefix="1" applyNumberFormat="1" applyFont="1" applyFill="1" applyBorder="1" applyAlignment="1">
      <alignment horizontal="center" vertical="top" wrapText="1"/>
    </xf>
    <xf numFmtId="49" fontId="30" fillId="19" borderId="5" xfId="28" quotePrefix="1" applyNumberFormat="1" applyFont="1" applyFill="1" applyBorder="1" applyAlignment="1">
      <alignment horizontal="center" vertical="top" wrapText="1"/>
    </xf>
    <xf numFmtId="0" fontId="25" fillId="0" borderId="1" xfId="28" applyFont="1" applyBorder="1" applyAlignment="1">
      <alignment horizontal="center" vertical="top" wrapText="1"/>
    </xf>
    <xf numFmtId="0" fontId="25" fillId="0" borderId="2" xfId="28" applyFont="1" applyBorder="1" applyAlignment="1">
      <alignment horizontal="center" vertical="top"/>
    </xf>
    <xf numFmtId="0" fontId="25" fillId="19" borderId="1" xfId="28" applyFont="1" applyFill="1" applyBorder="1" applyAlignment="1">
      <alignment vertical="center" wrapText="1"/>
    </xf>
    <xf numFmtId="0" fontId="25" fillId="21" borderId="0" xfId="28" applyFont="1" applyFill="1"/>
    <xf numFmtId="0" fontId="25" fillId="0" borderId="3" xfId="28" applyFont="1" applyBorder="1" applyAlignment="1">
      <alignment horizontal="center" vertical="top"/>
    </xf>
    <xf numFmtId="0" fontId="25" fillId="0" borderId="4" xfId="28" applyFont="1" applyBorder="1" applyAlignment="1">
      <alignment horizontal="center" vertical="top"/>
    </xf>
    <xf numFmtId="49" fontId="30" fillId="19" borderId="14" xfId="28" quotePrefix="1" applyNumberFormat="1" applyFont="1" applyFill="1" applyBorder="1" applyAlignment="1">
      <alignment horizontal="center" vertical="top" wrapText="1"/>
    </xf>
    <xf numFmtId="0" fontId="25" fillId="0" borderId="2" xfId="28" applyFont="1" applyFill="1" applyBorder="1" applyAlignment="1">
      <alignment horizontal="center" vertical="top"/>
    </xf>
    <xf numFmtId="0" fontId="25" fillId="0" borderId="1" xfId="28" applyFont="1" applyFill="1" applyBorder="1" applyAlignment="1">
      <alignment wrapText="1"/>
    </xf>
    <xf numFmtId="0" fontId="25" fillId="0" borderId="1" xfId="28" applyFont="1" applyFill="1" applyBorder="1" applyAlignment="1">
      <alignment vertical="center" wrapText="1"/>
    </xf>
    <xf numFmtId="0" fontId="25" fillId="0" borderId="3" xfId="28" applyFont="1" applyFill="1" applyBorder="1" applyAlignment="1">
      <alignment horizontal="center" vertical="top"/>
    </xf>
    <xf numFmtId="0" fontId="25" fillId="0" borderId="4" xfId="28" applyFont="1" applyFill="1" applyBorder="1" applyAlignment="1">
      <alignment horizontal="center" vertical="top"/>
    </xf>
    <xf numFmtId="49" fontId="33" fillId="0" borderId="1" xfId="28" applyNumberFormat="1" applyFont="1" applyFill="1" applyBorder="1" applyAlignment="1">
      <alignment vertical="top" wrapText="1"/>
    </xf>
    <xf numFmtId="0" fontId="25" fillId="0" borderId="4" xfId="28" applyFont="1" applyBorder="1" applyAlignment="1">
      <alignment vertical="top"/>
    </xf>
    <xf numFmtId="0" fontId="25" fillId="0" borderId="0" xfId="28" applyFont="1"/>
    <xf numFmtId="0" fontId="25" fillId="0" borderId="0" xfId="28" applyFont="1" applyAlignment="1"/>
    <xf numFmtId="0" fontId="25" fillId="0" borderId="0" xfId="28" applyFont="1" applyAlignment="1">
      <alignment horizontal="center" vertical="center"/>
    </xf>
    <xf numFmtId="167" fontId="25" fillId="0" borderId="0" xfId="28" applyNumberFormat="1" applyFont="1" applyFill="1"/>
    <xf numFmtId="2" fontId="25" fillId="0" borderId="0" xfId="28" applyNumberFormat="1" applyFont="1"/>
    <xf numFmtId="2" fontId="25" fillId="0" borderId="0" xfId="28" applyNumberFormat="1" applyFont="1" applyFill="1"/>
    <xf numFmtId="0" fontId="25" fillId="19" borderId="2" xfId="28" applyFont="1" applyFill="1" applyBorder="1" applyAlignment="1">
      <alignment horizontal="center" vertical="center" wrapText="1"/>
    </xf>
    <xf numFmtId="0" fontId="25" fillId="19" borderId="1" xfId="28" applyFont="1" applyFill="1" applyBorder="1" applyAlignment="1">
      <alignment horizontal="left" wrapText="1"/>
    </xf>
    <xf numFmtId="0" fontId="25" fillId="19" borderId="0" xfId="28" applyFont="1" applyFill="1" applyAlignment="1">
      <alignment wrapText="1"/>
    </xf>
    <xf numFmtId="0" fontId="25" fillId="0" borderId="0" xfId="28" applyFont="1" applyFill="1" applyAlignment="1">
      <alignment wrapText="1"/>
    </xf>
    <xf numFmtId="0" fontId="25" fillId="0" borderId="2" xfId="28" applyFont="1" applyBorder="1" applyAlignment="1">
      <alignment vertical="top" wrapText="1"/>
    </xf>
    <xf numFmtId="0" fontId="25" fillId="0" borderId="3" xfId="28" applyFont="1" applyBorder="1" applyAlignment="1">
      <alignment vertical="top" wrapText="1"/>
    </xf>
    <xf numFmtId="49" fontId="30" fillId="19" borderId="17" xfId="28" quotePrefix="1" applyNumberFormat="1" applyFont="1" applyFill="1" applyBorder="1" applyAlignment="1">
      <alignment horizontal="center" vertical="top" wrapText="1"/>
    </xf>
    <xf numFmtId="49" fontId="30" fillId="19" borderId="16" xfId="28" quotePrefix="1" applyNumberFormat="1" applyFont="1" applyFill="1" applyBorder="1" applyAlignment="1">
      <alignment horizontal="center" vertical="top" wrapText="1"/>
    </xf>
    <xf numFmtId="49" fontId="30" fillId="19" borderId="17" xfId="28" quotePrefix="1" applyNumberFormat="1" applyFont="1" applyFill="1" applyBorder="1" applyAlignment="1">
      <alignment horizontal="center" vertical="top" wrapText="1"/>
    </xf>
    <xf numFmtId="49" fontId="30" fillId="0" borderId="17" xfId="28" quotePrefix="1" applyNumberFormat="1" applyFont="1" applyFill="1" applyBorder="1" applyAlignment="1">
      <alignment horizontal="center" vertical="top" wrapText="1"/>
    </xf>
    <xf numFmtId="49" fontId="30" fillId="19" borderId="18" xfId="28" quotePrefix="1" applyNumberFormat="1" applyFont="1" applyFill="1" applyBorder="1" applyAlignment="1">
      <alignment horizontal="center" vertical="top" wrapText="1"/>
    </xf>
    <xf numFmtId="49" fontId="30" fillId="19" borderId="3" xfId="28" quotePrefix="1" applyNumberFormat="1" applyFont="1" applyFill="1" applyBorder="1" applyAlignment="1">
      <alignment horizontal="center" vertical="top" wrapText="1"/>
    </xf>
    <xf numFmtId="49" fontId="30" fillId="0" borderId="3" xfId="28" quotePrefix="1" applyNumberFormat="1" applyFont="1" applyFill="1" applyBorder="1" applyAlignment="1">
      <alignment horizontal="center" vertical="top" wrapText="1"/>
    </xf>
    <xf numFmtId="0" fontId="25" fillId="0" borderId="4" xfId="28" applyFont="1" applyBorder="1" applyAlignment="1">
      <alignment vertical="top" wrapText="1"/>
    </xf>
    <xf numFmtId="1" fontId="33" fillId="19" borderId="1" xfId="28" applyNumberFormat="1" applyFont="1" applyFill="1" applyBorder="1" applyAlignment="1">
      <alignment horizontal="center" wrapText="1"/>
    </xf>
    <xf numFmtId="165" fontId="6" fillId="0" borderId="1" xfId="29" applyNumberFormat="1" applyFont="1" applyFill="1" applyBorder="1" applyAlignment="1" applyProtection="1">
      <alignment horizontal="center" wrapText="1"/>
    </xf>
    <xf numFmtId="0" fontId="29" fillId="19" borderId="1" xfId="28" applyFont="1" applyFill="1" applyBorder="1" applyAlignment="1">
      <alignment horizontal="center" vertical="center" wrapText="1"/>
    </xf>
    <xf numFmtId="0" fontId="29" fillId="19" borderId="0" xfId="28" applyFont="1" applyFill="1" applyAlignment="1">
      <alignment wrapText="1"/>
    </xf>
    <xf numFmtId="0" fontId="29" fillId="0" borderId="1" xfId="28" applyFont="1" applyFill="1" applyBorder="1" applyAlignment="1">
      <alignment horizontal="center" vertical="top" wrapText="1"/>
    </xf>
    <xf numFmtId="0" fontId="6" fillId="19" borderId="3" xfId="28" applyFont="1" applyFill="1" applyBorder="1" applyAlignment="1">
      <alignment horizontal="center" vertical="top" wrapText="1"/>
    </xf>
    <xf numFmtId="0" fontId="28" fillId="19" borderId="2" xfId="28" applyFont="1" applyFill="1" applyBorder="1" applyAlignment="1">
      <alignment vertical="top" wrapText="1"/>
    </xf>
    <xf numFmtId="0" fontId="28" fillId="0" borderId="3" xfId="28" applyFont="1" applyBorder="1" applyAlignment="1">
      <alignment vertical="top"/>
    </xf>
    <xf numFmtId="165" fontId="33" fillId="0" borderId="1" xfId="29" applyNumberFormat="1" applyFont="1" applyFill="1" applyBorder="1" applyAlignment="1">
      <alignment horizontal="center" wrapText="1"/>
    </xf>
    <xf numFmtId="2" fontId="33" fillId="0" borderId="1" xfId="28" applyNumberFormat="1" applyFont="1" applyFill="1" applyBorder="1" applyAlignment="1">
      <alignment horizontal="center"/>
    </xf>
    <xf numFmtId="165" fontId="6" fillId="0" borderId="1" xfId="29" applyNumberFormat="1" applyFont="1" applyFill="1" applyBorder="1" applyAlignment="1" applyProtection="1">
      <alignment horizontal="center" wrapText="1"/>
    </xf>
    <xf numFmtId="0" fontId="25" fillId="0" borderId="1" xfId="28" applyFont="1" applyFill="1" applyBorder="1" applyAlignment="1">
      <alignment horizontal="center"/>
    </xf>
    <xf numFmtId="0" fontId="25" fillId="0" borderId="1" xfId="28" applyFont="1" applyFill="1" applyBorder="1" applyAlignment="1">
      <alignment horizontal="center" wrapText="1"/>
    </xf>
    <xf numFmtId="165" fontId="25" fillId="0" borderId="1" xfId="28" applyNumberFormat="1" applyFont="1" applyFill="1" applyBorder="1" applyAlignment="1">
      <alignment horizontal="center"/>
    </xf>
    <xf numFmtId="0" fontId="16" fillId="19" borderId="1" xfId="28" applyFont="1" applyFill="1" applyBorder="1" applyAlignment="1">
      <alignment wrapText="1"/>
    </xf>
    <xf numFmtId="164" fontId="2" fillId="0" borderId="1" xfId="29" applyNumberFormat="1" applyFont="1" applyFill="1" applyBorder="1" applyAlignment="1">
      <alignment horizontal="center" wrapText="1"/>
    </xf>
    <xf numFmtId="165" fontId="2" fillId="0" borderId="1" xfId="29" applyNumberFormat="1" applyFont="1" applyFill="1" applyBorder="1" applyAlignment="1" applyProtection="1">
      <alignment horizontal="center" wrapText="1"/>
    </xf>
    <xf numFmtId="164" fontId="3" fillId="19" borderId="1" xfId="29" applyNumberFormat="1" applyFont="1" applyFill="1" applyBorder="1" applyAlignment="1">
      <alignment horizontal="center" wrapText="1"/>
    </xf>
    <xf numFmtId="2" fontId="3" fillId="0" borderId="1" xfId="28" applyNumberFormat="1" applyFont="1" applyFill="1" applyBorder="1" applyAlignment="1">
      <alignment horizontal="center"/>
    </xf>
    <xf numFmtId="165" fontId="2" fillId="0" borderId="1" xfId="29" applyNumberFormat="1" applyFont="1" applyFill="1" applyBorder="1" applyAlignment="1" applyProtection="1">
      <alignment horizontal="center" wrapText="1"/>
    </xf>
    <xf numFmtId="164" fontId="2" fillId="19" borderId="1" xfId="29" applyNumberFormat="1" applyFont="1" applyFill="1" applyBorder="1" applyAlignment="1">
      <alignment horizontal="center" wrapText="1"/>
    </xf>
    <xf numFmtId="165" fontId="2" fillId="19" borderId="1" xfId="29" applyNumberFormat="1" applyFont="1" applyFill="1" applyBorder="1" applyAlignment="1" applyProtection="1">
      <alignment horizontal="center" wrapText="1"/>
    </xf>
    <xf numFmtId="165" fontId="3" fillId="0" borderId="1" xfId="29" applyNumberFormat="1" applyFont="1" applyFill="1" applyBorder="1" applyAlignment="1">
      <alignment horizontal="center" wrapText="1"/>
    </xf>
    <xf numFmtId="0" fontId="16" fillId="0" borderId="1" xfId="28" applyFont="1" applyFill="1" applyBorder="1" applyAlignment="1">
      <alignment horizontal="center"/>
    </xf>
    <xf numFmtId="0" fontId="16" fillId="0" borderId="1" xfId="28" applyFont="1" applyFill="1" applyBorder="1" applyAlignment="1">
      <alignment horizontal="center" wrapText="1"/>
    </xf>
    <xf numFmtId="0" fontId="3" fillId="0" borderId="1" xfId="28" applyFont="1" applyFill="1" applyBorder="1" applyAlignment="1">
      <alignment horizontal="center" wrapText="1"/>
    </xf>
    <xf numFmtId="165" fontId="3" fillId="0" borderId="1" xfId="28" applyNumberFormat="1" applyFont="1" applyFill="1" applyBorder="1" applyAlignment="1">
      <alignment horizontal="center" wrapText="1"/>
    </xf>
    <xf numFmtId="165" fontId="16" fillId="0" borderId="1" xfId="28" applyNumberFormat="1" applyFont="1" applyFill="1" applyBorder="1" applyAlignment="1">
      <alignment horizontal="center"/>
    </xf>
    <xf numFmtId="165" fontId="3" fillId="19" borderId="1" xfId="29" applyNumberFormat="1" applyFont="1" applyFill="1" applyBorder="1" applyAlignment="1">
      <alignment horizontal="center" wrapText="1"/>
    </xf>
    <xf numFmtId="2" fontId="3" fillId="0" borderId="1" xfId="28" applyNumberFormat="1" applyFont="1" applyFill="1" applyBorder="1" applyAlignment="1">
      <alignment horizontal="center" wrapText="1"/>
    </xf>
    <xf numFmtId="0" fontId="16" fillId="0" borderId="1" xfId="28" applyFont="1" applyFill="1" applyBorder="1" applyAlignment="1">
      <alignment wrapText="1"/>
    </xf>
    <xf numFmtId="165" fontId="3" fillId="0" borderId="1" xfId="29" applyNumberFormat="1" applyFont="1" applyFill="1" applyBorder="1" applyAlignment="1" applyProtection="1">
      <alignment horizontal="center" wrapText="1"/>
    </xf>
    <xf numFmtId="0" fontId="3" fillId="0" borderId="1" xfId="28" applyFont="1" applyFill="1" applyBorder="1" applyAlignment="1">
      <alignment horizontal="center"/>
    </xf>
    <xf numFmtId="0" fontId="3" fillId="0" borderId="1" xfId="28" applyFont="1" applyFill="1" applyBorder="1" applyAlignment="1">
      <alignment horizontal="center" wrapText="1"/>
    </xf>
    <xf numFmtId="2" fontId="3" fillId="19" borderId="1" xfId="28" applyNumberFormat="1" applyFont="1" applyFill="1" applyBorder="1" applyAlignment="1">
      <alignment horizontal="center" wrapText="1"/>
    </xf>
    <xf numFmtId="165" fontId="3" fillId="19" borderId="1" xfId="28" applyNumberFormat="1" applyFont="1" applyFill="1" applyBorder="1" applyAlignment="1">
      <alignment horizontal="center" wrapText="1"/>
    </xf>
    <xf numFmtId="165" fontId="3" fillId="0" borderId="1" xfId="28" applyNumberFormat="1" applyFont="1" applyFill="1" applyBorder="1" applyAlignment="1">
      <alignment horizontal="center"/>
    </xf>
    <xf numFmtId="1" fontId="3" fillId="0" borderId="1" xfId="28" applyNumberFormat="1" applyFont="1" applyFill="1" applyBorder="1" applyAlignment="1">
      <alignment horizontal="center" wrapText="1"/>
    </xf>
    <xf numFmtId="0" fontId="16" fillId="0" borderId="1" xfId="28" applyFont="1" applyFill="1" applyBorder="1"/>
    <xf numFmtId="1" fontId="16" fillId="0" borderId="1" xfId="28" applyNumberFormat="1" applyFont="1" applyFill="1" applyBorder="1"/>
    <xf numFmtId="2" fontId="16" fillId="0" borderId="1" xfId="28" applyNumberFormat="1" applyFont="1" applyFill="1" applyBorder="1"/>
    <xf numFmtId="165" fontId="3" fillId="0" borderId="6" xfId="29" applyNumberFormat="1" applyFont="1" applyFill="1" applyBorder="1" applyAlignment="1">
      <alignment horizontal="center" wrapText="1"/>
    </xf>
    <xf numFmtId="0" fontId="16" fillId="0" borderId="1" xfId="28" applyFont="1" applyFill="1" applyBorder="1" applyAlignment="1">
      <alignment horizontal="center"/>
    </xf>
    <xf numFmtId="164" fontId="2" fillId="19" borderId="1" xfId="29" applyNumberFormat="1" applyFont="1" applyFill="1" applyBorder="1" applyAlignment="1" applyProtection="1">
      <alignment horizontal="center" wrapText="1"/>
    </xf>
    <xf numFmtId="164" fontId="3" fillId="0" borderId="1" xfId="28" applyNumberFormat="1" applyFont="1" applyFill="1" applyBorder="1" applyAlignment="1">
      <alignment horizontal="center" wrapText="1"/>
    </xf>
    <xf numFmtId="0" fontId="28" fillId="0" borderId="4" xfId="28" applyFont="1" applyBorder="1" applyAlignment="1">
      <alignment vertical="top"/>
    </xf>
    <xf numFmtId="2" fontId="37" fillId="19" borderId="0" xfId="28" applyNumberFormat="1" applyFont="1" applyFill="1"/>
    <xf numFmtId="2" fontId="38" fillId="19" borderId="0" xfId="28" applyNumberFormat="1" applyFont="1" applyFill="1"/>
    <xf numFmtId="2" fontId="28" fillId="0" borderId="0" xfId="28" applyNumberFormat="1" applyFont="1"/>
    <xf numFmtId="2" fontId="28" fillId="0" borderId="0" xfId="28" applyNumberFormat="1" applyFont="1" applyFill="1"/>
    <xf numFmtId="0" fontId="25" fillId="0" borderId="1" xfId="28" applyFont="1" applyFill="1" applyBorder="1" applyAlignment="1">
      <alignment horizontal="left" wrapText="1"/>
    </xf>
    <xf numFmtId="49" fontId="30" fillId="19" borderId="30" xfId="28" quotePrefix="1" applyNumberFormat="1" applyFont="1" applyFill="1" applyBorder="1" applyAlignment="1">
      <alignment horizontal="center" vertical="top" wrapText="1"/>
    </xf>
    <xf numFmtId="0" fontId="16" fillId="0" borderId="10" xfId="28" applyFont="1" applyBorder="1"/>
    <xf numFmtId="165" fontId="28" fillId="0" borderId="0" xfId="28" applyNumberFormat="1" applyFont="1"/>
    <xf numFmtId="165" fontId="28" fillId="0" borderId="0" xfId="28" applyNumberFormat="1" applyFont="1" applyFill="1"/>
    <xf numFmtId="2" fontId="33" fillId="19" borderId="1" xfId="28" applyNumberFormat="1" applyFont="1" applyFill="1" applyBorder="1" applyAlignment="1">
      <alignment horizontal="center"/>
    </xf>
    <xf numFmtId="0" fontId="25" fillId="19" borderId="1" xfId="28" applyFont="1" applyFill="1" applyBorder="1" applyAlignment="1">
      <alignment horizontal="center"/>
    </xf>
    <xf numFmtId="165" fontId="25" fillId="19" borderId="1" xfId="28" applyNumberFormat="1" applyFont="1" applyFill="1" applyBorder="1" applyAlignment="1">
      <alignment horizontal="center"/>
    </xf>
    <xf numFmtId="165" fontId="33" fillId="0" borderId="1" xfId="28" applyNumberFormat="1" applyFont="1" applyFill="1" applyBorder="1" applyAlignment="1">
      <alignment horizontal="center" wrapText="1"/>
    </xf>
    <xf numFmtId="0" fontId="6" fillId="19" borderId="11" xfId="28" applyFont="1" applyFill="1" applyBorder="1" applyAlignment="1">
      <alignment horizontal="center" vertical="top" wrapText="1"/>
    </xf>
    <xf numFmtId="0" fontId="6" fillId="0" borderId="2" xfId="28" applyFont="1" applyFill="1" applyBorder="1" applyAlignment="1">
      <alignment horizontal="center" vertical="top" wrapText="1"/>
    </xf>
    <xf numFmtId="0" fontId="28" fillId="0" borderId="2" xfId="28" applyFont="1" applyFill="1" applyBorder="1" applyAlignment="1">
      <alignment vertical="top" wrapText="1"/>
    </xf>
    <xf numFmtId="0" fontId="25" fillId="0" borderId="1" xfId="28" applyFont="1" applyFill="1" applyBorder="1"/>
    <xf numFmtId="0" fontId="28" fillId="0" borderId="3" xfId="28" applyFont="1" applyFill="1" applyBorder="1" applyAlignment="1">
      <alignment vertical="top"/>
    </xf>
    <xf numFmtId="164" fontId="33" fillId="0" borderId="1" xfId="28" applyNumberFormat="1" applyFont="1" applyFill="1" applyBorder="1" applyAlignment="1">
      <alignment horizontal="center"/>
    </xf>
    <xf numFmtId="164" fontId="6" fillId="0" borderId="1" xfId="29" applyNumberFormat="1" applyFont="1" applyFill="1" applyBorder="1" applyAlignment="1" applyProtection="1">
      <alignment horizontal="center" wrapText="1"/>
    </xf>
    <xf numFmtId="164" fontId="25" fillId="0" borderId="1" xfId="28" applyNumberFormat="1" applyFont="1" applyFill="1" applyBorder="1" applyAlignment="1">
      <alignment horizontal="center"/>
    </xf>
    <xf numFmtId="164" fontId="25" fillId="0" borderId="1" xfId="28" applyNumberFormat="1" applyFont="1" applyFill="1" applyBorder="1" applyAlignment="1">
      <alignment horizontal="center" wrapText="1"/>
    </xf>
    <xf numFmtId="164" fontId="25" fillId="0" borderId="1" xfId="28" applyNumberFormat="1" applyFont="1" applyFill="1" applyBorder="1" applyAlignment="1">
      <alignment horizontal="center"/>
    </xf>
    <xf numFmtId="164" fontId="25" fillId="0" borderId="1" xfId="29" applyNumberFormat="1" applyFont="1" applyFill="1" applyBorder="1" applyAlignment="1">
      <alignment horizontal="center" wrapText="1"/>
    </xf>
    <xf numFmtId="2" fontId="28" fillId="20" borderId="0" xfId="28" applyNumberFormat="1" applyFont="1" applyFill="1"/>
    <xf numFmtId="0" fontId="28" fillId="0" borderId="4" xfId="28" applyFont="1" applyFill="1" applyBorder="1" applyAlignment="1">
      <alignment vertical="top"/>
    </xf>
    <xf numFmtId="0" fontId="29" fillId="19" borderId="2" xfId="28" applyFont="1" applyFill="1" applyBorder="1" applyAlignment="1">
      <alignment horizontal="center" vertical="top" wrapText="1"/>
    </xf>
    <xf numFmtId="0" fontId="29" fillId="19" borderId="2" xfId="28" applyFont="1" applyFill="1" applyBorder="1" applyAlignment="1">
      <alignment horizontal="center" wrapText="1"/>
    </xf>
    <xf numFmtId="0" fontId="29" fillId="19" borderId="0" xfId="28" applyFont="1" applyFill="1" applyAlignment="1">
      <alignment horizontal="center" vertical="center" wrapText="1"/>
    </xf>
    <xf numFmtId="0" fontId="6" fillId="19" borderId="2" xfId="28" applyFont="1" applyFill="1" applyBorder="1" applyAlignment="1">
      <alignment horizontal="center" vertical="top" wrapText="1"/>
    </xf>
    <xf numFmtId="167" fontId="6" fillId="19" borderId="1" xfId="29" applyNumberFormat="1" applyFont="1" applyFill="1" applyBorder="1" applyAlignment="1">
      <alignment horizontal="center" wrapText="1"/>
    </xf>
    <xf numFmtId="0" fontId="28" fillId="19" borderId="3" xfId="28" applyFont="1" applyFill="1" applyBorder="1" applyAlignment="1">
      <alignment horizontal="center" vertical="top" wrapText="1"/>
    </xf>
    <xf numFmtId="0" fontId="28" fillId="19" borderId="17" xfId="28" applyFont="1" applyFill="1" applyBorder="1" applyAlignment="1">
      <alignment horizontal="center" vertical="top" wrapText="1"/>
    </xf>
    <xf numFmtId="0" fontId="28" fillId="19" borderId="3" xfId="28" applyFont="1" applyFill="1" applyBorder="1" applyAlignment="1">
      <alignment vertical="top"/>
    </xf>
    <xf numFmtId="0" fontId="28" fillId="19" borderId="18" xfId="28" applyFont="1" applyFill="1" applyBorder="1" applyAlignment="1">
      <alignment horizontal="center" vertical="top" wrapText="1"/>
    </xf>
    <xf numFmtId="167" fontId="33" fillId="19" borderId="1" xfId="28" applyNumberFormat="1" applyFont="1" applyFill="1" applyBorder="1" applyAlignment="1">
      <alignment horizontal="center" wrapText="1"/>
    </xf>
    <xf numFmtId="0" fontId="28" fillId="19" borderId="2" xfId="28" applyFont="1" applyFill="1" applyBorder="1" applyAlignment="1">
      <alignment horizontal="center" vertical="top"/>
    </xf>
    <xf numFmtId="0" fontId="28" fillId="19" borderId="3" xfId="28" applyFont="1" applyFill="1" applyBorder="1" applyAlignment="1">
      <alignment horizontal="center" vertical="top"/>
    </xf>
    <xf numFmtId="0" fontId="28" fillId="19" borderId="4" xfId="28" applyFont="1" applyFill="1" applyBorder="1" applyAlignment="1">
      <alignment horizontal="center" vertical="top"/>
    </xf>
    <xf numFmtId="0" fontId="28" fillId="19" borderId="4" xfId="28" applyFont="1" applyFill="1" applyBorder="1" applyAlignment="1">
      <alignment vertical="top"/>
    </xf>
    <xf numFmtId="0" fontId="28" fillId="19" borderId="4" xfId="28" applyFont="1" applyFill="1" applyBorder="1" applyAlignment="1">
      <alignment horizontal="center" vertical="top" wrapText="1"/>
    </xf>
    <xf numFmtId="0" fontId="28" fillId="19" borderId="4" xfId="28" applyFont="1" applyFill="1" applyBorder="1"/>
    <xf numFmtId="0" fontId="28" fillId="19" borderId="0" xfId="28" applyFont="1" applyFill="1" applyAlignment="1"/>
    <xf numFmtId="167" fontId="28" fillId="19" borderId="0" xfId="28" applyNumberFormat="1" applyFont="1" applyFill="1"/>
    <xf numFmtId="2" fontId="28" fillId="19" borderId="0" xfId="28" applyNumberFormat="1" applyFont="1" applyFill="1"/>
    <xf numFmtId="0" fontId="6" fillId="19" borderId="4" xfId="28" applyFont="1" applyFill="1" applyBorder="1" applyAlignment="1">
      <alignment horizontal="center" vertical="top" wrapText="1"/>
    </xf>
    <xf numFmtId="49" fontId="30" fillId="19" borderId="2" xfId="28" quotePrefix="1" applyNumberFormat="1" applyFont="1" applyFill="1" applyBorder="1" applyAlignment="1">
      <alignment horizontal="center" vertical="top" wrapText="1"/>
    </xf>
    <xf numFmtId="49" fontId="30" fillId="19" borderId="4" xfId="28" quotePrefix="1" applyNumberFormat="1" applyFont="1" applyFill="1" applyBorder="1" applyAlignment="1">
      <alignment horizontal="center" vertical="top" wrapText="1"/>
    </xf>
    <xf numFmtId="0" fontId="28" fillId="0" borderId="12" xfId="28" applyFont="1" applyBorder="1" applyAlignment="1">
      <alignment horizontal="center" vertical="top" wrapText="1"/>
    </xf>
    <xf numFmtId="4" fontId="33" fillId="19" borderId="1" xfId="28" applyNumberFormat="1" applyFont="1" applyFill="1" applyBorder="1" applyAlignment="1">
      <alignment horizontal="center" wrapText="1"/>
    </xf>
    <xf numFmtId="165" fontId="33" fillId="19" borderId="1" xfId="28" applyNumberFormat="1" applyFont="1" applyFill="1" applyBorder="1" applyAlignment="1">
      <alignment horizontal="center"/>
    </xf>
    <xf numFmtId="165" fontId="25" fillId="19" borderId="1" xfId="28" applyNumberFormat="1" applyFont="1" applyFill="1" applyBorder="1" applyAlignment="1">
      <alignment horizontal="center"/>
    </xf>
    <xf numFmtId="165" fontId="25" fillId="19" borderId="1" xfId="28" applyNumberFormat="1" applyFont="1" applyFill="1" applyBorder="1" applyAlignment="1">
      <alignment horizontal="center" wrapText="1"/>
    </xf>
    <xf numFmtId="164" fontId="33" fillId="19" borderId="1" xfId="29" applyNumberFormat="1" applyFont="1" applyFill="1" applyBorder="1" applyAlignment="1" applyProtection="1">
      <alignment horizontal="center" wrapText="1"/>
    </xf>
    <xf numFmtId="164" fontId="33" fillId="19" borderId="1" xfId="29" applyNumberFormat="1" applyFont="1" applyFill="1" applyBorder="1" applyAlignment="1" applyProtection="1">
      <alignment horizontal="center" wrapText="1"/>
    </xf>
    <xf numFmtId="164" fontId="33" fillId="19" borderId="1" xfId="28" applyNumberFormat="1" applyFont="1" applyFill="1" applyBorder="1" applyAlignment="1">
      <alignment horizontal="center" wrapText="1"/>
    </xf>
    <xf numFmtId="164" fontId="25" fillId="19" borderId="1" xfId="29" applyNumberFormat="1" applyFont="1" applyFill="1" applyBorder="1" applyAlignment="1">
      <alignment horizontal="center" wrapText="1"/>
    </xf>
    <xf numFmtId="165" fontId="33" fillId="19" borderId="1" xfId="28" applyNumberFormat="1" applyFont="1" applyFill="1" applyBorder="1" applyAlignment="1">
      <alignment horizontal="center" wrapText="1"/>
    </xf>
    <xf numFmtId="0" fontId="8" fillId="0" borderId="0" xfId="19"/>
    <xf numFmtId="3" fontId="39" fillId="0" borderId="0" xfId="19" applyNumberFormat="1" applyFont="1"/>
    <xf numFmtId="4" fontId="40" fillId="0" borderId="0" xfId="19" applyNumberFormat="1" applyFont="1"/>
    <xf numFmtId="0" fontId="8" fillId="19" borderId="0" xfId="19" applyFill="1"/>
    <xf numFmtId="0" fontId="41" fillId="19" borderId="0" xfId="19" applyFont="1" applyFill="1" applyAlignment="1">
      <alignment horizontal="left"/>
    </xf>
    <xf numFmtId="0" fontId="41" fillId="19" borderId="0" xfId="19" applyFont="1" applyFill="1"/>
    <xf numFmtId="0" fontId="2" fillId="19" borderId="0" xfId="19" applyFont="1" applyFill="1" applyAlignment="1">
      <alignment horizontal="left"/>
    </xf>
    <xf numFmtId="0" fontId="8" fillId="19" borderId="0" xfId="19" applyFill="1" applyAlignment="1">
      <alignment horizontal="left"/>
    </xf>
    <xf numFmtId="0" fontId="8" fillId="19" borderId="0" xfId="19" applyFill="1" applyAlignment="1">
      <alignment vertical="top"/>
    </xf>
    <xf numFmtId="0" fontId="8" fillId="19" borderId="10" xfId="19" applyFill="1" applyBorder="1" applyAlignment="1">
      <alignment vertical="top"/>
    </xf>
    <xf numFmtId="0" fontId="8" fillId="19" borderId="0" xfId="19" applyFill="1" applyBorder="1"/>
    <xf numFmtId="0" fontId="8" fillId="19" borderId="10" xfId="19" applyFill="1" applyBorder="1"/>
    <xf numFmtId="165" fontId="2" fillId="22" borderId="1" xfId="24" applyNumberFormat="1" applyFont="1" applyFill="1" applyBorder="1" applyAlignment="1" applyProtection="1">
      <alignment horizontal="center" wrapText="1"/>
    </xf>
    <xf numFmtId="0" fontId="42" fillId="19" borderId="4" xfId="19" applyFont="1" applyFill="1" applyBorder="1" applyAlignment="1">
      <alignment horizontal="center" vertical="top" wrapText="1"/>
    </xf>
    <xf numFmtId="0" fontId="43" fillId="19" borderId="1" xfId="19" applyFont="1" applyFill="1" applyBorder="1" applyAlignment="1">
      <alignment horizontal="center" wrapText="1"/>
    </xf>
    <xf numFmtId="2" fontId="3" fillId="19" borderId="1" xfId="19" applyNumberFormat="1" applyFont="1" applyFill="1" applyBorder="1" applyAlignment="1">
      <alignment horizontal="center" wrapText="1"/>
    </xf>
    <xf numFmtId="0" fontId="3" fillId="19" borderId="1" xfId="19" applyFont="1" applyFill="1" applyBorder="1" applyAlignment="1">
      <alignment horizontal="center" wrapText="1"/>
    </xf>
    <xf numFmtId="0" fontId="2" fillId="19" borderId="1" xfId="19" applyFont="1" applyFill="1" applyBorder="1"/>
    <xf numFmtId="49" fontId="3" fillId="19" borderId="1" xfId="19" applyNumberFormat="1" applyFont="1" applyFill="1" applyBorder="1" applyAlignment="1">
      <alignment vertical="top" wrapText="1"/>
    </xf>
    <xf numFmtId="0" fontId="2" fillId="19" borderId="1" xfId="19" applyFont="1" applyFill="1" applyBorder="1" applyAlignment="1">
      <alignment wrapText="1"/>
    </xf>
    <xf numFmtId="0" fontId="8" fillId="19" borderId="1" xfId="19" applyFill="1" applyBorder="1" applyAlignment="1"/>
    <xf numFmtId="0" fontId="2" fillId="19" borderId="1" xfId="19" applyFont="1" applyFill="1" applyBorder="1" applyAlignment="1">
      <alignment horizontal="center" vertical="top" wrapText="1"/>
    </xf>
    <xf numFmtId="49" fontId="2" fillId="19" borderId="4" xfId="19" applyNumberFormat="1" applyFont="1" applyFill="1" applyBorder="1" applyAlignment="1">
      <alignment horizontal="center" vertical="top" wrapText="1"/>
    </xf>
    <xf numFmtId="0" fontId="44" fillId="19" borderId="4" xfId="19" applyFont="1" applyFill="1" applyBorder="1" applyAlignment="1">
      <alignment horizontal="center" vertical="top"/>
    </xf>
    <xf numFmtId="2" fontId="2" fillId="22" borderId="1" xfId="24" applyNumberFormat="1" applyFont="1" applyFill="1" applyBorder="1" applyAlignment="1" applyProtection="1">
      <alignment horizontal="center" vertical="center" wrapText="1"/>
    </xf>
    <xf numFmtId="0" fontId="42" fillId="19" borderId="3" xfId="19" applyFont="1" applyFill="1" applyBorder="1" applyAlignment="1">
      <alignment horizontal="center" vertical="top" wrapText="1"/>
    </xf>
    <xf numFmtId="2" fontId="8" fillId="19" borderId="1" xfId="19" applyNumberFormat="1" applyFill="1" applyBorder="1" applyAlignment="1">
      <alignment horizontal="center"/>
    </xf>
    <xf numFmtId="164" fontId="2" fillId="19" borderId="1" xfId="24" applyNumberFormat="1" applyFont="1" applyFill="1" applyBorder="1" applyAlignment="1">
      <alignment horizontal="center" wrapText="1"/>
    </xf>
    <xf numFmtId="49" fontId="2" fillId="19" borderId="1" xfId="19" applyNumberFormat="1" applyFont="1" applyFill="1" applyBorder="1" applyAlignment="1">
      <alignment horizontal="justify" vertical="top"/>
    </xf>
    <xf numFmtId="49" fontId="2" fillId="19" borderId="3" xfId="19" applyNumberFormat="1" applyFont="1" applyFill="1" applyBorder="1" applyAlignment="1">
      <alignment horizontal="center" vertical="top" wrapText="1"/>
    </xf>
    <xf numFmtId="0" fontId="44" fillId="19" borderId="3" xfId="19" applyFont="1" applyFill="1" applyBorder="1" applyAlignment="1">
      <alignment horizontal="center" vertical="top"/>
    </xf>
    <xf numFmtId="0" fontId="2" fillId="19" borderId="1" xfId="19" applyFont="1" applyFill="1" applyBorder="1" applyAlignment="1">
      <alignment vertical="top" wrapText="1"/>
    </xf>
    <xf numFmtId="165" fontId="13" fillId="22" borderId="1" xfId="24" applyNumberFormat="1" applyFont="1" applyFill="1" applyBorder="1" applyAlignment="1" applyProtection="1">
      <alignment horizontal="center" wrapText="1"/>
    </xf>
    <xf numFmtId="2" fontId="3" fillId="19" borderId="1" xfId="19" applyNumberFormat="1" applyFont="1" applyFill="1" applyBorder="1" applyAlignment="1">
      <alignment horizontal="center" wrapText="1"/>
    </xf>
    <xf numFmtId="0" fontId="2" fillId="19" borderId="1" xfId="19" applyFont="1" applyFill="1" applyBorder="1" applyAlignment="1"/>
    <xf numFmtId="49" fontId="2" fillId="19" borderId="2" xfId="19" applyNumberFormat="1" applyFont="1" applyFill="1" applyBorder="1" applyAlignment="1">
      <alignment horizontal="center" vertical="top" wrapText="1"/>
    </xf>
    <xf numFmtId="49" fontId="2" fillId="20" borderId="4" xfId="19" applyNumberFormat="1" applyFont="1" applyFill="1" applyBorder="1" applyAlignment="1">
      <alignment horizontal="center" vertical="top" wrapText="1"/>
    </xf>
    <xf numFmtId="49" fontId="2" fillId="20" borderId="3" xfId="19" applyNumberFormat="1" applyFont="1" applyFill="1" applyBorder="1" applyAlignment="1">
      <alignment horizontal="center" vertical="top" wrapText="1"/>
    </xf>
    <xf numFmtId="49" fontId="2" fillId="20" borderId="2" xfId="19" applyNumberFormat="1" applyFont="1" applyFill="1" applyBorder="1" applyAlignment="1">
      <alignment horizontal="center" vertical="top" wrapText="1"/>
    </xf>
    <xf numFmtId="2" fontId="2" fillId="22" borderId="4" xfId="24" applyNumberFormat="1" applyFont="1" applyFill="1" applyBorder="1" applyAlignment="1" applyProtection="1">
      <alignment horizontal="center" vertical="center" wrapText="1"/>
    </xf>
    <xf numFmtId="2" fontId="2" fillId="22" borderId="3" xfId="24" applyNumberFormat="1" applyFont="1" applyFill="1" applyBorder="1" applyAlignment="1" applyProtection="1">
      <alignment horizontal="center" vertical="center" wrapText="1"/>
    </xf>
    <xf numFmtId="2" fontId="2" fillId="22" borderId="2" xfId="24" applyNumberFormat="1" applyFont="1" applyFill="1" applyBorder="1" applyAlignment="1" applyProtection="1">
      <alignment horizontal="center" vertical="center" wrapText="1"/>
    </xf>
    <xf numFmtId="1" fontId="3" fillId="19" borderId="1" xfId="19" applyNumberFormat="1" applyFont="1" applyFill="1" applyBorder="1" applyAlignment="1">
      <alignment horizontal="center" wrapText="1"/>
    </xf>
    <xf numFmtId="0" fontId="2" fillId="19" borderId="4" xfId="19" applyFont="1" applyFill="1" applyBorder="1" applyAlignment="1">
      <alignment horizontal="center" vertical="top" wrapText="1"/>
    </xf>
    <xf numFmtId="49" fontId="2" fillId="19" borderId="1" xfId="19" applyNumberFormat="1" applyFont="1" applyFill="1" applyBorder="1" applyAlignment="1">
      <alignment vertical="top" wrapText="1"/>
    </xf>
    <xf numFmtId="0" fontId="2" fillId="19" borderId="3" xfId="19" applyFont="1" applyFill="1" applyBorder="1" applyAlignment="1">
      <alignment horizontal="center" vertical="top" wrapText="1"/>
    </xf>
    <xf numFmtId="165" fontId="13" fillId="19" borderId="1" xfId="24" applyNumberFormat="1" applyFont="1" applyFill="1" applyBorder="1" applyAlignment="1" applyProtection="1">
      <alignment horizontal="center" wrapText="1"/>
    </xf>
    <xf numFmtId="0" fontId="2" fillId="19" borderId="2" xfId="19" applyFont="1" applyFill="1" applyBorder="1" applyAlignment="1">
      <alignment horizontal="center" vertical="top" wrapText="1"/>
    </xf>
    <xf numFmtId="0" fontId="2" fillId="19" borderId="1" xfId="19" applyFont="1" applyFill="1" applyBorder="1" applyAlignment="1">
      <alignment horizontal="center" wrapText="1"/>
    </xf>
    <xf numFmtId="0" fontId="42" fillId="19" borderId="2" xfId="19" applyFont="1" applyFill="1" applyBorder="1" applyAlignment="1">
      <alignment horizontal="center" vertical="top" wrapText="1"/>
    </xf>
    <xf numFmtId="0" fontId="44" fillId="19" borderId="2" xfId="19" applyFont="1" applyFill="1" applyBorder="1" applyAlignment="1">
      <alignment horizontal="center" vertical="top"/>
    </xf>
    <xf numFmtId="0" fontId="2" fillId="0" borderId="1" xfId="19" applyFont="1" applyBorder="1" applyAlignment="1">
      <alignment horizontal="center" wrapText="1"/>
    </xf>
    <xf numFmtId="0" fontId="2" fillId="0" borderId="1" xfId="19" applyFont="1" applyBorder="1" applyAlignment="1">
      <alignment horizontal="center"/>
    </xf>
    <xf numFmtId="0" fontId="2" fillId="0" borderId="1" xfId="19" applyFont="1" applyBorder="1" applyAlignment="1">
      <alignment wrapText="1"/>
    </xf>
    <xf numFmtId="0" fontId="16" fillId="19" borderId="1" xfId="19" applyFont="1" applyFill="1" applyBorder="1" applyAlignment="1">
      <alignment wrapText="1"/>
    </xf>
    <xf numFmtId="0" fontId="4" fillId="0" borderId="0" xfId="19" applyFont="1" applyAlignment="1">
      <alignment horizontal="center"/>
    </xf>
    <xf numFmtId="0" fontId="45" fillId="19" borderId="0" xfId="19" applyFont="1" applyFill="1" applyBorder="1" applyAlignment="1">
      <alignment horizontal="center" vertical="center" wrapText="1"/>
    </xf>
    <xf numFmtId="0" fontId="2" fillId="19" borderId="4" xfId="19" applyFont="1" applyFill="1" applyBorder="1" applyAlignment="1">
      <alignment horizontal="center" wrapText="1"/>
    </xf>
    <xf numFmtId="0" fontId="2" fillId="19" borderId="3" xfId="19" applyFont="1" applyFill="1" applyBorder="1" applyAlignment="1">
      <alignment horizontal="center" wrapText="1"/>
    </xf>
    <xf numFmtId="0" fontId="2" fillId="19" borderId="2" xfId="19" applyFont="1" applyFill="1" applyBorder="1" applyAlignment="1">
      <alignment horizontal="center" wrapText="1"/>
    </xf>
    <xf numFmtId="0" fontId="46" fillId="19" borderId="4" xfId="19" applyFont="1" applyFill="1" applyBorder="1" applyAlignment="1">
      <alignment horizontal="center" vertical="top" textRotation="90" wrapText="1"/>
    </xf>
    <xf numFmtId="0" fontId="46" fillId="19" borderId="3" xfId="19" applyFont="1" applyFill="1" applyBorder="1" applyAlignment="1">
      <alignment horizontal="center" vertical="top" textRotation="90" wrapText="1"/>
    </xf>
    <xf numFmtId="0" fontId="46" fillId="19" borderId="2" xfId="19" applyFont="1" applyFill="1" applyBorder="1" applyAlignment="1">
      <alignment horizontal="center" vertical="top" textRotation="90" wrapText="1"/>
    </xf>
  </cellXfs>
  <cellStyles count="30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Обычный" xfId="0" builtinId="0"/>
    <cellStyle name="Обычный 2" xfId="26"/>
    <cellStyle name="Обычный 2 10" xfId="19"/>
    <cellStyle name="Обычный 2 9" xfId="20"/>
    <cellStyle name="Обычный 3" xfId="28"/>
    <cellStyle name="Обычный_сады за 2019 год" xfId="21"/>
    <cellStyle name="Обычный_СВОД МБДОУ в гуо" xfId="22"/>
    <cellStyle name="Процентный" xfId="23" builtinId="5"/>
    <cellStyle name="Процентный 2" xfId="24"/>
    <cellStyle name="Процентный 3" xfId="27"/>
    <cellStyle name="Процентный 3 2" xfId="25"/>
    <cellStyle name="Процентный 4" xfId="2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externalLink" Target="externalLinks/externalLink39.xml"/><Relationship Id="rId107" Type="http://schemas.openxmlformats.org/officeDocument/2006/relationships/worksheet" Target="worksheets/sheet107.xml"/><Relationship Id="rId268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29.xml"/><Relationship Id="rId237" Type="http://schemas.openxmlformats.org/officeDocument/2006/relationships/externalLink" Target="externalLinks/externalLink50.xml"/><Relationship Id="rId258" Type="http://schemas.openxmlformats.org/officeDocument/2006/relationships/externalLink" Target="externalLinks/externalLink7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5.xml"/><Relationship Id="rId206" Type="http://schemas.openxmlformats.org/officeDocument/2006/relationships/externalLink" Target="externalLinks/externalLink19.xml"/><Relationship Id="rId227" Type="http://schemas.openxmlformats.org/officeDocument/2006/relationships/externalLink" Target="externalLinks/externalLink40.xml"/><Relationship Id="rId248" Type="http://schemas.openxmlformats.org/officeDocument/2006/relationships/externalLink" Target="externalLinks/externalLink6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30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51.xml"/><Relationship Id="rId259" Type="http://schemas.openxmlformats.org/officeDocument/2006/relationships/externalLink" Target="externalLinks/externalLink72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6.xml"/><Relationship Id="rId207" Type="http://schemas.openxmlformats.org/officeDocument/2006/relationships/externalLink" Target="externalLinks/externalLink20.xml"/><Relationship Id="rId228" Type="http://schemas.openxmlformats.org/officeDocument/2006/relationships/externalLink" Target="externalLinks/externalLink41.xml"/><Relationship Id="rId249" Type="http://schemas.openxmlformats.org/officeDocument/2006/relationships/externalLink" Target="externalLinks/externalLink6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externalLink" Target="externalLinks/externalLink73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31.xml"/><Relationship Id="rId239" Type="http://schemas.openxmlformats.org/officeDocument/2006/relationships/externalLink" Target="externalLinks/externalLink52.xml"/><Relationship Id="rId250" Type="http://schemas.openxmlformats.org/officeDocument/2006/relationships/externalLink" Target="externalLinks/externalLink6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7.xml"/><Relationship Id="rId208" Type="http://schemas.openxmlformats.org/officeDocument/2006/relationships/externalLink" Target="externalLinks/externalLink21.xml"/><Relationship Id="rId229" Type="http://schemas.openxmlformats.org/officeDocument/2006/relationships/externalLink" Target="externalLinks/externalLink42.xml"/><Relationship Id="rId240" Type="http://schemas.openxmlformats.org/officeDocument/2006/relationships/externalLink" Target="externalLinks/externalLink53.xml"/><Relationship Id="rId261" Type="http://schemas.openxmlformats.org/officeDocument/2006/relationships/externalLink" Target="externalLinks/externalLink74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32.xml"/><Relationship Id="rId230" Type="http://schemas.openxmlformats.org/officeDocument/2006/relationships/externalLink" Target="externalLinks/externalLink43.xml"/><Relationship Id="rId251" Type="http://schemas.openxmlformats.org/officeDocument/2006/relationships/externalLink" Target="externalLinks/externalLink6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externalLink" Target="externalLinks/externalLink8.xml"/><Relationship Id="rId209" Type="http://schemas.openxmlformats.org/officeDocument/2006/relationships/externalLink" Target="externalLinks/externalLink22.xml"/><Relationship Id="rId220" Type="http://schemas.openxmlformats.org/officeDocument/2006/relationships/externalLink" Target="externalLinks/externalLink33.xml"/><Relationship Id="rId241" Type="http://schemas.openxmlformats.org/officeDocument/2006/relationships/externalLink" Target="externalLinks/externalLink5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theme" Target="theme/theme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23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44.xml"/><Relationship Id="rId252" Type="http://schemas.openxmlformats.org/officeDocument/2006/relationships/externalLink" Target="externalLinks/externalLink6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9.xml"/><Relationship Id="rId200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34.xml"/><Relationship Id="rId242" Type="http://schemas.openxmlformats.org/officeDocument/2006/relationships/externalLink" Target="externalLinks/externalLink55.xml"/><Relationship Id="rId263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24.xml"/><Relationship Id="rId232" Type="http://schemas.openxmlformats.org/officeDocument/2006/relationships/externalLink" Target="externalLinks/externalLink45.xml"/><Relationship Id="rId253" Type="http://schemas.openxmlformats.org/officeDocument/2006/relationships/externalLink" Target="externalLinks/externalLink6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externalLink" Target="externalLinks/externalLink10.xml"/><Relationship Id="rId201" Type="http://schemas.openxmlformats.org/officeDocument/2006/relationships/externalLink" Target="externalLinks/externalLink14.xml"/><Relationship Id="rId222" Type="http://schemas.openxmlformats.org/officeDocument/2006/relationships/externalLink" Target="externalLinks/externalLink35.xml"/><Relationship Id="rId243" Type="http://schemas.openxmlformats.org/officeDocument/2006/relationships/externalLink" Target="externalLinks/externalLink56.xml"/><Relationship Id="rId264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5.xml"/><Relationship Id="rId233" Type="http://schemas.openxmlformats.org/officeDocument/2006/relationships/externalLink" Target="externalLinks/externalLink46.xml"/><Relationship Id="rId254" Type="http://schemas.openxmlformats.org/officeDocument/2006/relationships/externalLink" Target="externalLinks/externalLink67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1.xml"/><Relationship Id="rId202" Type="http://schemas.openxmlformats.org/officeDocument/2006/relationships/externalLink" Target="externalLinks/externalLink15.xml"/><Relationship Id="rId223" Type="http://schemas.openxmlformats.org/officeDocument/2006/relationships/externalLink" Target="externalLinks/externalLink36.xml"/><Relationship Id="rId244" Type="http://schemas.openxmlformats.org/officeDocument/2006/relationships/externalLink" Target="externalLinks/externalLink5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alcChain" Target="calcChain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26.xml"/><Relationship Id="rId234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externalLink" Target="externalLinks/externalLink6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externalLink" Target="externalLinks/externalLink12.xml"/><Relationship Id="rId203" Type="http://schemas.openxmlformats.org/officeDocument/2006/relationships/externalLink" Target="externalLinks/externalLink16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37.xml"/><Relationship Id="rId245" Type="http://schemas.openxmlformats.org/officeDocument/2006/relationships/externalLink" Target="externalLinks/externalLink58.xml"/><Relationship Id="rId266" Type="http://schemas.openxmlformats.org/officeDocument/2006/relationships/customXml" Target="../customXml/item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7.xml"/><Relationship Id="rId235" Type="http://schemas.openxmlformats.org/officeDocument/2006/relationships/externalLink" Target="externalLinks/externalLink48.xml"/><Relationship Id="rId256" Type="http://schemas.openxmlformats.org/officeDocument/2006/relationships/externalLink" Target="externalLinks/externalLink6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externalLink" Target="externalLinks/externalLink3.xml"/><Relationship Id="rId204" Type="http://schemas.openxmlformats.org/officeDocument/2006/relationships/externalLink" Target="externalLinks/externalLink17.xml"/><Relationship Id="rId225" Type="http://schemas.openxmlformats.org/officeDocument/2006/relationships/externalLink" Target="externalLinks/externalLink38.xml"/><Relationship Id="rId246" Type="http://schemas.openxmlformats.org/officeDocument/2006/relationships/externalLink" Target="externalLinks/externalLink59.xml"/><Relationship Id="rId267" Type="http://schemas.openxmlformats.org/officeDocument/2006/relationships/customXml" Target="../customXml/item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externalLink" Target="externalLinks/externalLink28.xml"/><Relationship Id="rId236" Type="http://schemas.openxmlformats.org/officeDocument/2006/relationships/externalLink" Target="externalLinks/externalLink49.xml"/><Relationship Id="rId257" Type="http://schemas.openxmlformats.org/officeDocument/2006/relationships/externalLink" Target="externalLinks/externalLink70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externalLink" Target="externalLinks/externalLink4.xml"/><Relationship Id="rId205" Type="http://schemas.openxmlformats.org/officeDocument/2006/relationships/externalLink" Target="externalLinks/externalLink18.xml"/><Relationship Id="rId247" Type="http://schemas.openxmlformats.org/officeDocument/2006/relationships/externalLink" Target="externalLinks/externalLink6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336.9104/4%20&#1052;&#1047;%20%2012%20&#1084;&#1077;&#1089;+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3%20&#1089;&#1072;&#107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9%20&#1089;&#1072;&#107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5&#1089;&#1072;&#1076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8&#1089;&#1072;&#107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0&#1089;&#1072;&#107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8&#1089;&#1072;&#1076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9&#1089;&#1072;&#1076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42&#1089;&#1072;&#1076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43&#1089;&#1072;&#1076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45&#1089;&#1072;&#10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336.9104/6%20&#1052;&#1047;%2012%20&#1084;&#1077;&#1089;+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46&#1089;&#1072;&#1076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51&#1089;&#1072;&#1076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54&#1089;&#1072;&#1076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55&#1089;&#1072;&#1076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56&#1089;&#1072;&#1076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57&#1089;&#1072;&#1076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59&#1089;&#1072;&#1076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66&#1089;&#1072;&#1076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71&#1089;&#1072;&#1076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Users\oct\Desktop\&#1092;%20762%202019\&#1089;&#1074;&#1086;&#1076;&#1099;%20&#1057;&#1054;&#1042;\71&#1089;&#1072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336.9104/132%20&#1052;&#1047;%2012%20&#1084;&#1077;&#1089;-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72&#1089;&#1072;&#1076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73&#1089;&#1072;&#1076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74&#1089;&#1072;&#1076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75&#1089;&#1072;&#1076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76&#1089;&#1072;&#1076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89%20&#1089;&#1072;&#1076;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99&#1089;&#1072;&#1076;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12&#1089;&#1072;&#1076;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37&#1089;&#1072;&#1076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40&#1089;&#1072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336.9104/235%20&#1052;&#1047;%2012%20&#1084;&#1077;&#1089;+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44&#1089;&#1072;&#1076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48&#1089;&#1072;&#1076;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51%20&#1089;&#1072;&#1076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52&#1089;&#1072;&#1076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63&#1089;&#1072;&#1076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86&#1089;&#1072;&#1076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90&#1089;&#1072;&#1076;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00&#1089;&#1072;&#1076;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13&#1089;&#1072;&#1076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15&#1089;&#1072;&#107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336.9104/321%20&#1052;&#1047;%20%2012%20&#1084;&#1077;&#1089;-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17&#1089;&#1072;&#1076;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18&#1089;&#1072;&#1076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27&#1089;&#1072;&#1076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44&#1089;&#1072;&#1076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46&#1089;&#1072;&#1076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47&#1089;&#1072;&#1076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59&#1089;&#1072;&#1076;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77&#1089;&#1072;&#1076;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80&#1089;&#1072;&#1076;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82%20&#1089;&#1072;&#107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Users\oct\Desktop\&#1092;%20762%202019\&#1089;&#1074;&#1086;&#1076;&#1099;%20&#1046;&#1044;\&#1089;&#1072;&#1076;&#1099;%20&#1079;&#1072;%202019%20&#1075;&#1086;&#1076;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92%20&#1089;&#1072;&#1076;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94%20&#1089;&#1072;&#1076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296%20&#1089;&#1072;&#1076;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00%20&#1089;&#1072;&#1076;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01%20&#1089;&#1072;&#1076;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03%20&#1089;&#1072;&#1076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08%20&#1089;&#1072;&#1076;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09%20&#1089;&#1072;&#1076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11%20&#1089;&#1072;&#1076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15%20&#1089;&#1072;&#107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Users\oct\Desktop\&#1092;%20762%202019\&#1089;&#1074;&#1086;&#1076;&#1099;%20&#1057;&#1054;&#1042;\&#1057;&#1042;&#1054;&#1044;%20&#1052;&#1041;&#1044;&#1054;&#1059;%20&#1089;%20&#1092;&#1086;&#1088;&#1084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16%20&#1089;&#1072;&#1076;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26%20&#1089;&#1072;&#1076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29%20&#1089;&#1072;&#1076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30%20&#1089;&#1072;&#1076;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333%20&#1089;&#1072;&#1076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9%20&#1089;&#1072;&#107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ata%20Save\Documents%20and%20Settings\u202u1\Application%20Data\Microsoft\Excel\11%20&#1089;&#1072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Ш (Адап.Инв.3-8.ГКП)"/>
      <sheetName val="ДОШ (Не ук.Не ук.3-8.ГКП)"/>
      <sheetName val="ДОШ (Не ук.Инв.До 3.ГКП)"/>
      <sheetName val="ДОШ (Адап.Инв.До 3.ГПД)"/>
      <sheetName val="ДОШ (Адап.ОВЗ.До 3.ГПД)"/>
      <sheetName val="ДОШ (Не ук.Инв.3-8.ГКП)"/>
      <sheetName val="ДОШ (Не ук.Инв.3-8.ГПД)"/>
      <sheetName val="ДОШ (Адап.ОВЗ.3-8.ГПД)"/>
      <sheetName val="ДОШ (Не ук.Не ук.3-8.ГПД)"/>
      <sheetName val="ДОШ (Не ук.Инв.До 3.ГПД)"/>
      <sheetName val="ДОШ (Адап.ОВЗ.3-8.ГКП)"/>
      <sheetName val="ДОШ (Не ук.Не ук.До 3.ГКП)"/>
      <sheetName val="ДОШ (Адап.Инв.3-8.ГПД)"/>
      <sheetName val="ДОШ (Адап.Инв.До 3.ГКП)"/>
      <sheetName val="ДОШ (Не ук.Не ук.3-8.ГКрП)"/>
      <sheetName val="ДОШ (Не ук.Не ук.До 3.ГПД)"/>
      <sheetName val="ДОШ (Адап.ОВЗ.До 3.ГКП)"/>
      <sheetName val="ПУ (Физ.3-8.ГКрП)"/>
      <sheetName val="ПУ (Физ.До 3.ГКП)"/>
      <sheetName val="ПУ (Физ.3-8.ГПД)"/>
      <sheetName val="ПУ (Инв.до 3.ГПД)"/>
      <sheetName val="ПУ (Тубер.3-8.ГКП)"/>
      <sheetName val="ПУ (Тубер.До 3.ГПД)"/>
      <sheetName val="ПУ (Инв.До 3.ГКП)"/>
      <sheetName val="ПУ (Инв.3-8.ГКП)"/>
      <sheetName val="ПУ (Физ.До 3.ГПД)"/>
      <sheetName val="ПУ (Физ.3-8.ГКП)"/>
      <sheetName val="ПУ (Инв.3-8.ГПД)"/>
      <sheetName val="ПУ (Тубер.3-8.ГПД)"/>
      <sheetName val="оценка Учреждения"/>
      <sheetName val="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4">
          <cell r="E14">
            <v>69.654928443649382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">
          <cell r="E14">
            <v>69.914592128801416</v>
          </cell>
        </row>
      </sheetData>
      <sheetData sheetId="26">
        <row r="14">
          <cell r="E14">
            <v>73.870437926878267</v>
          </cell>
        </row>
      </sheetData>
      <sheetData sheetId="27">
        <row r="14">
          <cell r="E14">
            <v>54.855668016194329</v>
          </cell>
        </row>
      </sheetData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10</v>
          </cell>
          <cell r="I20">
            <v>5.3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100</v>
          </cell>
        </row>
        <row r="23">
          <cell r="H23">
            <v>3.67</v>
          </cell>
          <cell r="I23">
            <v>4.08</v>
          </cell>
        </row>
        <row r="24">
          <cell r="H24">
            <v>10</v>
          </cell>
          <cell r="I24">
            <v>6.5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60</v>
          </cell>
        </row>
        <row r="27">
          <cell r="H27">
            <v>33.33</v>
          </cell>
          <cell r="I27">
            <v>39.5</v>
          </cell>
        </row>
        <row r="28">
          <cell r="H28">
            <v>6.5</v>
          </cell>
          <cell r="I28">
            <v>4.2</v>
          </cell>
        </row>
        <row r="29">
          <cell r="H29">
            <v>100</v>
          </cell>
          <cell r="I29">
            <v>100</v>
          </cell>
        </row>
        <row r="30">
          <cell r="H30">
            <v>55</v>
          </cell>
          <cell r="I30">
            <v>57.1</v>
          </cell>
        </row>
        <row r="31">
          <cell r="H31">
            <v>1.5</v>
          </cell>
          <cell r="I31">
            <v>1.75</v>
          </cell>
        </row>
        <row r="32">
          <cell r="H32">
            <v>6.5</v>
          </cell>
          <cell r="I32">
            <v>3.8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40.9</v>
          </cell>
        </row>
        <row r="35">
          <cell r="H35">
            <v>314</v>
          </cell>
          <cell r="I35">
            <v>310.17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5.3</v>
          </cell>
        </row>
        <row r="98">
          <cell r="H98">
            <v>100</v>
          </cell>
          <cell r="I98">
            <v>100</v>
          </cell>
        </row>
        <row r="99">
          <cell r="H99">
            <v>3.67</v>
          </cell>
          <cell r="I99">
            <v>4.08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6.5</v>
          </cell>
        </row>
        <row r="102">
          <cell r="H102">
            <v>100</v>
          </cell>
          <cell r="I102">
            <v>100</v>
          </cell>
        </row>
        <row r="103">
          <cell r="H103">
            <v>33.33</v>
          </cell>
          <cell r="I103">
            <v>39.5</v>
          </cell>
        </row>
        <row r="104">
          <cell r="H104">
            <v>100</v>
          </cell>
          <cell r="I104">
            <v>100</v>
          </cell>
        </row>
        <row r="105">
          <cell r="H105">
            <v>6.5</v>
          </cell>
          <cell r="I105">
            <v>4.2</v>
          </cell>
        </row>
        <row r="106">
          <cell r="H106">
            <v>100</v>
          </cell>
          <cell r="I106">
            <v>100</v>
          </cell>
        </row>
        <row r="107">
          <cell r="H107">
            <v>1.5</v>
          </cell>
          <cell r="I107">
            <v>1.75</v>
          </cell>
        </row>
        <row r="108">
          <cell r="H108">
            <v>100</v>
          </cell>
          <cell r="I108">
            <v>100</v>
          </cell>
        </row>
        <row r="109">
          <cell r="H109">
            <v>6.5</v>
          </cell>
          <cell r="I109">
            <v>3.8</v>
          </cell>
        </row>
        <row r="110">
          <cell r="H110">
            <v>100</v>
          </cell>
          <cell r="I110">
            <v>100</v>
          </cell>
        </row>
        <row r="111">
          <cell r="H111">
            <v>314</v>
          </cell>
          <cell r="I111">
            <v>310.17</v>
          </cell>
        </row>
      </sheetData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2">
          <cell r="H12">
            <v>7.5</v>
          </cell>
          <cell r="I12">
            <v>7.3</v>
          </cell>
        </row>
        <row r="13">
          <cell r="H13">
            <v>100</v>
          </cell>
          <cell r="I13">
            <v>100</v>
          </cell>
        </row>
        <row r="14">
          <cell r="H14">
            <v>66.7</v>
          </cell>
          <cell r="I14">
            <v>66.7</v>
          </cell>
        </row>
        <row r="15">
          <cell r="H15">
            <v>1</v>
          </cell>
          <cell r="I15">
            <v>1</v>
          </cell>
        </row>
        <row r="20">
          <cell r="H20">
            <v>7.5</v>
          </cell>
          <cell r="I20">
            <v>7.1</v>
          </cell>
        </row>
        <row r="21">
          <cell r="H21">
            <v>100</v>
          </cell>
          <cell r="I21">
            <v>100</v>
          </cell>
        </row>
        <row r="22">
          <cell r="H22">
            <v>70.8</v>
          </cell>
          <cell r="I22">
            <v>66.7</v>
          </cell>
        </row>
        <row r="23">
          <cell r="H23">
            <v>4.33</v>
          </cell>
          <cell r="I23">
            <v>4.42</v>
          </cell>
        </row>
        <row r="24">
          <cell r="H24">
            <v>7.5</v>
          </cell>
          <cell r="I24">
            <v>7.3</v>
          </cell>
        </row>
        <row r="25">
          <cell r="H25">
            <v>100</v>
          </cell>
          <cell r="I25">
            <v>100</v>
          </cell>
        </row>
        <row r="26">
          <cell r="H26">
            <v>70.8</v>
          </cell>
          <cell r="I26">
            <v>62.5</v>
          </cell>
        </row>
        <row r="27">
          <cell r="H27">
            <v>40</v>
          </cell>
          <cell r="I27">
            <v>40.58</v>
          </cell>
        </row>
        <row r="28">
          <cell r="H28">
            <v>7.5</v>
          </cell>
          <cell r="I28">
            <v>5.5</v>
          </cell>
        </row>
        <row r="29">
          <cell r="H29">
            <v>100</v>
          </cell>
          <cell r="I29">
            <v>100</v>
          </cell>
        </row>
        <row r="30">
          <cell r="H30">
            <v>70.8</v>
          </cell>
          <cell r="I30">
            <v>66.7</v>
          </cell>
        </row>
        <row r="31">
          <cell r="H31">
            <v>2.33</v>
          </cell>
          <cell r="I31">
            <v>3.08</v>
          </cell>
        </row>
        <row r="32">
          <cell r="H32">
            <v>7.5</v>
          </cell>
          <cell r="I32">
            <v>8</v>
          </cell>
        </row>
        <row r="33">
          <cell r="H33">
            <v>100</v>
          </cell>
          <cell r="I33">
            <v>100</v>
          </cell>
        </row>
        <row r="34">
          <cell r="H34">
            <v>70.8</v>
          </cell>
          <cell r="I34">
            <v>71.400000000000006</v>
          </cell>
        </row>
        <row r="35">
          <cell r="H35">
            <v>214.67</v>
          </cell>
          <cell r="I35">
            <v>201</v>
          </cell>
        </row>
        <row r="60">
          <cell r="H60">
            <v>7.5</v>
          </cell>
          <cell r="I60">
            <v>7.3</v>
          </cell>
        </row>
        <row r="61">
          <cell r="H61">
            <v>100</v>
          </cell>
          <cell r="I61">
            <v>100</v>
          </cell>
        </row>
        <row r="62">
          <cell r="H62">
            <v>70.8</v>
          </cell>
          <cell r="I62">
            <v>66.7</v>
          </cell>
        </row>
        <row r="63">
          <cell r="H63">
            <v>54</v>
          </cell>
          <cell r="I63">
            <v>55.33</v>
          </cell>
        </row>
        <row r="68">
          <cell r="H68">
            <v>6.6</v>
          </cell>
          <cell r="I68">
            <v>7</v>
          </cell>
        </row>
        <row r="69">
          <cell r="H69">
            <v>100</v>
          </cell>
          <cell r="I69">
            <v>100</v>
          </cell>
        </row>
        <row r="70">
          <cell r="H70">
            <v>71</v>
          </cell>
          <cell r="I70">
            <v>66.7</v>
          </cell>
        </row>
        <row r="71">
          <cell r="H71">
            <v>0.57999999999999996</v>
          </cell>
          <cell r="I71">
            <v>0.57999999999999996</v>
          </cell>
        </row>
        <row r="80">
          <cell r="H80">
            <v>100</v>
          </cell>
          <cell r="I80">
            <v>100</v>
          </cell>
        </row>
        <row r="81">
          <cell r="H81">
            <v>7.5</v>
          </cell>
          <cell r="I81">
            <v>7.3</v>
          </cell>
        </row>
        <row r="82">
          <cell r="H82">
            <v>100</v>
          </cell>
          <cell r="I82">
            <v>100</v>
          </cell>
        </row>
        <row r="83">
          <cell r="H83">
            <v>1</v>
          </cell>
          <cell r="I83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6.6</v>
          </cell>
          <cell r="I85">
            <v>7</v>
          </cell>
        </row>
        <row r="86">
          <cell r="H86">
            <v>100</v>
          </cell>
          <cell r="I86">
            <v>100</v>
          </cell>
        </row>
        <row r="87">
          <cell r="H87">
            <v>0.57999999999999996</v>
          </cell>
          <cell r="I87">
            <v>0.57999999999999996</v>
          </cell>
        </row>
        <row r="96">
          <cell r="H96">
            <v>100</v>
          </cell>
          <cell r="I96">
            <v>100</v>
          </cell>
        </row>
        <row r="97">
          <cell r="H97">
            <v>7.5</v>
          </cell>
          <cell r="I97">
            <v>7.1</v>
          </cell>
        </row>
        <row r="98">
          <cell r="H98">
            <v>100</v>
          </cell>
          <cell r="I98">
            <v>100</v>
          </cell>
        </row>
        <row r="99">
          <cell r="H99">
            <v>4.33</v>
          </cell>
          <cell r="I99">
            <v>4.42</v>
          </cell>
        </row>
        <row r="100">
          <cell r="H100">
            <v>100</v>
          </cell>
          <cell r="I100">
            <v>100</v>
          </cell>
        </row>
        <row r="101">
          <cell r="H101">
            <v>7.5</v>
          </cell>
          <cell r="I101">
            <v>7.3</v>
          </cell>
        </row>
        <row r="102">
          <cell r="H102">
            <v>100</v>
          </cell>
          <cell r="I102">
            <v>100</v>
          </cell>
        </row>
        <row r="103">
          <cell r="H103">
            <v>40</v>
          </cell>
          <cell r="I103">
            <v>40.58</v>
          </cell>
        </row>
        <row r="104">
          <cell r="H104">
            <v>100</v>
          </cell>
          <cell r="I104">
            <v>100</v>
          </cell>
        </row>
        <row r="105">
          <cell r="H105">
            <v>7.5</v>
          </cell>
          <cell r="I105">
            <v>5.5</v>
          </cell>
        </row>
        <row r="106">
          <cell r="H106">
            <v>100</v>
          </cell>
          <cell r="I106">
            <v>100</v>
          </cell>
        </row>
        <row r="107">
          <cell r="H107">
            <v>2.33</v>
          </cell>
          <cell r="I107">
            <v>3.08</v>
          </cell>
        </row>
        <row r="108">
          <cell r="H108">
            <v>100</v>
          </cell>
          <cell r="I108">
            <v>100</v>
          </cell>
        </row>
        <row r="109">
          <cell r="H109">
            <v>7.5</v>
          </cell>
          <cell r="I109">
            <v>7.8</v>
          </cell>
        </row>
        <row r="110">
          <cell r="H110">
            <v>100</v>
          </cell>
          <cell r="I110">
            <v>100</v>
          </cell>
        </row>
        <row r="111">
          <cell r="H111">
            <v>268.67</v>
          </cell>
          <cell r="I111">
            <v>256.33</v>
          </cell>
        </row>
      </sheetData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3.8</v>
          </cell>
          <cell r="I20">
            <v>3.2</v>
          </cell>
        </row>
        <row r="21">
          <cell r="H21">
            <v>100</v>
          </cell>
          <cell r="I21">
            <v>100</v>
          </cell>
        </row>
        <row r="22">
          <cell r="H22">
            <v>54.8</v>
          </cell>
          <cell r="I22">
            <v>100</v>
          </cell>
        </row>
        <row r="23">
          <cell r="H23">
            <v>3.33</v>
          </cell>
          <cell r="I23">
            <v>3.83</v>
          </cell>
        </row>
        <row r="24">
          <cell r="H24">
            <v>3.8</v>
          </cell>
          <cell r="I24">
            <v>2.4</v>
          </cell>
        </row>
        <row r="25">
          <cell r="H25">
            <v>100</v>
          </cell>
          <cell r="I25">
            <v>100</v>
          </cell>
        </row>
        <row r="26">
          <cell r="H26">
            <v>54.8</v>
          </cell>
          <cell r="I26">
            <v>25</v>
          </cell>
        </row>
        <row r="27">
          <cell r="H27">
            <v>32.67</v>
          </cell>
          <cell r="I27">
            <v>35.5</v>
          </cell>
        </row>
        <row r="32">
          <cell r="H32">
            <v>3.8</v>
          </cell>
          <cell r="I32">
            <v>2</v>
          </cell>
        </row>
        <row r="33">
          <cell r="H33">
            <v>100</v>
          </cell>
          <cell r="I33">
            <v>100</v>
          </cell>
        </row>
        <row r="34">
          <cell r="H34">
            <v>54.8</v>
          </cell>
          <cell r="I34">
            <v>63.2</v>
          </cell>
        </row>
        <row r="35">
          <cell r="H35">
            <v>321</v>
          </cell>
          <cell r="I35">
            <v>316.83</v>
          </cell>
        </row>
        <row r="44">
          <cell r="H44">
            <v>7.5</v>
          </cell>
          <cell r="I44">
            <v>7</v>
          </cell>
        </row>
        <row r="45">
          <cell r="H45">
            <v>100</v>
          </cell>
          <cell r="I45">
            <v>100</v>
          </cell>
        </row>
        <row r="46">
          <cell r="H46">
            <v>55</v>
          </cell>
          <cell r="I46">
            <v>50</v>
          </cell>
        </row>
        <row r="47">
          <cell r="H47">
            <v>0.67</v>
          </cell>
          <cell r="I47">
            <v>0.57999999999999996</v>
          </cell>
        </row>
        <row r="68">
          <cell r="H68">
            <v>6.6</v>
          </cell>
          <cell r="I68">
            <v>5.0999999999999996</v>
          </cell>
        </row>
        <row r="69">
          <cell r="H69">
            <v>100</v>
          </cell>
          <cell r="I69">
            <v>100</v>
          </cell>
        </row>
        <row r="70">
          <cell r="H70">
            <v>71</v>
          </cell>
          <cell r="I70">
            <v>33.299999999999997</v>
          </cell>
        </row>
        <row r="71">
          <cell r="H71">
            <v>1</v>
          </cell>
          <cell r="I71">
            <v>1.5</v>
          </cell>
        </row>
        <row r="76">
          <cell r="H76">
            <v>100</v>
          </cell>
          <cell r="I76">
            <v>100</v>
          </cell>
        </row>
        <row r="77">
          <cell r="H77">
            <v>7.5</v>
          </cell>
          <cell r="I77">
            <v>7</v>
          </cell>
        </row>
        <row r="78">
          <cell r="H78">
            <v>100</v>
          </cell>
          <cell r="I78">
            <v>100</v>
          </cell>
        </row>
        <row r="79">
          <cell r="H79">
            <v>0.67</v>
          </cell>
          <cell r="I79">
            <v>0.57999999999999996</v>
          </cell>
        </row>
        <row r="84">
          <cell r="H84">
            <v>100</v>
          </cell>
          <cell r="I84">
            <v>100</v>
          </cell>
        </row>
        <row r="85">
          <cell r="H85">
            <v>6.6</v>
          </cell>
          <cell r="I85">
            <v>5.0999999999999996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1.5</v>
          </cell>
        </row>
        <row r="96">
          <cell r="H96">
            <v>100</v>
          </cell>
          <cell r="I96">
            <v>100</v>
          </cell>
        </row>
        <row r="97">
          <cell r="H97">
            <v>3.8</v>
          </cell>
          <cell r="I97">
            <v>3.2</v>
          </cell>
        </row>
        <row r="98">
          <cell r="H98">
            <v>100</v>
          </cell>
          <cell r="I98">
            <v>100</v>
          </cell>
        </row>
        <row r="99">
          <cell r="H99">
            <v>3.33</v>
          </cell>
          <cell r="I99">
            <v>3.83</v>
          </cell>
        </row>
        <row r="100">
          <cell r="H100">
            <v>100</v>
          </cell>
          <cell r="I100">
            <v>100</v>
          </cell>
        </row>
        <row r="101">
          <cell r="H101">
            <v>3.8</v>
          </cell>
          <cell r="I101">
            <v>2.4</v>
          </cell>
        </row>
        <row r="102">
          <cell r="H102">
            <v>100</v>
          </cell>
          <cell r="I102">
            <v>100</v>
          </cell>
        </row>
        <row r="103">
          <cell r="H103">
            <v>32.67</v>
          </cell>
          <cell r="I103">
            <v>35.5</v>
          </cell>
        </row>
        <row r="108">
          <cell r="H108">
            <v>100</v>
          </cell>
          <cell r="I108">
            <v>100</v>
          </cell>
        </row>
        <row r="109">
          <cell r="H109">
            <v>3.8</v>
          </cell>
          <cell r="I109">
            <v>2</v>
          </cell>
        </row>
        <row r="110">
          <cell r="H110">
            <v>100</v>
          </cell>
          <cell r="I110">
            <v>100</v>
          </cell>
        </row>
        <row r="111">
          <cell r="H111">
            <v>366</v>
          </cell>
          <cell r="I111">
            <v>321.25</v>
          </cell>
        </row>
      </sheetData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3.8</v>
          </cell>
          <cell r="I28">
            <v>1.3</v>
          </cell>
        </row>
        <row r="29">
          <cell r="H29">
            <v>100</v>
          </cell>
          <cell r="I29">
            <v>100</v>
          </cell>
        </row>
        <row r="30">
          <cell r="H30">
            <v>54.8</v>
          </cell>
          <cell r="I30">
            <v>50</v>
          </cell>
        </row>
        <row r="31">
          <cell r="H31">
            <v>3.33</v>
          </cell>
          <cell r="I31">
            <v>3.67</v>
          </cell>
        </row>
        <row r="32">
          <cell r="H32">
            <v>10</v>
          </cell>
          <cell r="I32">
            <v>3</v>
          </cell>
        </row>
        <row r="33">
          <cell r="H33">
            <v>100</v>
          </cell>
          <cell r="I33">
            <v>100</v>
          </cell>
        </row>
        <row r="34">
          <cell r="H34">
            <v>54.8</v>
          </cell>
          <cell r="I34">
            <v>57.1</v>
          </cell>
        </row>
        <row r="35">
          <cell r="H35">
            <v>130</v>
          </cell>
          <cell r="I35">
            <v>135.16999999999999</v>
          </cell>
        </row>
        <row r="60">
          <cell r="H60">
            <v>3.8</v>
          </cell>
          <cell r="I60">
            <v>3.6</v>
          </cell>
        </row>
        <row r="61">
          <cell r="H61">
            <v>100</v>
          </cell>
          <cell r="I61">
            <v>100</v>
          </cell>
        </row>
        <row r="62">
          <cell r="H62">
            <v>54.8</v>
          </cell>
          <cell r="I62">
            <v>83.3</v>
          </cell>
        </row>
        <row r="63">
          <cell r="H63">
            <v>2.25</v>
          </cell>
          <cell r="I63">
            <v>2.25</v>
          </cell>
        </row>
        <row r="64">
          <cell r="H64">
            <v>8</v>
          </cell>
          <cell r="I64">
            <v>6.1</v>
          </cell>
        </row>
        <row r="65">
          <cell r="H65">
            <v>100</v>
          </cell>
          <cell r="I65">
            <v>100</v>
          </cell>
        </row>
        <row r="66">
          <cell r="H66">
            <v>54.8</v>
          </cell>
          <cell r="I66">
            <v>66.7</v>
          </cell>
        </row>
        <row r="67">
          <cell r="H67">
            <v>1</v>
          </cell>
          <cell r="I67">
            <v>1</v>
          </cell>
        </row>
        <row r="68">
          <cell r="H68">
            <v>8</v>
          </cell>
          <cell r="I68">
            <v>3.9</v>
          </cell>
        </row>
        <row r="69">
          <cell r="H69">
            <v>100</v>
          </cell>
          <cell r="I69">
            <v>100</v>
          </cell>
        </row>
        <row r="70">
          <cell r="H70">
            <v>54.8</v>
          </cell>
          <cell r="I70">
            <v>66.7</v>
          </cell>
        </row>
        <row r="71">
          <cell r="H71">
            <v>1.25</v>
          </cell>
          <cell r="I71">
            <v>1.25</v>
          </cell>
        </row>
        <row r="80">
          <cell r="H80">
            <v>100</v>
          </cell>
          <cell r="I80">
            <v>100</v>
          </cell>
        </row>
        <row r="81">
          <cell r="H81">
            <v>8</v>
          </cell>
          <cell r="I81">
            <v>6.1</v>
          </cell>
        </row>
        <row r="82">
          <cell r="H82">
            <v>100</v>
          </cell>
          <cell r="I82">
            <v>100</v>
          </cell>
        </row>
        <row r="83">
          <cell r="H83">
            <v>1</v>
          </cell>
          <cell r="I83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8</v>
          </cell>
          <cell r="I85">
            <v>3.9</v>
          </cell>
        </row>
        <row r="86">
          <cell r="H86">
            <v>100</v>
          </cell>
          <cell r="I86">
            <v>100</v>
          </cell>
        </row>
        <row r="87">
          <cell r="H87">
            <v>1.25</v>
          </cell>
          <cell r="I87">
            <v>1.25</v>
          </cell>
        </row>
        <row r="104">
          <cell r="H104">
            <v>100</v>
          </cell>
          <cell r="I104">
            <v>100</v>
          </cell>
        </row>
        <row r="105">
          <cell r="H105">
            <v>3.8</v>
          </cell>
          <cell r="I105">
            <v>1.3</v>
          </cell>
        </row>
        <row r="106">
          <cell r="H106">
            <v>100</v>
          </cell>
          <cell r="I106">
            <v>100</v>
          </cell>
        </row>
        <row r="107">
          <cell r="H107">
            <v>3.33</v>
          </cell>
          <cell r="I107">
            <v>3.67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3</v>
          </cell>
        </row>
        <row r="110">
          <cell r="H110">
            <v>100</v>
          </cell>
          <cell r="I110">
            <v>100</v>
          </cell>
        </row>
        <row r="111">
          <cell r="H111">
            <v>132.25</v>
          </cell>
          <cell r="I111">
            <v>137.41999999999999</v>
          </cell>
        </row>
      </sheetData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10</v>
          </cell>
          <cell r="I16">
            <v>1.8</v>
          </cell>
        </row>
        <row r="17">
          <cell r="H17">
            <v>100</v>
          </cell>
          <cell r="I17">
            <v>100</v>
          </cell>
        </row>
        <row r="18">
          <cell r="H18">
            <v>100</v>
          </cell>
          <cell r="I18">
            <v>100</v>
          </cell>
        </row>
        <row r="19">
          <cell r="H19">
            <v>3.33</v>
          </cell>
          <cell r="I19">
            <v>3.33</v>
          </cell>
        </row>
        <row r="20">
          <cell r="H20">
            <v>10</v>
          </cell>
          <cell r="I20">
            <v>6.8</v>
          </cell>
        </row>
        <row r="21">
          <cell r="H21">
            <v>100</v>
          </cell>
          <cell r="I21">
            <v>100</v>
          </cell>
        </row>
        <row r="22">
          <cell r="H22">
            <v>50</v>
          </cell>
          <cell r="I22">
            <v>50</v>
          </cell>
        </row>
        <row r="23">
          <cell r="H23">
            <v>7</v>
          </cell>
          <cell r="I23">
            <v>7.17</v>
          </cell>
        </row>
        <row r="24">
          <cell r="H24">
            <v>10</v>
          </cell>
          <cell r="I24">
            <v>6.9</v>
          </cell>
        </row>
        <row r="25">
          <cell r="H25">
            <v>100</v>
          </cell>
          <cell r="I25">
            <v>100</v>
          </cell>
        </row>
        <row r="26">
          <cell r="H26">
            <v>100</v>
          </cell>
          <cell r="I26">
            <v>100</v>
          </cell>
        </row>
        <row r="27">
          <cell r="H27">
            <v>24</v>
          </cell>
          <cell r="I27">
            <v>24.17</v>
          </cell>
        </row>
        <row r="28">
          <cell r="H28">
            <v>3.8</v>
          </cell>
          <cell r="I28">
            <v>2.4</v>
          </cell>
        </row>
        <row r="29">
          <cell r="H29">
            <v>100</v>
          </cell>
          <cell r="I29">
            <v>100</v>
          </cell>
        </row>
        <row r="30">
          <cell r="H30">
            <v>54.8</v>
          </cell>
          <cell r="I30">
            <v>100</v>
          </cell>
        </row>
        <row r="31">
          <cell r="H31">
            <v>6.33</v>
          </cell>
          <cell r="I31">
            <v>9.58</v>
          </cell>
        </row>
        <row r="32">
          <cell r="H32">
            <v>10</v>
          </cell>
          <cell r="I32">
            <v>5.0999999999999996</v>
          </cell>
        </row>
        <row r="33">
          <cell r="H33">
            <v>100</v>
          </cell>
          <cell r="I33">
            <v>100</v>
          </cell>
        </row>
        <row r="34">
          <cell r="H34">
            <v>54.8</v>
          </cell>
          <cell r="I34">
            <v>80</v>
          </cell>
        </row>
        <row r="35">
          <cell r="H35">
            <v>331</v>
          </cell>
          <cell r="I35">
            <v>348.75</v>
          </cell>
        </row>
        <row r="60">
          <cell r="H60">
            <v>10</v>
          </cell>
          <cell r="I60">
            <v>5.5</v>
          </cell>
        </row>
        <row r="61">
          <cell r="H61">
            <v>100</v>
          </cell>
          <cell r="I61">
            <v>100</v>
          </cell>
        </row>
        <row r="62">
          <cell r="H62">
            <v>54.8</v>
          </cell>
          <cell r="I62">
            <v>50</v>
          </cell>
        </row>
        <row r="63">
          <cell r="H63">
            <v>36</v>
          </cell>
          <cell r="I63">
            <v>39.17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1.8</v>
          </cell>
        </row>
        <row r="86">
          <cell r="H86">
            <v>100</v>
          </cell>
          <cell r="I86">
            <v>100</v>
          </cell>
        </row>
        <row r="87">
          <cell r="H87">
            <v>3.33</v>
          </cell>
          <cell r="I87">
            <v>3.33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6.8</v>
          </cell>
        </row>
        <row r="98">
          <cell r="H98">
            <v>100</v>
          </cell>
          <cell r="I98">
            <v>100</v>
          </cell>
        </row>
        <row r="99">
          <cell r="H99">
            <v>7</v>
          </cell>
          <cell r="I99">
            <v>7.17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6.9</v>
          </cell>
        </row>
        <row r="102">
          <cell r="H102">
            <v>100</v>
          </cell>
          <cell r="I102">
            <v>100</v>
          </cell>
        </row>
        <row r="103">
          <cell r="H103">
            <v>24</v>
          </cell>
          <cell r="I103">
            <v>24.17</v>
          </cell>
        </row>
        <row r="104">
          <cell r="H104">
            <v>100</v>
          </cell>
          <cell r="I104">
            <v>100</v>
          </cell>
        </row>
        <row r="105">
          <cell r="H105">
            <v>9</v>
          </cell>
          <cell r="I105">
            <v>2.4</v>
          </cell>
        </row>
        <row r="106">
          <cell r="H106">
            <v>100</v>
          </cell>
          <cell r="I106">
            <v>100</v>
          </cell>
        </row>
        <row r="107">
          <cell r="H107">
            <v>6.33</v>
          </cell>
          <cell r="I107">
            <v>9.58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5.0999999999999996</v>
          </cell>
        </row>
        <row r="110">
          <cell r="H110">
            <v>100</v>
          </cell>
          <cell r="I110">
            <v>100</v>
          </cell>
        </row>
        <row r="111">
          <cell r="H111">
            <v>367</v>
          </cell>
          <cell r="I111">
            <v>387.92</v>
          </cell>
        </row>
      </sheetData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8.8000000000000007</v>
          </cell>
          <cell r="I28">
            <v>4.3</v>
          </cell>
        </row>
        <row r="29">
          <cell r="H29">
            <v>100</v>
          </cell>
          <cell r="I29">
            <v>100</v>
          </cell>
        </row>
        <row r="30">
          <cell r="H30">
            <v>54.8</v>
          </cell>
          <cell r="I30">
            <v>75</v>
          </cell>
        </row>
        <row r="31">
          <cell r="H31">
            <v>1</v>
          </cell>
          <cell r="I31">
            <v>1</v>
          </cell>
        </row>
        <row r="32">
          <cell r="H32">
            <v>8.8000000000000007</v>
          </cell>
          <cell r="I32">
            <v>7</v>
          </cell>
        </row>
        <row r="33">
          <cell r="H33">
            <v>100</v>
          </cell>
          <cell r="I33">
            <v>100</v>
          </cell>
        </row>
        <row r="34">
          <cell r="H34">
            <v>54.8</v>
          </cell>
          <cell r="I34">
            <v>75</v>
          </cell>
        </row>
        <row r="35">
          <cell r="H35">
            <v>130</v>
          </cell>
          <cell r="I35">
            <v>126.33</v>
          </cell>
        </row>
        <row r="36">
          <cell r="H36">
            <v>8.8000000000000007</v>
          </cell>
          <cell r="I36">
            <v>9.6</v>
          </cell>
        </row>
        <row r="37">
          <cell r="H37">
            <v>100</v>
          </cell>
          <cell r="I37">
            <v>100</v>
          </cell>
        </row>
        <row r="38">
          <cell r="H38">
            <v>54.8</v>
          </cell>
          <cell r="I38">
            <v>75</v>
          </cell>
        </row>
        <row r="39">
          <cell r="H39">
            <v>29</v>
          </cell>
          <cell r="I39">
            <v>28.17</v>
          </cell>
        </row>
        <row r="104">
          <cell r="H104">
            <v>100</v>
          </cell>
          <cell r="I104">
            <v>100</v>
          </cell>
        </row>
        <row r="105">
          <cell r="H105">
            <v>8.8000000000000007</v>
          </cell>
          <cell r="I105">
            <v>4.3</v>
          </cell>
        </row>
        <row r="106">
          <cell r="H106">
            <v>100</v>
          </cell>
          <cell r="I106">
            <v>100</v>
          </cell>
        </row>
        <row r="107">
          <cell r="H107">
            <v>1</v>
          </cell>
          <cell r="I107">
            <v>1</v>
          </cell>
        </row>
        <row r="108">
          <cell r="H108">
            <v>100</v>
          </cell>
          <cell r="I108">
            <v>100</v>
          </cell>
        </row>
        <row r="109">
          <cell r="H109">
            <v>8.8000000000000007</v>
          </cell>
          <cell r="I109">
            <v>7</v>
          </cell>
        </row>
        <row r="110">
          <cell r="H110">
            <v>100</v>
          </cell>
          <cell r="I110">
            <v>100</v>
          </cell>
        </row>
        <row r="111">
          <cell r="H111">
            <v>130</v>
          </cell>
          <cell r="I111">
            <v>126.33</v>
          </cell>
        </row>
        <row r="112">
          <cell r="H112">
            <v>100</v>
          </cell>
          <cell r="I112">
            <v>100</v>
          </cell>
        </row>
        <row r="113">
          <cell r="H113">
            <v>8.8000000000000007</v>
          </cell>
          <cell r="I113">
            <v>9.6</v>
          </cell>
        </row>
        <row r="114">
          <cell r="H114">
            <v>100</v>
          </cell>
          <cell r="I114">
            <v>100</v>
          </cell>
        </row>
        <row r="115">
          <cell r="H115">
            <v>29</v>
          </cell>
          <cell r="I115">
            <v>28.17</v>
          </cell>
        </row>
      </sheetData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2.9</v>
          </cell>
          <cell r="I28">
            <v>2.9</v>
          </cell>
        </row>
        <row r="29">
          <cell r="H29">
            <v>100</v>
          </cell>
          <cell r="I29">
            <v>100</v>
          </cell>
        </row>
        <row r="30">
          <cell r="H30">
            <v>80</v>
          </cell>
          <cell r="I30">
            <v>60</v>
          </cell>
        </row>
        <row r="31">
          <cell r="H31">
            <v>2.67</v>
          </cell>
          <cell r="I31">
            <v>2.83</v>
          </cell>
        </row>
        <row r="32">
          <cell r="H32">
            <v>2.9</v>
          </cell>
          <cell r="I32">
            <v>2.9</v>
          </cell>
        </row>
        <row r="33">
          <cell r="H33">
            <v>100</v>
          </cell>
          <cell r="I33">
            <v>100</v>
          </cell>
        </row>
        <row r="34">
          <cell r="H34">
            <v>80</v>
          </cell>
          <cell r="I34">
            <v>76.5</v>
          </cell>
        </row>
        <row r="35">
          <cell r="H35">
            <v>228</v>
          </cell>
          <cell r="I35">
            <v>228</v>
          </cell>
        </row>
        <row r="60">
          <cell r="H60">
            <v>2.9</v>
          </cell>
          <cell r="I60">
            <v>2.9</v>
          </cell>
        </row>
        <row r="61">
          <cell r="H61">
            <v>100</v>
          </cell>
          <cell r="I61">
            <v>100</v>
          </cell>
        </row>
        <row r="62">
          <cell r="H62">
            <v>80</v>
          </cell>
          <cell r="I62">
            <v>83.3</v>
          </cell>
        </row>
        <row r="63">
          <cell r="H63">
            <v>19</v>
          </cell>
          <cell r="I63">
            <v>19.329999999999998</v>
          </cell>
        </row>
        <row r="68">
          <cell r="H68">
            <v>2.9</v>
          </cell>
          <cell r="I68">
            <v>2.9</v>
          </cell>
        </row>
        <row r="69">
          <cell r="H69">
            <v>100</v>
          </cell>
          <cell r="I69">
            <v>100</v>
          </cell>
        </row>
        <row r="70">
          <cell r="H70">
            <v>80</v>
          </cell>
          <cell r="I70">
            <v>80</v>
          </cell>
        </row>
        <row r="71">
          <cell r="H71">
            <v>1.67</v>
          </cell>
          <cell r="I71">
            <v>1.67</v>
          </cell>
        </row>
        <row r="84">
          <cell r="H84">
            <v>100</v>
          </cell>
          <cell r="I84">
            <v>100</v>
          </cell>
        </row>
        <row r="85">
          <cell r="H85">
            <v>2.9</v>
          </cell>
          <cell r="I85">
            <v>2.9</v>
          </cell>
        </row>
        <row r="86">
          <cell r="H86">
            <v>100</v>
          </cell>
          <cell r="I86">
            <v>100</v>
          </cell>
        </row>
        <row r="87">
          <cell r="H87">
            <v>1.67</v>
          </cell>
          <cell r="I87">
            <v>1.67</v>
          </cell>
        </row>
        <row r="104">
          <cell r="H104">
            <v>100</v>
          </cell>
          <cell r="I104">
            <v>100</v>
          </cell>
        </row>
        <row r="105">
          <cell r="H105">
            <v>2.9</v>
          </cell>
          <cell r="I105">
            <v>2.9</v>
          </cell>
        </row>
        <row r="106">
          <cell r="H106">
            <v>100</v>
          </cell>
          <cell r="I106">
            <v>100</v>
          </cell>
        </row>
        <row r="107">
          <cell r="H107">
            <v>2.67</v>
          </cell>
          <cell r="I107">
            <v>2.83</v>
          </cell>
        </row>
        <row r="108">
          <cell r="H108">
            <v>100</v>
          </cell>
          <cell r="I108">
            <v>100</v>
          </cell>
        </row>
        <row r="109">
          <cell r="H109">
            <v>2.9</v>
          </cell>
          <cell r="I109">
            <v>2.8</v>
          </cell>
        </row>
        <row r="110">
          <cell r="H110">
            <v>100</v>
          </cell>
          <cell r="I110">
            <v>100</v>
          </cell>
        </row>
        <row r="111">
          <cell r="H111">
            <v>257</v>
          </cell>
          <cell r="I111">
            <v>256.5</v>
          </cell>
        </row>
      </sheetData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8.6999999999999993</v>
          </cell>
          <cell r="I16">
            <v>8.9</v>
          </cell>
        </row>
        <row r="17">
          <cell r="H17">
            <v>100</v>
          </cell>
          <cell r="I17">
            <v>100</v>
          </cell>
        </row>
        <row r="18">
          <cell r="H18">
            <v>58.8</v>
          </cell>
          <cell r="I18">
            <v>100</v>
          </cell>
        </row>
        <row r="19">
          <cell r="H19">
            <v>1</v>
          </cell>
          <cell r="I19">
            <v>1</v>
          </cell>
        </row>
        <row r="20">
          <cell r="H20">
            <v>8.6999999999999993</v>
          </cell>
          <cell r="I20">
            <v>2.6</v>
          </cell>
        </row>
        <row r="21">
          <cell r="H21">
            <v>100</v>
          </cell>
          <cell r="I21">
            <v>100</v>
          </cell>
        </row>
        <row r="22">
          <cell r="H22">
            <v>50</v>
          </cell>
          <cell r="I22">
            <v>100</v>
          </cell>
        </row>
        <row r="23">
          <cell r="H23">
            <v>0.33</v>
          </cell>
          <cell r="I23">
            <v>1.08</v>
          </cell>
        </row>
        <row r="24">
          <cell r="H24">
            <v>8.6999999999999993</v>
          </cell>
          <cell r="I24">
            <v>7.6</v>
          </cell>
        </row>
        <row r="25">
          <cell r="H25">
            <v>100</v>
          </cell>
          <cell r="I25">
            <v>100</v>
          </cell>
        </row>
        <row r="26">
          <cell r="H26">
            <v>50</v>
          </cell>
          <cell r="I26">
            <v>50</v>
          </cell>
        </row>
        <row r="27">
          <cell r="H27">
            <v>8.75</v>
          </cell>
          <cell r="I27">
            <v>8.75</v>
          </cell>
        </row>
        <row r="32">
          <cell r="H32">
            <v>8.6999999999999993</v>
          </cell>
          <cell r="I32">
            <v>7.9</v>
          </cell>
        </row>
        <row r="33">
          <cell r="H33">
            <v>100</v>
          </cell>
          <cell r="I33">
            <v>100</v>
          </cell>
        </row>
        <row r="34">
          <cell r="H34">
            <v>58.8</v>
          </cell>
          <cell r="I34">
            <v>70.599999999999994</v>
          </cell>
        </row>
        <row r="35">
          <cell r="H35">
            <v>146</v>
          </cell>
          <cell r="I35">
            <v>136.5</v>
          </cell>
        </row>
        <row r="60">
          <cell r="H60">
            <v>8.6999999999999993</v>
          </cell>
          <cell r="I60">
            <v>6.8</v>
          </cell>
        </row>
        <row r="61">
          <cell r="H61">
            <v>100</v>
          </cell>
          <cell r="I61">
            <v>100</v>
          </cell>
        </row>
        <row r="62">
          <cell r="H62">
            <v>58.8</v>
          </cell>
          <cell r="I62">
            <v>71.400000000000006</v>
          </cell>
        </row>
        <row r="63">
          <cell r="H63">
            <v>18</v>
          </cell>
          <cell r="I63">
            <v>18.420000000000002</v>
          </cell>
        </row>
        <row r="84">
          <cell r="H84">
            <v>100</v>
          </cell>
          <cell r="I84">
            <v>100</v>
          </cell>
        </row>
        <row r="85">
          <cell r="H85">
            <v>8.6999999999999993</v>
          </cell>
          <cell r="I85">
            <v>8.9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96">
          <cell r="H96">
            <v>100</v>
          </cell>
          <cell r="I96">
            <v>100</v>
          </cell>
        </row>
        <row r="97">
          <cell r="H97">
            <v>8.6999999999999993</v>
          </cell>
          <cell r="I97">
            <v>2.6</v>
          </cell>
        </row>
        <row r="98">
          <cell r="H98">
            <v>100</v>
          </cell>
          <cell r="I98">
            <v>100</v>
          </cell>
        </row>
        <row r="99">
          <cell r="H99">
            <v>0.33</v>
          </cell>
          <cell r="I99">
            <v>1.08</v>
          </cell>
        </row>
        <row r="100">
          <cell r="H100">
            <v>100</v>
          </cell>
          <cell r="I100">
            <v>100</v>
          </cell>
        </row>
        <row r="101">
          <cell r="H101">
            <v>8.6999999999999993</v>
          </cell>
          <cell r="I101">
            <v>7.6</v>
          </cell>
        </row>
        <row r="102">
          <cell r="H102">
            <v>100</v>
          </cell>
          <cell r="I102">
            <v>100</v>
          </cell>
        </row>
        <row r="103">
          <cell r="H103">
            <v>8.75</v>
          </cell>
          <cell r="I103">
            <v>8.75</v>
          </cell>
        </row>
        <row r="108">
          <cell r="H108">
            <v>100</v>
          </cell>
          <cell r="I108">
            <v>100</v>
          </cell>
        </row>
        <row r="109">
          <cell r="H109">
            <v>8.6999999999999993</v>
          </cell>
          <cell r="I109">
            <v>7.6</v>
          </cell>
        </row>
        <row r="110">
          <cell r="H110">
            <v>100</v>
          </cell>
          <cell r="I110">
            <v>100</v>
          </cell>
        </row>
        <row r="111">
          <cell r="H111">
            <v>179</v>
          </cell>
          <cell r="I111">
            <v>159.08000000000001</v>
          </cell>
        </row>
      </sheetData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10</v>
          </cell>
          <cell r="I16">
            <v>5.8</v>
          </cell>
        </row>
        <row r="17">
          <cell r="H17">
            <v>100</v>
          </cell>
          <cell r="I17">
            <v>100</v>
          </cell>
        </row>
        <row r="18">
          <cell r="H18">
            <v>77</v>
          </cell>
          <cell r="I18">
            <v>77.8</v>
          </cell>
        </row>
        <row r="19">
          <cell r="H19">
            <v>3.67</v>
          </cell>
          <cell r="I19">
            <v>3.67</v>
          </cell>
        </row>
        <row r="20">
          <cell r="H20">
            <v>10</v>
          </cell>
          <cell r="I20">
            <v>3.7</v>
          </cell>
        </row>
        <row r="21">
          <cell r="H21">
            <v>100</v>
          </cell>
          <cell r="I21">
            <v>100</v>
          </cell>
        </row>
        <row r="22">
          <cell r="H22">
            <v>77</v>
          </cell>
          <cell r="I22">
            <v>80</v>
          </cell>
        </row>
        <row r="23">
          <cell r="H23">
            <v>4.33</v>
          </cell>
          <cell r="I23">
            <v>5.17</v>
          </cell>
        </row>
        <row r="24">
          <cell r="H24">
            <v>10</v>
          </cell>
          <cell r="I24">
            <v>6</v>
          </cell>
        </row>
        <row r="25">
          <cell r="H25">
            <v>100</v>
          </cell>
          <cell r="I25">
            <v>100</v>
          </cell>
        </row>
        <row r="26">
          <cell r="H26">
            <v>77</v>
          </cell>
          <cell r="I26">
            <v>80</v>
          </cell>
        </row>
        <row r="27">
          <cell r="H27">
            <v>24</v>
          </cell>
          <cell r="I27">
            <v>24.67</v>
          </cell>
        </row>
        <row r="28">
          <cell r="H28">
            <v>10</v>
          </cell>
          <cell r="I28">
            <v>3.5</v>
          </cell>
        </row>
        <row r="29">
          <cell r="H29">
            <v>100</v>
          </cell>
          <cell r="I29">
            <v>100</v>
          </cell>
        </row>
        <row r="30">
          <cell r="H30">
            <v>77</v>
          </cell>
          <cell r="I30">
            <v>80</v>
          </cell>
        </row>
        <row r="31">
          <cell r="H31">
            <v>6.33</v>
          </cell>
          <cell r="I31">
            <v>6.08</v>
          </cell>
        </row>
        <row r="32">
          <cell r="H32">
            <v>8</v>
          </cell>
          <cell r="I32">
            <v>4.4000000000000004</v>
          </cell>
        </row>
        <row r="33">
          <cell r="H33">
            <v>100</v>
          </cell>
          <cell r="I33">
            <v>100</v>
          </cell>
        </row>
        <row r="34">
          <cell r="H34">
            <v>77</v>
          </cell>
          <cell r="I34">
            <v>73.3</v>
          </cell>
        </row>
        <row r="35">
          <cell r="H35">
            <v>320.33</v>
          </cell>
          <cell r="I35">
            <v>317.83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5.8</v>
          </cell>
        </row>
        <row r="86">
          <cell r="H86">
            <v>100</v>
          </cell>
          <cell r="I86">
            <v>100</v>
          </cell>
        </row>
        <row r="87">
          <cell r="H87">
            <v>3.67</v>
          </cell>
          <cell r="I87">
            <v>3.67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3.7</v>
          </cell>
        </row>
        <row r="98">
          <cell r="H98">
            <v>100</v>
          </cell>
          <cell r="I98">
            <v>100</v>
          </cell>
        </row>
        <row r="99">
          <cell r="H99">
            <v>4.33</v>
          </cell>
          <cell r="I99">
            <v>5.17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6</v>
          </cell>
        </row>
        <row r="102">
          <cell r="H102">
            <v>100</v>
          </cell>
          <cell r="I102">
            <v>100</v>
          </cell>
        </row>
        <row r="103">
          <cell r="H103">
            <v>24</v>
          </cell>
          <cell r="I103">
            <v>24.67</v>
          </cell>
        </row>
        <row r="104">
          <cell r="H104">
            <v>100</v>
          </cell>
          <cell r="I104">
            <v>100</v>
          </cell>
        </row>
        <row r="105">
          <cell r="H105">
            <v>10</v>
          </cell>
          <cell r="I105">
            <v>3.5</v>
          </cell>
        </row>
        <row r="106">
          <cell r="H106">
            <v>100</v>
          </cell>
          <cell r="I106">
            <v>100</v>
          </cell>
        </row>
        <row r="107">
          <cell r="H107">
            <v>6.33</v>
          </cell>
          <cell r="I107">
            <v>6.08</v>
          </cell>
        </row>
        <row r="108">
          <cell r="H108">
            <v>100</v>
          </cell>
          <cell r="I108">
            <v>100</v>
          </cell>
        </row>
        <row r="109">
          <cell r="H109">
            <v>8</v>
          </cell>
          <cell r="I109">
            <v>3.9</v>
          </cell>
        </row>
        <row r="110">
          <cell r="H110">
            <v>100</v>
          </cell>
          <cell r="I110">
            <v>100</v>
          </cell>
        </row>
        <row r="111">
          <cell r="H111">
            <v>360.33</v>
          </cell>
          <cell r="I111">
            <v>358.42</v>
          </cell>
        </row>
      </sheetData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10</v>
          </cell>
          <cell r="I20">
            <v>9.1</v>
          </cell>
        </row>
        <row r="21">
          <cell r="H21">
            <v>100</v>
          </cell>
          <cell r="I21">
            <v>100</v>
          </cell>
        </row>
        <row r="22">
          <cell r="H22">
            <v>73.5</v>
          </cell>
          <cell r="I22">
            <v>75</v>
          </cell>
        </row>
        <row r="23">
          <cell r="H23">
            <v>1</v>
          </cell>
          <cell r="I23">
            <v>1.33</v>
          </cell>
        </row>
        <row r="24">
          <cell r="H24">
            <v>10</v>
          </cell>
          <cell r="I24">
            <v>4.4000000000000004</v>
          </cell>
        </row>
        <row r="25">
          <cell r="H25">
            <v>100</v>
          </cell>
          <cell r="I25">
            <v>100</v>
          </cell>
        </row>
        <row r="26">
          <cell r="H26">
            <v>73.5</v>
          </cell>
          <cell r="I26">
            <v>75</v>
          </cell>
        </row>
        <row r="27">
          <cell r="H27">
            <v>30</v>
          </cell>
          <cell r="I27">
            <v>32.17</v>
          </cell>
        </row>
        <row r="28">
          <cell r="H28">
            <v>7.7</v>
          </cell>
          <cell r="I28">
            <v>7</v>
          </cell>
        </row>
        <row r="29">
          <cell r="H29">
            <v>100</v>
          </cell>
          <cell r="I29">
            <v>100</v>
          </cell>
        </row>
        <row r="30">
          <cell r="H30">
            <v>73.5</v>
          </cell>
          <cell r="I30">
            <v>80</v>
          </cell>
        </row>
        <row r="31">
          <cell r="H31">
            <v>1.5</v>
          </cell>
          <cell r="I31">
            <v>1.33</v>
          </cell>
        </row>
        <row r="32">
          <cell r="H32">
            <v>7.7</v>
          </cell>
          <cell r="I32">
            <v>4.8</v>
          </cell>
        </row>
        <row r="33">
          <cell r="H33">
            <v>100</v>
          </cell>
          <cell r="I33">
            <v>100</v>
          </cell>
        </row>
        <row r="34">
          <cell r="H34">
            <v>73.5</v>
          </cell>
          <cell r="I34">
            <v>75</v>
          </cell>
        </row>
        <row r="35">
          <cell r="H35">
            <v>302</v>
          </cell>
          <cell r="I35">
            <v>307</v>
          </cell>
        </row>
        <row r="44">
          <cell r="H44">
            <v>7.7</v>
          </cell>
          <cell r="I44">
            <v>7.3</v>
          </cell>
        </row>
        <row r="45">
          <cell r="H45">
            <v>100</v>
          </cell>
          <cell r="I45">
            <v>100</v>
          </cell>
        </row>
        <row r="46">
          <cell r="H46">
            <v>73.5</v>
          </cell>
          <cell r="I46">
            <v>100</v>
          </cell>
        </row>
        <row r="47">
          <cell r="H47">
            <v>1.5</v>
          </cell>
          <cell r="I47">
            <v>1.5</v>
          </cell>
        </row>
        <row r="68">
          <cell r="H68">
            <v>7.7</v>
          </cell>
          <cell r="I68">
            <v>3.7</v>
          </cell>
        </row>
        <row r="69">
          <cell r="H69">
            <v>100</v>
          </cell>
          <cell r="I69">
            <v>100</v>
          </cell>
        </row>
        <row r="70">
          <cell r="H70">
            <v>80</v>
          </cell>
          <cell r="I70">
            <v>83.3</v>
          </cell>
        </row>
        <row r="71">
          <cell r="H71">
            <v>2</v>
          </cell>
          <cell r="I71">
            <v>2.08</v>
          </cell>
        </row>
        <row r="76">
          <cell r="H76">
            <v>100</v>
          </cell>
          <cell r="I76">
            <v>100</v>
          </cell>
        </row>
        <row r="77">
          <cell r="H77">
            <v>7.7</v>
          </cell>
          <cell r="I77">
            <v>7.3</v>
          </cell>
        </row>
        <row r="78">
          <cell r="H78">
            <v>100</v>
          </cell>
          <cell r="I78">
            <v>100</v>
          </cell>
        </row>
        <row r="79">
          <cell r="H79">
            <v>1.5</v>
          </cell>
          <cell r="I79">
            <v>1.5</v>
          </cell>
        </row>
        <row r="84">
          <cell r="H84">
            <v>100</v>
          </cell>
          <cell r="I84">
            <v>100</v>
          </cell>
        </row>
        <row r="85">
          <cell r="H85">
            <v>7.7</v>
          </cell>
          <cell r="I85">
            <v>3.7</v>
          </cell>
        </row>
        <row r="86">
          <cell r="H86">
            <v>100</v>
          </cell>
          <cell r="I86">
            <v>100</v>
          </cell>
        </row>
        <row r="87">
          <cell r="H87">
            <v>2</v>
          </cell>
          <cell r="I87">
            <v>2.08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9.1</v>
          </cell>
        </row>
        <row r="98">
          <cell r="H98">
            <v>100</v>
          </cell>
          <cell r="I98">
            <v>100</v>
          </cell>
        </row>
        <row r="99">
          <cell r="H99">
            <v>1</v>
          </cell>
          <cell r="I99">
            <v>1.33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4.4000000000000004</v>
          </cell>
        </row>
        <row r="102">
          <cell r="H102">
            <v>100</v>
          </cell>
          <cell r="I102">
            <v>100</v>
          </cell>
        </row>
        <row r="103">
          <cell r="H103">
            <v>30</v>
          </cell>
          <cell r="I103">
            <v>32.17</v>
          </cell>
        </row>
        <row r="104">
          <cell r="H104">
            <v>100</v>
          </cell>
          <cell r="I104">
            <v>100</v>
          </cell>
        </row>
        <row r="105">
          <cell r="H105">
            <v>7.7</v>
          </cell>
          <cell r="I105">
            <v>7</v>
          </cell>
        </row>
        <row r="106">
          <cell r="H106">
            <v>100</v>
          </cell>
          <cell r="I106">
            <v>100</v>
          </cell>
        </row>
        <row r="107">
          <cell r="H107">
            <v>1.5</v>
          </cell>
          <cell r="I107">
            <v>1.33</v>
          </cell>
        </row>
        <row r="108">
          <cell r="H108">
            <v>100</v>
          </cell>
          <cell r="I108">
            <v>100</v>
          </cell>
        </row>
        <row r="109">
          <cell r="H109">
            <v>7.7</v>
          </cell>
          <cell r="I109">
            <v>4</v>
          </cell>
        </row>
        <row r="110">
          <cell r="H110">
            <v>100</v>
          </cell>
          <cell r="I110">
            <v>100</v>
          </cell>
        </row>
        <row r="111">
          <cell r="H111">
            <v>392</v>
          </cell>
          <cell r="I111">
            <v>371.08</v>
          </cell>
        </row>
      </sheetData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Ш (Адап.Инв.3-8.ГКП)"/>
      <sheetName val="ДОШ (Не ук.Не ук.3-8.ГКП)"/>
      <sheetName val="ДОШ (Не ук.Инв.До 3.ГКП)"/>
      <sheetName val="ДОШ (Адап.Инв.До 3.ГПД)"/>
      <sheetName val="ДОШ (Адап.ОВЗ.До 3.ГПД)"/>
      <sheetName val="ДОШ (Не ук.Инв.3-8.ГКП)"/>
      <sheetName val="ДОШ (Не ук.Инв.3-8.ГПД)"/>
      <sheetName val="ДОШ (Адап.ОВЗ.3-8.ГПД)"/>
      <sheetName val="ДОШ (Не ук.Не ук.3-8.ГПД)"/>
      <sheetName val="ДОШ (Не ук.Инв.До 3.ГПД)"/>
      <sheetName val="ДОШ (Адап.ОВЗ.3-8.ГКП)"/>
      <sheetName val="ДОШ (Не ук.Не ук.До 3.ГКП)"/>
      <sheetName val="ДОШ (Адап.Инв.3-8.ГПД)"/>
      <sheetName val="ДОШ (Адап.Инв.До 3.ГКП)"/>
      <sheetName val="ДОШ (Не ук.Не ук.3-8.ГКрП)"/>
      <sheetName val="ДОШ (Не ук.Не ук.До 3.ГПД)"/>
      <sheetName val="ДОШ (Адап.ОВЗ.До 3.ГКП)"/>
      <sheetName val="ПУ (Физ.3-8.ГКрП)"/>
      <sheetName val="ПУ (Физ.До 3.ГКП)"/>
      <sheetName val="ПУ (Физ.3-8.ГПД)"/>
      <sheetName val="ПУ (Тубер.3-8.ГКП)"/>
      <sheetName val="ПУ (Тубер.До 3.ГПД)"/>
      <sheetName val="ПУ (Инв.До 3.ГКП)"/>
      <sheetName val="ПУ (Инв.3-8.ГКП)"/>
      <sheetName val="ПУ (Физ.До 3.ГПД)"/>
      <sheetName val="ПУ (Физ.3-8.ГКП)"/>
      <sheetName val="ПУ (Инв.3-8.ГПД)"/>
      <sheetName val="ПУ (Тубер.3-8.ГПД)"/>
      <sheetName val="ПУ (Инв.до 3.ГПД)"/>
      <sheetName val="оценка Учреждения"/>
      <sheetName val="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E14">
            <v>51.948275862068968</v>
          </cell>
        </row>
      </sheetData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40">
          <cell r="H40">
            <v>9</v>
          </cell>
          <cell r="I40">
            <v>6</v>
          </cell>
        </row>
        <row r="41">
          <cell r="H41">
            <v>100</v>
          </cell>
          <cell r="I41">
            <v>100</v>
          </cell>
        </row>
        <row r="42">
          <cell r="H42">
            <v>55</v>
          </cell>
          <cell r="I42">
            <v>50</v>
          </cell>
        </row>
        <row r="43">
          <cell r="H43">
            <v>0.67</v>
          </cell>
          <cell r="I43">
            <v>0.67</v>
          </cell>
        </row>
        <row r="44">
          <cell r="H44">
            <v>15</v>
          </cell>
          <cell r="I44">
            <v>7.3</v>
          </cell>
        </row>
        <row r="45">
          <cell r="H45">
            <v>100</v>
          </cell>
          <cell r="I45">
            <v>100</v>
          </cell>
        </row>
        <row r="46">
          <cell r="H46">
            <v>55</v>
          </cell>
          <cell r="I46">
            <v>50</v>
          </cell>
        </row>
        <row r="47">
          <cell r="H47">
            <v>3.5</v>
          </cell>
          <cell r="I47">
            <v>3</v>
          </cell>
        </row>
        <row r="48">
          <cell r="H48">
            <v>9</v>
          </cell>
          <cell r="I48">
            <v>0.8</v>
          </cell>
        </row>
        <row r="49">
          <cell r="H49">
            <v>100</v>
          </cell>
          <cell r="I49">
            <v>100</v>
          </cell>
        </row>
        <row r="50">
          <cell r="H50">
            <v>55</v>
          </cell>
          <cell r="I50">
            <v>50</v>
          </cell>
        </row>
        <row r="51">
          <cell r="H51">
            <v>0.5</v>
          </cell>
          <cell r="I51">
            <v>1</v>
          </cell>
        </row>
        <row r="52">
          <cell r="H52">
            <v>9</v>
          </cell>
          <cell r="I52">
            <v>9.4</v>
          </cell>
        </row>
        <row r="53">
          <cell r="H53">
            <v>100</v>
          </cell>
          <cell r="I53">
            <v>100</v>
          </cell>
        </row>
        <row r="54">
          <cell r="H54">
            <v>55</v>
          </cell>
          <cell r="I54">
            <v>50</v>
          </cell>
        </row>
        <row r="55">
          <cell r="H55">
            <v>13</v>
          </cell>
          <cell r="I55">
            <v>13.67</v>
          </cell>
        </row>
        <row r="56">
          <cell r="H56">
            <v>9</v>
          </cell>
          <cell r="I56">
            <v>5.4</v>
          </cell>
        </row>
        <row r="57">
          <cell r="H57">
            <v>100</v>
          </cell>
          <cell r="I57">
            <v>100</v>
          </cell>
        </row>
        <row r="58">
          <cell r="H58">
            <v>55</v>
          </cell>
          <cell r="I58">
            <v>52.6</v>
          </cell>
        </row>
        <row r="59">
          <cell r="H59">
            <v>3</v>
          </cell>
          <cell r="I59">
            <v>2.83</v>
          </cell>
        </row>
        <row r="60">
          <cell r="H60">
            <v>9</v>
          </cell>
          <cell r="I60">
            <v>7.1</v>
          </cell>
        </row>
        <row r="61">
          <cell r="H61">
            <v>100</v>
          </cell>
          <cell r="I61">
            <v>100</v>
          </cell>
        </row>
        <row r="62">
          <cell r="H62">
            <v>55</v>
          </cell>
          <cell r="I62">
            <v>51.4</v>
          </cell>
        </row>
        <row r="63">
          <cell r="H63">
            <v>124.5</v>
          </cell>
          <cell r="I63">
            <v>128.75</v>
          </cell>
        </row>
        <row r="64">
          <cell r="H64">
            <v>9</v>
          </cell>
          <cell r="I64">
            <v>4.4000000000000004</v>
          </cell>
        </row>
        <row r="65">
          <cell r="H65">
            <v>100</v>
          </cell>
          <cell r="I65">
            <v>100</v>
          </cell>
        </row>
        <row r="66">
          <cell r="H66">
            <v>55</v>
          </cell>
          <cell r="I66">
            <v>52.6</v>
          </cell>
        </row>
        <row r="67">
          <cell r="H67">
            <v>4</v>
          </cell>
          <cell r="I67">
            <v>4.42</v>
          </cell>
        </row>
        <row r="68">
          <cell r="H68">
            <v>9</v>
          </cell>
          <cell r="I68">
            <v>6.9</v>
          </cell>
        </row>
        <row r="69">
          <cell r="H69">
            <v>100</v>
          </cell>
          <cell r="I69">
            <v>100</v>
          </cell>
        </row>
        <row r="70">
          <cell r="H70">
            <v>55</v>
          </cell>
          <cell r="I70">
            <v>51.4</v>
          </cell>
        </row>
        <row r="71">
          <cell r="H71">
            <v>41.5</v>
          </cell>
          <cell r="I71">
            <v>40.25</v>
          </cell>
        </row>
        <row r="72">
          <cell r="H72">
            <v>100</v>
          </cell>
          <cell r="I72">
            <v>100</v>
          </cell>
        </row>
        <row r="73">
          <cell r="H73">
            <v>9</v>
          </cell>
          <cell r="I73">
            <v>6</v>
          </cell>
        </row>
        <row r="74">
          <cell r="H74">
            <v>100</v>
          </cell>
          <cell r="I74">
            <v>100</v>
          </cell>
        </row>
        <row r="75">
          <cell r="H75">
            <v>0.67</v>
          </cell>
          <cell r="I75">
            <v>0.67</v>
          </cell>
        </row>
        <row r="76">
          <cell r="H76">
            <v>100</v>
          </cell>
          <cell r="I76">
            <v>100</v>
          </cell>
        </row>
        <row r="77">
          <cell r="H77">
            <v>10</v>
          </cell>
          <cell r="I77">
            <v>7.3</v>
          </cell>
        </row>
        <row r="78">
          <cell r="H78">
            <v>100</v>
          </cell>
          <cell r="I78">
            <v>100</v>
          </cell>
        </row>
        <row r="79">
          <cell r="H79">
            <v>3.5</v>
          </cell>
          <cell r="I79">
            <v>3</v>
          </cell>
        </row>
        <row r="80">
          <cell r="H80">
            <v>100</v>
          </cell>
          <cell r="I80">
            <v>100</v>
          </cell>
        </row>
        <row r="81">
          <cell r="H81">
            <v>9</v>
          </cell>
          <cell r="I81">
            <v>4.4000000000000004</v>
          </cell>
        </row>
        <row r="82">
          <cell r="H82">
            <v>100</v>
          </cell>
          <cell r="I82">
            <v>100</v>
          </cell>
        </row>
        <row r="83">
          <cell r="H83">
            <v>4</v>
          </cell>
          <cell r="I83">
            <v>4.42</v>
          </cell>
        </row>
        <row r="84">
          <cell r="H84">
            <v>100</v>
          </cell>
          <cell r="I84">
            <v>100</v>
          </cell>
        </row>
        <row r="85">
          <cell r="H85">
            <v>9</v>
          </cell>
          <cell r="I85">
            <v>6.9</v>
          </cell>
        </row>
        <row r="86">
          <cell r="H86">
            <v>100</v>
          </cell>
          <cell r="I86">
            <v>100</v>
          </cell>
        </row>
        <row r="87">
          <cell r="H87">
            <v>41.5</v>
          </cell>
          <cell r="I87">
            <v>40.25</v>
          </cell>
        </row>
        <row r="96">
          <cell r="H96">
            <v>100</v>
          </cell>
          <cell r="I96">
            <v>100</v>
          </cell>
        </row>
        <row r="97">
          <cell r="H97">
            <v>9</v>
          </cell>
          <cell r="I97">
            <v>0.8</v>
          </cell>
        </row>
        <row r="98">
          <cell r="H98">
            <v>100</v>
          </cell>
          <cell r="I98">
            <v>100</v>
          </cell>
        </row>
        <row r="99">
          <cell r="H99">
            <v>0.5</v>
          </cell>
          <cell r="I99">
            <v>1</v>
          </cell>
        </row>
        <row r="100">
          <cell r="H100">
            <v>100</v>
          </cell>
          <cell r="I100">
            <v>100</v>
          </cell>
        </row>
        <row r="101">
          <cell r="H101">
            <v>9</v>
          </cell>
          <cell r="I101">
            <v>9.4</v>
          </cell>
        </row>
        <row r="102">
          <cell r="H102">
            <v>100</v>
          </cell>
          <cell r="I102">
            <v>100</v>
          </cell>
        </row>
        <row r="103">
          <cell r="H103">
            <v>13</v>
          </cell>
          <cell r="I103">
            <v>13.67</v>
          </cell>
        </row>
        <row r="104">
          <cell r="H104">
            <v>100</v>
          </cell>
          <cell r="I104">
            <v>100</v>
          </cell>
        </row>
        <row r="105">
          <cell r="H105">
            <v>9</v>
          </cell>
          <cell r="I105">
            <v>5.4</v>
          </cell>
        </row>
        <row r="106">
          <cell r="H106">
            <v>100</v>
          </cell>
          <cell r="I106">
            <v>100</v>
          </cell>
        </row>
        <row r="107">
          <cell r="H107">
            <v>3</v>
          </cell>
          <cell r="I107">
            <v>2.83</v>
          </cell>
        </row>
        <row r="108">
          <cell r="H108">
            <v>100</v>
          </cell>
          <cell r="I108">
            <v>100</v>
          </cell>
        </row>
        <row r="109">
          <cell r="H109">
            <v>9</v>
          </cell>
          <cell r="I109">
            <v>7.1</v>
          </cell>
        </row>
        <row r="110">
          <cell r="H110">
            <v>100</v>
          </cell>
          <cell r="I110">
            <v>100</v>
          </cell>
        </row>
        <row r="111">
          <cell r="H111">
            <v>124.5</v>
          </cell>
          <cell r="I111">
            <v>128.75</v>
          </cell>
        </row>
      </sheetData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7.2</v>
          </cell>
          <cell r="I24">
            <v>2</v>
          </cell>
        </row>
        <row r="25">
          <cell r="H25">
            <v>100</v>
          </cell>
          <cell r="I25">
            <v>100</v>
          </cell>
        </row>
        <row r="26">
          <cell r="H26">
            <v>50</v>
          </cell>
          <cell r="I26">
            <v>100</v>
          </cell>
        </row>
        <row r="27">
          <cell r="H27">
            <v>8.75</v>
          </cell>
          <cell r="I27">
            <v>9</v>
          </cell>
        </row>
        <row r="28">
          <cell r="H28">
            <v>7.2</v>
          </cell>
          <cell r="I28">
            <v>1.4</v>
          </cell>
        </row>
        <row r="29">
          <cell r="H29">
            <v>100</v>
          </cell>
          <cell r="I29">
            <v>100</v>
          </cell>
        </row>
        <row r="30">
          <cell r="H30">
            <v>50</v>
          </cell>
          <cell r="I30">
            <v>100</v>
          </cell>
        </row>
        <row r="31">
          <cell r="H31">
            <v>0.67</v>
          </cell>
          <cell r="I31">
            <v>0.57999999999999996</v>
          </cell>
        </row>
        <row r="32">
          <cell r="H32">
            <v>7.2</v>
          </cell>
          <cell r="I32">
            <v>8.1999999999999993</v>
          </cell>
        </row>
        <row r="33">
          <cell r="H33">
            <v>100</v>
          </cell>
          <cell r="I33">
            <v>100</v>
          </cell>
        </row>
        <row r="34">
          <cell r="H34">
            <v>57.7</v>
          </cell>
          <cell r="I34">
            <v>88.2</v>
          </cell>
        </row>
        <row r="35">
          <cell r="H35">
            <v>172.42</v>
          </cell>
          <cell r="I35">
            <v>171.42</v>
          </cell>
        </row>
        <row r="100">
          <cell r="H100">
            <v>100</v>
          </cell>
          <cell r="I100">
            <v>100</v>
          </cell>
        </row>
        <row r="101">
          <cell r="H101">
            <v>7.2</v>
          </cell>
          <cell r="I101">
            <v>4.9000000000000004</v>
          </cell>
        </row>
        <row r="102">
          <cell r="H102">
            <v>100</v>
          </cell>
          <cell r="I102">
            <v>100</v>
          </cell>
        </row>
        <row r="103">
          <cell r="H103">
            <v>8.75</v>
          </cell>
          <cell r="I103">
            <v>9</v>
          </cell>
        </row>
        <row r="104">
          <cell r="H104">
            <v>100</v>
          </cell>
          <cell r="I104">
            <v>100</v>
          </cell>
        </row>
        <row r="105">
          <cell r="H105">
            <v>7.2</v>
          </cell>
          <cell r="I105">
            <v>1.4</v>
          </cell>
        </row>
        <row r="106">
          <cell r="H106">
            <v>100</v>
          </cell>
          <cell r="I106">
            <v>100</v>
          </cell>
        </row>
        <row r="107">
          <cell r="H107">
            <v>0.67</v>
          </cell>
          <cell r="I107">
            <v>0.57999999999999996</v>
          </cell>
        </row>
        <row r="108">
          <cell r="H108">
            <v>100</v>
          </cell>
          <cell r="I108">
            <v>100</v>
          </cell>
        </row>
        <row r="109">
          <cell r="H109">
            <v>7.2</v>
          </cell>
          <cell r="I109">
            <v>8.1999999999999993</v>
          </cell>
        </row>
        <row r="110">
          <cell r="H110">
            <v>100</v>
          </cell>
          <cell r="I110">
            <v>100</v>
          </cell>
        </row>
        <row r="111">
          <cell r="H111">
            <v>172.42</v>
          </cell>
          <cell r="I111">
            <v>171.42</v>
          </cell>
        </row>
      </sheetData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9</v>
          </cell>
          <cell r="I20">
            <v>5</v>
          </cell>
        </row>
        <row r="21">
          <cell r="H21">
            <v>100</v>
          </cell>
          <cell r="I21">
            <v>100</v>
          </cell>
        </row>
        <row r="22">
          <cell r="H22">
            <v>65.8</v>
          </cell>
          <cell r="I22">
            <v>75</v>
          </cell>
        </row>
        <row r="23">
          <cell r="H23">
            <v>2.33</v>
          </cell>
          <cell r="I23">
            <v>2.25</v>
          </cell>
        </row>
        <row r="24">
          <cell r="H24">
            <v>9</v>
          </cell>
          <cell r="I24">
            <v>8.4</v>
          </cell>
        </row>
        <row r="25">
          <cell r="H25">
            <v>100</v>
          </cell>
          <cell r="I25">
            <v>100</v>
          </cell>
        </row>
        <row r="26">
          <cell r="H26">
            <v>65.8</v>
          </cell>
          <cell r="I26">
            <v>75</v>
          </cell>
        </row>
        <row r="27">
          <cell r="H27">
            <v>20.67</v>
          </cell>
          <cell r="I27">
            <v>19.579999999999998</v>
          </cell>
        </row>
        <row r="28">
          <cell r="H28">
            <v>6.7</v>
          </cell>
          <cell r="I28">
            <v>3.5</v>
          </cell>
        </row>
        <row r="29">
          <cell r="H29">
            <v>100</v>
          </cell>
          <cell r="I29">
            <v>100</v>
          </cell>
        </row>
        <row r="30">
          <cell r="H30">
            <v>70</v>
          </cell>
          <cell r="I30">
            <v>80</v>
          </cell>
        </row>
        <row r="31">
          <cell r="H31">
            <v>1.33</v>
          </cell>
          <cell r="I31">
            <v>1.08</v>
          </cell>
        </row>
        <row r="32">
          <cell r="H32">
            <v>9</v>
          </cell>
          <cell r="I32">
            <v>6</v>
          </cell>
        </row>
        <row r="33">
          <cell r="H33">
            <v>100</v>
          </cell>
          <cell r="I33">
            <v>100</v>
          </cell>
        </row>
        <row r="34">
          <cell r="H34">
            <v>65.8</v>
          </cell>
          <cell r="I34">
            <v>63.6</v>
          </cell>
        </row>
        <row r="35">
          <cell r="H35">
            <v>309</v>
          </cell>
          <cell r="I35">
            <v>302.83</v>
          </cell>
        </row>
        <row r="96">
          <cell r="H96">
            <v>100</v>
          </cell>
          <cell r="I96">
            <v>100</v>
          </cell>
        </row>
        <row r="97">
          <cell r="H97">
            <v>9</v>
          </cell>
          <cell r="I97">
            <v>5</v>
          </cell>
        </row>
        <row r="98">
          <cell r="H98">
            <v>100</v>
          </cell>
          <cell r="I98">
            <v>100</v>
          </cell>
        </row>
        <row r="99">
          <cell r="H99">
            <v>2.33</v>
          </cell>
          <cell r="I99">
            <v>2.25</v>
          </cell>
        </row>
        <row r="100">
          <cell r="H100">
            <v>100</v>
          </cell>
          <cell r="I100">
            <v>100</v>
          </cell>
        </row>
        <row r="101">
          <cell r="H101">
            <v>9</v>
          </cell>
          <cell r="I101">
            <v>8.4</v>
          </cell>
        </row>
        <row r="102">
          <cell r="H102">
            <v>100</v>
          </cell>
          <cell r="I102">
            <v>100</v>
          </cell>
        </row>
        <row r="103">
          <cell r="H103">
            <v>20.67</v>
          </cell>
          <cell r="I103">
            <v>19.579999999999998</v>
          </cell>
        </row>
        <row r="104">
          <cell r="H104">
            <v>100</v>
          </cell>
          <cell r="I104">
            <v>100</v>
          </cell>
        </row>
        <row r="105">
          <cell r="H105">
            <v>6.7</v>
          </cell>
          <cell r="I105">
            <v>3.5</v>
          </cell>
        </row>
        <row r="106">
          <cell r="H106">
            <v>100</v>
          </cell>
          <cell r="I106">
            <v>100</v>
          </cell>
        </row>
        <row r="107">
          <cell r="H107">
            <v>1.33</v>
          </cell>
          <cell r="I107">
            <v>1.08</v>
          </cell>
        </row>
        <row r="108">
          <cell r="H108">
            <v>100</v>
          </cell>
          <cell r="I108">
            <v>100</v>
          </cell>
        </row>
        <row r="109">
          <cell r="H109">
            <v>9</v>
          </cell>
          <cell r="I109">
            <v>5.8</v>
          </cell>
        </row>
        <row r="110">
          <cell r="H110">
            <v>100</v>
          </cell>
          <cell r="I110">
            <v>100</v>
          </cell>
        </row>
        <row r="111">
          <cell r="H111">
            <v>329</v>
          </cell>
          <cell r="I111">
            <v>310.42</v>
          </cell>
        </row>
      </sheetData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8"/>
      <sheetName val="4"/>
      <sheetName val="5"/>
      <sheetName val="6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7.1</v>
          </cell>
          <cell r="I16">
            <v>5.2</v>
          </cell>
        </row>
        <row r="17">
          <cell r="H17">
            <v>100</v>
          </cell>
          <cell r="I17">
            <v>100</v>
          </cell>
        </row>
        <row r="18">
          <cell r="H18">
            <v>61.3</v>
          </cell>
          <cell r="I18">
            <v>100</v>
          </cell>
        </row>
        <row r="19">
          <cell r="H19">
            <v>1</v>
          </cell>
          <cell r="I19">
            <v>1</v>
          </cell>
        </row>
        <row r="32">
          <cell r="H32">
            <v>7.1</v>
          </cell>
          <cell r="I32">
            <v>7.1</v>
          </cell>
        </row>
        <row r="33">
          <cell r="H33">
            <v>100</v>
          </cell>
          <cell r="I33">
            <v>100</v>
          </cell>
        </row>
        <row r="34">
          <cell r="H34">
            <v>61.3</v>
          </cell>
          <cell r="I34">
            <v>66.7</v>
          </cell>
        </row>
        <row r="35">
          <cell r="H35">
            <v>219</v>
          </cell>
          <cell r="I35">
            <v>219.83</v>
          </cell>
        </row>
        <row r="84">
          <cell r="H84">
            <v>100</v>
          </cell>
          <cell r="I84">
            <v>100</v>
          </cell>
        </row>
        <row r="85">
          <cell r="H85">
            <v>7.1</v>
          </cell>
          <cell r="I85">
            <v>5.2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100">
          <cell r="H100">
            <v>100</v>
          </cell>
          <cell r="I100">
            <v>100</v>
          </cell>
        </row>
        <row r="101">
          <cell r="H101">
            <v>7.1</v>
          </cell>
        </row>
        <row r="102">
          <cell r="H102">
            <v>100</v>
          </cell>
          <cell r="I102">
            <v>100</v>
          </cell>
        </row>
        <row r="103">
          <cell r="H103">
            <v>48</v>
          </cell>
          <cell r="I103">
            <v>38.6</v>
          </cell>
        </row>
        <row r="108">
          <cell r="H108">
            <v>100</v>
          </cell>
          <cell r="I108">
            <v>100.01718508334767</v>
          </cell>
        </row>
        <row r="109">
          <cell r="H109">
            <v>7.1</v>
          </cell>
          <cell r="I109">
            <v>4.7</v>
          </cell>
        </row>
        <row r="110">
          <cell r="H110">
            <v>100</v>
          </cell>
          <cell r="I110">
            <v>100</v>
          </cell>
        </row>
        <row r="111">
          <cell r="H111">
            <v>359.67</v>
          </cell>
          <cell r="I111">
            <v>332.33</v>
          </cell>
        </row>
      </sheetData>
      <sheetData sheetId="30" refreshError="1"/>
      <sheetData sheetId="3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10</v>
          </cell>
          <cell r="I16">
            <v>8.9</v>
          </cell>
        </row>
        <row r="17">
          <cell r="H17">
            <v>100</v>
          </cell>
          <cell r="I17">
            <v>100</v>
          </cell>
        </row>
        <row r="18">
          <cell r="H18">
            <v>70</v>
          </cell>
          <cell r="I18">
            <v>80</v>
          </cell>
        </row>
        <row r="19">
          <cell r="H19">
            <v>1.33</v>
          </cell>
          <cell r="I19">
            <v>1.5</v>
          </cell>
        </row>
        <row r="28">
          <cell r="H28">
            <v>10</v>
          </cell>
          <cell r="I28">
            <v>8.6999999999999993</v>
          </cell>
        </row>
        <row r="29">
          <cell r="H29">
            <v>100</v>
          </cell>
          <cell r="I29">
            <v>100</v>
          </cell>
        </row>
        <row r="30">
          <cell r="H30">
            <v>66.7</v>
          </cell>
          <cell r="I30">
            <v>75</v>
          </cell>
        </row>
        <row r="31">
          <cell r="H31">
            <v>12</v>
          </cell>
          <cell r="I31">
            <v>12.33</v>
          </cell>
        </row>
        <row r="32">
          <cell r="H32">
            <v>10</v>
          </cell>
          <cell r="I32">
            <v>7.8</v>
          </cell>
        </row>
        <row r="33">
          <cell r="H33">
            <v>100</v>
          </cell>
          <cell r="I33">
            <v>100</v>
          </cell>
        </row>
        <row r="34">
          <cell r="H34">
            <v>66.7</v>
          </cell>
          <cell r="I34">
            <v>59.1</v>
          </cell>
        </row>
        <row r="35">
          <cell r="H35">
            <v>253</v>
          </cell>
          <cell r="I35">
            <v>250.92</v>
          </cell>
        </row>
        <row r="36">
          <cell r="H36">
            <v>10</v>
          </cell>
          <cell r="I36">
            <v>8.8000000000000007</v>
          </cell>
        </row>
        <row r="37">
          <cell r="H37">
            <v>100</v>
          </cell>
          <cell r="I37">
            <v>100</v>
          </cell>
        </row>
        <row r="38">
          <cell r="H38">
            <v>66.7</v>
          </cell>
          <cell r="I38">
            <v>100</v>
          </cell>
        </row>
        <row r="39">
          <cell r="H39">
            <v>30</v>
          </cell>
          <cell r="I39">
            <v>30.67</v>
          </cell>
        </row>
        <row r="60">
          <cell r="H60">
            <v>12</v>
          </cell>
          <cell r="I60">
            <v>11</v>
          </cell>
        </row>
        <row r="61">
          <cell r="H61">
            <v>100</v>
          </cell>
          <cell r="I61">
            <v>100</v>
          </cell>
        </row>
        <row r="62">
          <cell r="H62">
            <v>70</v>
          </cell>
          <cell r="I62">
            <v>87.5</v>
          </cell>
        </row>
        <row r="63">
          <cell r="H63">
            <v>39</v>
          </cell>
          <cell r="I63">
            <v>39.92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8.9</v>
          </cell>
        </row>
        <row r="86">
          <cell r="H86">
            <v>100</v>
          </cell>
          <cell r="I86">
            <v>100</v>
          </cell>
        </row>
        <row r="87">
          <cell r="H87">
            <v>1.33</v>
          </cell>
          <cell r="I87">
            <v>1.5</v>
          </cell>
        </row>
        <row r="104">
          <cell r="H104">
            <v>100</v>
          </cell>
          <cell r="I104">
            <v>100</v>
          </cell>
        </row>
        <row r="105">
          <cell r="H105">
            <v>10</v>
          </cell>
          <cell r="I105">
            <v>8.6999999999999993</v>
          </cell>
        </row>
        <row r="106">
          <cell r="H106">
            <v>100</v>
          </cell>
          <cell r="I106">
            <v>100</v>
          </cell>
        </row>
        <row r="107">
          <cell r="H107">
            <v>12</v>
          </cell>
          <cell r="I107">
            <v>12.33</v>
          </cell>
        </row>
        <row r="108">
          <cell r="H108">
            <v>100</v>
          </cell>
        </row>
        <row r="109">
          <cell r="H109">
            <v>10</v>
          </cell>
          <cell r="I109">
            <v>8.1999999999999993</v>
          </cell>
        </row>
        <row r="110">
          <cell r="H110">
            <v>100</v>
          </cell>
          <cell r="I110">
            <v>100</v>
          </cell>
        </row>
        <row r="111">
          <cell r="H111">
            <v>295.5</v>
          </cell>
          <cell r="I111">
            <v>293</v>
          </cell>
        </row>
        <row r="112">
          <cell r="H112">
            <v>100</v>
          </cell>
          <cell r="I112">
            <v>100</v>
          </cell>
        </row>
        <row r="113">
          <cell r="H113">
            <v>10</v>
          </cell>
          <cell r="I113">
            <v>8.8000000000000007</v>
          </cell>
        </row>
        <row r="114">
          <cell r="H114">
            <v>100</v>
          </cell>
          <cell r="I114">
            <v>100</v>
          </cell>
        </row>
        <row r="115">
          <cell r="H115">
            <v>30</v>
          </cell>
          <cell r="I115">
            <v>30.67</v>
          </cell>
        </row>
      </sheetData>
      <sheetData sheetId="30" refreshError="1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6.5</v>
          </cell>
          <cell r="I16">
            <v>3.4</v>
          </cell>
        </row>
        <row r="17">
          <cell r="H17">
            <v>100</v>
          </cell>
          <cell r="I17">
            <v>100</v>
          </cell>
        </row>
        <row r="18">
          <cell r="H18">
            <v>80</v>
          </cell>
          <cell r="I18">
            <v>80</v>
          </cell>
        </row>
        <row r="19">
          <cell r="H19">
            <v>1</v>
          </cell>
          <cell r="I19">
            <v>1.42</v>
          </cell>
        </row>
        <row r="24">
          <cell r="H24">
            <v>9</v>
          </cell>
          <cell r="I24">
            <v>8</v>
          </cell>
        </row>
        <row r="25">
          <cell r="H25">
            <v>100</v>
          </cell>
          <cell r="I25">
            <v>100</v>
          </cell>
        </row>
        <row r="26">
          <cell r="H26">
            <v>80</v>
          </cell>
          <cell r="I26">
            <v>80</v>
          </cell>
        </row>
        <row r="27">
          <cell r="H27">
            <v>24.67</v>
          </cell>
          <cell r="I27">
            <v>25.33</v>
          </cell>
        </row>
        <row r="32">
          <cell r="H32">
            <v>6.5</v>
          </cell>
          <cell r="I32">
            <v>6.6</v>
          </cell>
        </row>
        <row r="33">
          <cell r="H33">
            <v>100</v>
          </cell>
          <cell r="I33">
            <v>100</v>
          </cell>
        </row>
        <row r="34">
          <cell r="H34">
            <v>80</v>
          </cell>
          <cell r="I34">
            <v>82.1</v>
          </cell>
        </row>
        <row r="35">
          <cell r="H35">
            <v>297.33</v>
          </cell>
          <cell r="I35">
            <v>294.25</v>
          </cell>
        </row>
        <row r="60">
          <cell r="H60">
            <v>7</v>
          </cell>
          <cell r="I60">
            <v>3.7</v>
          </cell>
        </row>
        <row r="61">
          <cell r="H61">
            <v>100</v>
          </cell>
          <cell r="I61">
            <v>100</v>
          </cell>
        </row>
        <row r="62">
          <cell r="H62">
            <v>80</v>
          </cell>
          <cell r="I62">
            <v>87.5</v>
          </cell>
        </row>
        <row r="63">
          <cell r="H63">
            <v>45</v>
          </cell>
          <cell r="I63">
            <v>48.25</v>
          </cell>
        </row>
        <row r="64">
          <cell r="H64">
            <v>7</v>
          </cell>
          <cell r="I64">
            <v>5.8</v>
          </cell>
        </row>
        <row r="65">
          <cell r="H65">
            <v>100</v>
          </cell>
          <cell r="I65">
            <v>100</v>
          </cell>
        </row>
        <row r="66">
          <cell r="H66">
            <v>80</v>
          </cell>
          <cell r="I66">
            <v>85.7</v>
          </cell>
        </row>
        <row r="67">
          <cell r="H67">
            <v>0.5</v>
          </cell>
          <cell r="I67">
            <v>0.42</v>
          </cell>
        </row>
        <row r="68">
          <cell r="H68">
            <v>6.5</v>
          </cell>
          <cell r="I68">
            <v>6.1</v>
          </cell>
        </row>
        <row r="69">
          <cell r="H69">
            <v>100</v>
          </cell>
          <cell r="I69">
            <v>100</v>
          </cell>
        </row>
        <row r="70">
          <cell r="H70">
            <v>80</v>
          </cell>
          <cell r="I70">
            <v>88.9</v>
          </cell>
        </row>
        <row r="71">
          <cell r="H71">
            <v>1.92</v>
          </cell>
          <cell r="I71">
            <v>1.58</v>
          </cell>
        </row>
        <row r="80">
          <cell r="H80">
            <v>100</v>
          </cell>
          <cell r="I80">
            <v>100</v>
          </cell>
        </row>
        <row r="81">
          <cell r="H81">
            <v>9</v>
          </cell>
          <cell r="I81">
            <v>4.8</v>
          </cell>
        </row>
        <row r="82">
          <cell r="H82">
            <v>100</v>
          </cell>
          <cell r="I82">
            <v>100</v>
          </cell>
        </row>
        <row r="83">
          <cell r="H83">
            <v>0.5</v>
          </cell>
          <cell r="I83">
            <v>0.42</v>
          </cell>
        </row>
        <row r="84">
          <cell r="H84">
            <v>100</v>
          </cell>
          <cell r="I84">
            <v>100</v>
          </cell>
        </row>
        <row r="85">
          <cell r="H85">
            <v>7</v>
          </cell>
          <cell r="I85">
            <v>4.9000000000000004</v>
          </cell>
        </row>
        <row r="86">
          <cell r="H86">
            <v>100</v>
          </cell>
          <cell r="I86">
            <v>100</v>
          </cell>
        </row>
        <row r="87">
          <cell r="H87">
            <v>2.92</v>
          </cell>
          <cell r="I87">
            <v>3</v>
          </cell>
        </row>
        <row r="100">
          <cell r="H100">
            <v>100</v>
          </cell>
          <cell r="I100">
            <v>100</v>
          </cell>
        </row>
        <row r="101">
          <cell r="H101">
            <v>9</v>
          </cell>
          <cell r="I101">
            <v>8</v>
          </cell>
        </row>
        <row r="102">
          <cell r="H102">
            <v>100</v>
          </cell>
          <cell r="I102">
            <v>100</v>
          </cell>
        </row>
        <row r="103">
          <cell r="H103">
            <v>24.67</v>
          </cell>
          <cell r="I103">
            <v>25.33</v>
          </cell>
        </row>
        <row r="108">
          <cell r="H108">
            <v>100</v>
          </cell>
          <cell r="I108">
            <v>100</v>
          </cell>
        </row>
        <row r="109">
          <cell r="H109">
            <v>9</v>
          </cell>
          <cell r="I109">
            <v>5</v>
          </cell>
        </row>
        <row r="110">
          <cell r="H110">
            <v>100</v>
          </cell>
          <cell r="I110">
            <v>100</v>
          </cell>
        </row>
        <row r="111">
          <cell r="H111">
            <v>429.33</v>
          </cell>
          <cell r="I111">
            <v>427.58</v>
          </cell>
        </row>
      </sheetData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9</v>
          </cell>
          <cell r="I20">
            <v>0.9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60</v>
          </cell>
        </row>
        <row r="23">
          <cell r="H23">
            <v>1</v>
          </cell>
          <cell r="I23">
            <v>2.33</v>
          </cell>
        </row>
        <row r="24">
          <cell r="H24">
            <v>9</v>
          </cell>
          <cell r="I24">
            <v>7.6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60</v>
          </cell>
        </row>
        <row r="27">
          <cell r="H27">
            <v>19.670000000000002</v>
          </cell>
          <cell r="I27">
            <v>22.08</v>
          </cell>
        </row>
        <row r="32">
          <cell r="H32">
            <v>4.9000000000000004</v>
          </cell>
          <cell r="I32">
            <v>3.2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50</v>
          </cell>
        </row>
        <row r="35">
          <cell r="H35">
            <v>230.33</v>
          </cell>
          <cell r="I35">
            <v>232.17</v>
          </cell>
        </row>
        <row r="44">
          <cell r="H44">
            <v>4.9000000000000004</v>
          </cell>
          <cell r="I44">
            <v>4.9000000000000004</v>
          </cell>
        </row>
        <row r="45">
          <cell r="H45">
            <v>100</v>
          </cell>
          <cell r="I45">
            <v>100</v>
          </cell>
        </row>
        <row r="46">
          <cell r="H46">
            <v>55</v>
          </cell>
          <cell r="I46">
            <v>60</v>
          </cell>
        </row>
        <row r="47">
          <cell r="H47">
            <v>1</v>
          </cell>
          <cell r="I47">
            <v>1.5</v>
          </cell>
        </row>
        <row r="60">
          <cell r="H60">
            <v>4.9000000000000004</v>
          </cell>
          <cell r="I60">
            <v>1.9</v>
          </cell>
        </row>
        <row r="61">
          <cell r="H61">
            <v>100</v>
          </cell>
          <cell r="I61">
            <v>100</v>
          </cell>
        </row>
        <row r="62">
          <cell r="H62">
            <v>70</v>
          </cell>
          <cell r="I62">
            <v>76.900000000000006</v>
          </cell>
        </row>
        <row r="63">
          <cell r="H63">
            <v>51</v>
          </cell>
          <cell r="I63">
            <v>51.92</v>
          </cell>
        </row>
        <row r="76">
          <cell r="H76">
            <v>100</v>
          </cell>
          <cell r="I76">
            <v>100</v>
          </cell>
        </row>
        <row r="77">
          <cell r="H77">
            <v>9</v>
          </cell>
          <cell r="I77">
            <v>4.9000000000000004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1.5</v>
          </cell>
        </row>
        <row r="96">
          <cell r="H96">
            <v>100</v>
          </cell>
          <cell r="I96">
            <v>100</v>
          </cell>
        </row>
        <row r="97">
          <cell r="H97">
            <v>9</v>
          </cell>
          <cell r="I97">
            <v>0.9</v>
          </cell>
        </row>
        <row r="98">
          <cell r="H98">
            <v>100</v>
          </cell>
          <cell r="I98">
            <v>100</v>
          </cell>
        </row>
        <row r="99">
          <cell r="H99">
            <v>1</v>
          </cell>
          <cell r="I99">
            <v>2.33</v>
          </cell>
        </row>
        <row r="100">
          <cell r="H100">
            <v>100</v>
          </cell>
          <cell r="I100">
            <v>100</v>
          </cell>
        </row>
        <row r="101">
          <cell r="H101">
            <v>9</v>
          </cell>
          <cell r="I101">
            <v>7.6</v>
          </cell>
        </row>
        <row r="102">
          <cell r="H102">
            <v>100</v>
          </cell>
          <cell r="I102">
            <v>100</v>
          </cell>
        </row>
        <row r="103">
          <cell r="H103">
            <v>19.670000000000002</v>
          </cell>
          <cell r="I103">
            <v>22.08</v>
          </cell>
        </row>
        <row r="108">
          <cell r="H108">
            <v>100</v>
          </cell>
          <cell r="I108">
            <v>100</v>
          </cell>
        </row>
        <row r="109">
          <cell r="H109">
            <v>4.9000000000000004</v>
          </cell>
          <cell r="I109">
            <v>2.8</v>
          </cell>
        </row>
        <row r="110">
          <cell r="H110">
            <v>100</v>
          </cell>
          <cell r="I110">
            <v>100</v>
          </cell>
        </row>
        <row r="111">
          <cell r="H111">
            <v>301.33</v>
          </cell>
          <cell r="I111">
            <v>304</v>
          </cell>
        </row>
      </sheetData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7.4</v>
          </cell>
          <cell r="I28">
            <v>4.9000000000000004</v>
          </cell>
        </row>
        <row r="29">
          <cell r="H29">
            <v>100</v>
          </cell>
          <cell r="I29">
            <v>100</v>
          </cell>
        </row>
        <row r="30">
          <cell r="H30">
            <v>81.8</v>
          </cell>
          <cell r="I30">
            <v>80</v>
          </cell>
        </row>
        <row r="31">
          <cell r="H31">
            <v>1.5</v>
          </cell>
          <cell r="I31">
            <v>1.25</v>
          </cell>
        </row>
        <row r="32">
          <cell r="H32">
            <v>7.4</v>
          </cell>
          <cell r="I32">
            <v>6.6</v>
          </cell>
        </row>
        <row r="33">
          <cell r="H33">
            <v>100</v>
          </cell>
          <cell r="I33">
            <v>100</v>
          </cell>
        </row>
        <row r="34">
          <cell r="H34">
            <v>81.8</v>
          </cell>
          <cell r="I34">
            <v>80</v>
          </cell>
        </row>
        <row r="35">
          <cell r="H35">
            <v>197.67</v>
          </cell>
          <cell r="I35">
            <v>193.92</v>
          </cell>
        </row>
        <row r="60">
          <cell r="H60">
            <v>7.4</v>
          </cell>
          <cell r="I60">
            <v>5.2</v>
          </cell>
        </row>
        <row r="61">
          <cell r="H61">
            <v>100</v>
          </cell>
          <cell r="I61">
            <v>100</v>
          </cell>
        </row>
        <row r="62">
          <cell r="H62">
            <v>81.8</v>
          </cell>
          <cell r="I62">
            <v>83.3</v>
          </cell>
        </row>
        <row r="68">
          <cell r="H68">
            <v>7.4</v>
          </cell>
          <cell r="I68">
            <v>7.6</v>
          </cell>
        </row>
        <row r="69">
          <cell r="H69">
            <v>100</v>
          </cell>
          <cell r="I69">
            <v>100</v>
          </cell>
        </row>
        <row r="70">
          <cell r="H70">
            <v>81.8</v>
          </cell>
          <cell r="I70">
            <v>83.3</v>
          </cell>
        </row>
        <row r="71">
          <cell r="H71">
            <v>1.33</v>
          </cell>
          <cell r="I71">
            <v>1.33</v>
          </cell>
        </row>
        <row r="84">
          <cell r="H84">
            <v>100</v>
          </cell>
          <cell r="I84">
            <v>100</v>
          </cell>
        </row>
        <row r="85">
          <cell r="H85">
            <v>7.4</v>
          </cell>
          <cell r="I85">
            <v>7.6</v>
          </cell>
        </row>
        <row r="86">
          <cell r="H86">
            <v>100</v>
          </cell>
          <cell r="I86">
            <v>100</v>
          </cell>
        </row>
        <row r="87">
          <cell r="H87">
            <v>1.33</v>
          </cell>
          <cell r="I87">
            <v>1.33</v>
          </cell>
        </row>
        <row r="104">
          <cell r="H104">
            <v>100</v>
          </cell>
          <cell r="I104">
            <v>100</v>
          </cell>
        </row>
        <row r="105">
          <cell r="H105">
            <v>7.4</v>
          </cell>
          <cell r="I105">
            <v>4.9000000000000004</v>
          </cell>
        </row>
        <row r="106">
          <cell r="H106">
            <v>100</v>
          </cell>
          <cell r="I106">
            <v>100</v>
          </cell>
        </row>
        <row r="107">
          <cell r="H107">
            <v>1.5</v>
          </cell>
          <cell r="I107">
            <v>1.25</v>
          </cell>
        </row>
        <row r="108">
          <cell r="H108">
            <v>100</v>
          </cell>
          <cell r="I108">
            <v>100</v>
          </cell>
        </row>
        <row r="109">
          <cell r="H109">
            <v>7.4</v>
          </cell>
          <cell r="I109">
            <v>6.5</v>
          </cell>
        </row>
        <row r="110">
          <cell r="H110">
            <v>100</v>
          </cell>
          <cell r="I110">
            <v>100</v>
          </cell>
        </row>
        <row r="111">
          <cell r="H111">
            <v>220</v>
          </cell>
          <cell r="I111">
            <v>216.17</v>
          </cell>
        </row>
      </sheetData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26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10</v>
          </cell>
          <cell r="I20">
            <v>10.3</v>
          </cell>
        </row>
        <row r="21">
          <cell r="H21">
            <v>100</v>
          </cell>
          <cell r="I21">
            <v>100</v>
          </cell>
        </row>
        <row r="22">
          <cell r="H22">
            <v>80.7</v>
          </cell>
          <cell r="I22">
            <v>92.9</v>
          </cell>
        </row>
        <row r="23">
          <cell r="H23">
            <v>4</v>
          </cell>
          <cell r="I23">
            <v>4</v>
          </cell>
        </row>
        <row r="24">
          <cell r="H24">
            <v>10</v>
          </cell>
          <cell r="I24">
            <v>12.9</v>
          </cell>
        </row>
        <row r="25">
          <cell r="H25">
            <v>100</v>
          </cell>
          <cell r="I25">
            <v>100</v>
          </cell>
        </row>
        <row r="26">
          <cell r="H26">
            <v>80.7</v>
          </cell>
          <cell r="I26">
            <v>78.599999999999994</v>
          </cell>
        </row>
        <row r="27">
          <cell r="H27">
            <v>20</v>
          </cell>
          <cell r="I27">
            <v>20</v>
          </cell>
        </row>
        <row r="28">
          <cell r="H28">
            <v>10</v>
          </cell>
          <cell r="I28">
            <v>9.1</v>
          </cell>
        </row>
        <row r="29">
          <cell r="H29">
            <v>100</v>
          </cell>
          <cell r="I29">
            <v>100</v>
          </cell>
        </row>
        <row r="30">
          <cell r="H30">
            <v>80.7</v>
          </cell>
          <cell r="I30">
            <v>78.599999999999994</v>
          </cell>
        </row>
        <row r="32">
          <cell r="H32">
            <v>10</v>
          </cell>
          <cell r="I32">
            <v>9.3000000000000007</v>
          </cell>
        </row>
        <row r="33">
          <cell r="H33">
            <v>100</v>
          </cell>
          <cell r="I33">
            <v>100</v>
          </cell>
        </row>
        <row r="34">
          <cell r="H34">
            <v>80.7</v>
          </cell>
          <cell r="I34">
            <v>78.599999999999994</v>
          </cell>
        </row>
        <row r="35">
          <cell r="H35">
            <v>125</v>
          </cell>
          <cell r="I35">
            <v>124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10.3</v>
          </cell>
        </row>
        <row r="98">
          <cell r="H98">
            <v>100</v>
          </cell>
          <cell r="I98">
            <v>100</v>
          </cell>
        </row>
        <row r="99">
          <cell r="H99">
            <v>4</v>
          </cell>
          <cell r="I99">
            <v>4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12.9</v>
          </cell>
        </row>
        <row r="102">
          <cell r="H102">
            <v>100</v>
          </cell>
          <cell r="I102">
            <v>100</v>
          </cell>
        </row>
        <row r="103">
          <cell r="H103">
            <v>20</v>
          </cell>
          <cell r="I103">
            <v>20</v>
          </cell>
        </row>
        <row r="104">
          <cell r="H104">
            <v>100</v>
          </cell>
          <cell r="I104">
            <v>100</v>
          </cell>
        </row>
        <row r="105">
          <cell r="H105">
            <v>10</v>
          </cell>
          <cell r="I105">
            <v>9.1</v>
          </cell>
        </row>
        <row r="106">
          <cell r="H106">
            <v>100</v>
          </cell>
          <cell r="I106">
            <v>100</v>
          </cell>
        </row>
        <row r="107">
          <cell r="H107">
            <v>5</v>
          </cell>
          <cell r="I107">
            <v>4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9.3000000000000007</v>
          </cell>
        </row>
        <row r="110">
          <cell r="H110">
            <v>100</v>
          </cell>
          <cell r="I110">
            <v>100</v>
          </cell>
        </row>
        <row r="111">
          <cell r="H111">
            <v>125</v>
          </cell>
          <cell r="I111">
            <v>124</v>
          </cell>
        </row>
      </sheetData>
      <sheetData sheetId="30" refreshError="1"/>
      <sheetData sheetId="3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26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1">
          <cell r="H31">
            <v>5.67</v>
          </cell>
          <cell r="I31">
            <v>6.33</v>
          </cell>
        </row>
      </sheetData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Ш (Адап.Инв.3-8.ГКП)"/>
      <sheetName val="ДОШ (Не ук.Не ук.3-8.ГКП)"/>
      <sheetName val="ДОШ (Не ук.Инв.До 3.ГКП)"/>
      <sheetName val="ДОШ (Адап.Инв.До 3.ГПД)"/>
      <sheetName val="ДОШ (Адап.ОВЗ.До 3.ГПД)"/>
      <sheetName val="ДОШ (Не ук.Инв.3-8.ГКП)"/>
      <sheetName val="ДОШ (Не ук.Инв.3-8.ГПД)"/>
      <sheetName val="ДОШ (Адап.ОВЗ.3-8.ГПД)"/>
      <sheetName val="ДОШ (Не ук.Не ук.3-8.ГПД)"/>
      <sheetName val="ДОШ (Не ук.Инв.До 3.ГПД)"/>
      <sheetName val="ДОШ (Адап.ОВЗ.3-8.ГКП)"/>
      <sheetName val="ДОШ (Не ук.Не ук.До 3.ГКП)"/>
      <sheetName val="ДОШ (Адап.Инв.3-8.ГПД)"/>
      <sheetName val="ДОШ (Адап.Инв.До 3.ГКП)"/>
      <sheetName val="ДОШ (Не ук.Не ук.3-8.ГКрП)"/>
      <sheetName val="ДОШ (Не ук.Не ук.До 3.ГПД)"/>
      <sheetName val="ДОШ (Адап.ОВЗ.До 3.ГКП)"/>
      <sheetName val="ПУ (Физ.3-8.ГКрП)"/>
      <sheetName val="ПУ (Физ.До 3.ГКП)"/>
      <sheetName val="ПУ (Физ.3-8.ГПД)"/>
      <sheetName val="ПУ (Инв.до 3.ГПД)"/>
      <sheetName val="ПУ (Тубер.3-8.ГКП)"/>
      <sheetName val="ПУ (Тубер.До 3.ГПД)"/>
      <sheetName val="ПУ (Инв.До 3.ГКП)"/>
      <sheetName val="ПУ (Инв.3-8.ГКП)"/>
      <sheetName val="ПУ (Физ.До 3.ГПД)"/>
      <sheetName val="ПУ (Физ.3-8.ГКП)"/>
      <sheetName val="ПУ (Инв.3-8.ГПД)"/>
      <sheetName val="ПУ (Тубер.3-8.ГПД)"/>
      <sheetName val="оценка Учреждения"/>
      <sheetName val="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E15">
            <v>100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8">
          <cell r="H8">
            <v>8</v>
          </cell>
          <cell r="I8">
            <v>4.5999999999999996</v>
          </cell>
        </row>
        <row r="9">
          <cell r="H9">
            <v>100</v>
          </cell>
          <cell r="I9">
            <v>100</v>
          </cell>
        </row>
        <row r="10">
          <cell r="H10">
            <v>65.5</v>
          </cell>
          <cell r="I10">
            <v>66.7</v>
          </cell>
        </row>
        <row r="11">
          <cell r="H11">
            <v>1</v>
          </cell>
          <cell r="I11">
            <v>1.33</v>
          </cell>
        </row>
        <row r="20">
          <cell r="H20">
            <v>8</v>
          </cell>
          <cell r="I20">
            <v>6.3</v>
          </cell>
        </row>
        <row r="21">
          <cell r="H21">
            <v>100</v>
          </cell>
          <cell r="I21">
            <v>100</v>
          </cell>
        </row>
        <row r="22">
          <cell r="H22">
            <v>65.5</v>
          </cell>
          <cell r="I22">
            <v>66.7</v>
          </cell>
        </row>
        <row r="23">
          <cell r="H23">
            <v>3.33</v>
          </cell>
          <cell r="I23">
            <v>3.83</v>
          </cell>
        </row>
        <row r="24">
          <cell r="H24">
            <v>10.4</v>
          </cell>
          <cell r="I24">
            <v>7.7</v>
          </cell>
        </row>
        <row r="25">
          <cell r="H25">
            <v>100</v>
          </cell>
          <cell r="I25">
            <v>100</v>
          </cell>
        </row>
        <row r="26">
          <cell r="H26">
            <v>65.5</v>
          </cell>
          <cell r="I26">
            <v>75</v>
          </cell>
        </row>
        <row r="27">
          <cell r="H27">
            <v>22</v>
          </cell>
          <cell r="I27">
            <v>21.83</v>
          </cell>
        </row>
        <row r="28">
          <cell r="H28">
            <v>8</v>
          </cell>
          <cell r="I28">
            <v>5.2</v>
          </cell>
        </row>
        <row r="29">
          <cell r="H29">
            <v>100</v>
          </cell>
          <cell r="I29">
            <v>100</v>
          </cell>
        </row>
        <row r="30">
          <cell r="H30">
            <v>65.5</v>
          </cell>
          <cell r="I30">
            <v>80</v>
          </cell>
        </row>
        <row r="31">
          <cell r="H31">
            <v>4</v>
          </cell>
          <cell r="I31">
            <v>4.92</v>
          </cell>
        </row>
        <row r="32">
          <cell r="H32">
            <v>8</v>
          </cell>
          <cell r="I32">
            <v>5.6</v>
          </cell>
        </row>
        <row r="33">
          <cell r="H33">
            <v>100</v>
          </cell>
          <cell r="I33">
            <v>100</v>
          </cell>
        </row>
        <row r="34">
          <cell r="H34">
            <v>65.5</v>
          </cell>
          <cell r="I34">
            <v>63.2</v>
          </cell>
        </row>
        <row r="35">
          <cell r="H35">
            <v>218</v>
          </cell>
          <cell r="I35">
            <v>217.25</v>
          </cell>
        </row>
        <row r="76">
          <cell r="H76">
            <v>100</v>
          </cell>
          <cell r="I76">
            <v>100</v>
          </cell>
        </row>
        <row r="77">
          <cell r="H77">
            <v>8</v>
          </cell>
          <cell r="I77">
            <v>4.5999999999999996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1.33</v>
          </cell>
        </row>
        <row r="96">
          <cell r="H96">
            <v>100</v>
          </cell>
          <cell r="I96">
            <v>100</v>
          </cell>
        </row>
        <row r="97">
          <cell r="H97">
            <v>10.4</v>
          </cell>
          <cell r="I97">
            <v>6.3</v>
          </cell>
        </row>
        <row r="98">
          <cell r="H98">
            <v>100</v>
          </cell>
          <cell r="I98">
            <v>100</v>
          </cell>
        </row>
        <row r="99">
          <cell r="H99">
            <v>3.33</v>
          </cell>
          <cell r="I99">
            <v>3.83</v>
          </cell>
        </row>
        <row r="100">
          <cell r="H100">
            <v>100</v>
          </cell>
          <cell r="I100">
            <v>100</v>
          </cell>
        </row>
        <row r="101">
          <cell r="H101">
            <v>8</v>
          </cell>
          <cell r="I101">
            <v>7.7</v>
          </cell>
        </row>
        <row r="102">
          <cell r="H102">
            <v>100</v>
          </cell>
          <cell r="I102">
            <v>100</v>
          </cell>
        </row>
        <row r="103">
          <cell r="H103">
            <v>22</v>
          </cell>
          <cell r="I103">
            <v>21.83</v>
          </cell>
        </row>
        <row r="104">
          <cell r="H104">
            <v>100</v>
          </cell>
          <cell r="I104">
            <v>100</v>
          </cell>
        </row>
        <row r="105">
          <cell r="H105">
            <v>8</v>
          </cell>
          <cell r="I105">
            <v>5.2</v>
          </cell>
        </row>
        <row r="106">
          <cell r="H106">
            <v>100</v>
          </cell>
          <cell r="I106">
            <v>100</v>
          </cell>
        </row>
        <row r="107">
          <cell r="H107">
            <v>4</v>
          </cell>
          <cell r="I107">
            <v>4.92</v>
          </cell>
        </row>
        <row r="108">
          <cell r="H108">
            <v>100</v>
          </cell>
          <cell r="I108">
            <v>100</v>
          </cell>
        </row>
        <row r="109">
          <cell r="H109">
            <v>8</v>
          </cell>
          <cell r="I109">
            <v>4.3</v>
          </cell>
        </row>
        <row r="110">
          <cell r="H110">
            <v>100</v>
          </cell>
          <cell r="I110">
            <v>100</v>
          </cell>
        </row>
        <row r="111">
          <cell r="H111">
            <v>298</v>
          </cell>
          <cell r="I111">
            <v>282.08</v>
          </cell>
        </row>
      </sheetData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9</v>
          </cell>
          <cell r="I16">
            <v>2</v>
          </cell>
        </row>
        <row r="17">
          <cell r="H17">
            <v>100</v>
          </cell>
          <cell r="I17">
            <v>100</v>
          </cell>
        </row>
        <row r="18">
          <cell r="H18">
            <v>100</v>
          </cell>
          <cell r="I18">
            <v>66.7</v>
          </cell>
        </row>
        <row r="19">
          <cell r="H19">
            <v>1</v>
          </cell>
          <cell r="I19">
            <v>1</v>
          </cell>
        </row>
        <row r="32">
          <cell r="H32">
            <v>7</v>
          </cell>
          <cell r="I32">
            <v>4.5</v>
          </cell>
        </row>
        <row r="33">
          <cell r="H33">
            <v>100</v>
          </cell>
          <cell r="I33">
            <v>100</v>
          </cell>
        </row>
        <row r="34">
          <cell r="H34">
            <v>80</v>
          </cell>
          <cell r="I34">
            <v>55</v>
          </cell>
        </row>
        <row r="35">
          <cell r="H35">
            <v>336.42</v>
          </cell>
          <cell r="I35">
            <v>322.75</v>
          </cell>
        </row>
        <row r="60">
          <cell r="H60">
            <v>7</v>
          </cell>
          <cell r="I60">
            <v>5.2</v>
          </cell>
        </row>
        <row r="61">
          <cell r="H61">
            <v>100</v>
          </cell>
          <cell r="I61">
            <v>100</v>
          </cell>
        </row>
        <row r="62">
          <cell r="H62">
            <v>80</v>
          </cell>
          <cell r="I62">
            <v>66.7</v>
          </cell>
        </row>
        <row r="63">
          <cell r="H63">
            <v>28.83</v>
          </cell>
          <cell r="I63">
            <v>29.33</v>
          </cell>
        </row>
        <row r="68">
          <cell r="H68">
            <v>7</v>
          </cell>
          <cell r="I68">
            <v>3.9</v>
          </cell>
        </row>
        <row r="69">
          <cell r="H69">
            <v>100</v>
          </cell>
          <cell r="I69">
            <v>100</v>
          </cell>
        </row>
        <row r="70">
          <cell r="H70">
            <v>80</v>
          </cell>
          <cell r="I70">
            <v>75</v>
          </cell>
        </row>
        <row r="71">
          <cell r="H71">
            <v>1</v>
          </cell>
          <cell r="I71">
            <v>0.83</v>
          </cell>
        </row>
        <row r="84">
          <cell r="H84">
            <v>100</v>
          </cell>
          <cell r="I84">
            <v>100</v>
          </cell>
        </row>
        <row r="85">
          <cell r="H85">
            <v>7</v>
          </cell>
          <cell r="I85">
            <v>2.7</v>
          </cell>
        </row>
        <row r="86">
          <cell r="H86">
            <v>100</v>
          </cell>
          <cell r="I86">
            <v>100</v>
          </cell>
        </row>
        <row r="87">
          <cell r="H87">
            <v>2</v>
          </cell>
          <cell r="I87">
            <v>1.83</v>
          </cell>
        </row>
        <row r="100">
          <cell r="H100">
            <v>100</v>
          </cell>
          <cell r="I100">
            <v>100</v>
          </cell>
        </row>
        <row r="101">
          <cell r="H101">
            <v>11</v>
          </cell>
          <cell r="I101">
            <v>5.3</v>
          </cell>
        </row>
        <row r="102">
          <cell r="H102">
            <v>100</v>
          </cell>
          <cell r="I102">
            <v>100</v>
          </cell>
        </row>
        <row r="103">
          <cell r="H103">
            <v>19.170000000000002</v>
          </cell>
          <cell r="I103">
            <v>19.829999999999998</v>
          </cell>
        </row>
        <row r="108">
          <cell r="H108">
            <v>100</v>
          </cell>
          <cell r="I108">
            <v>100</v>
          </cell>
        </row>
        <row r="109">
          <cell r="H109">
            <v>7</v>
          </cell>
          <cell r="I109">
            <v>0.6</v>
          </cell>
        </row>
        <row r="110">
          <cell r="H110">
            <v>100</v>
          </cell>
          <cell r="I110">
            <v>100</v>
          </cell>
        </row>
        <row r="111">
          <cell r="H111">
            <v>365.25</v>
          </cell>
          <cell r="I111">
            <v>352.08</v>
          </cell>
        </row>
      </sheetData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8.5</v>
          </cell>
          <cell r="I16">
            <v>5.7</v>
          </cell>
        </row>
        <row r="17">
          <cell r="H17">
            <v>100</v>
          </cell>
          <cell r="I17">
            <v>100</v>
          </cell>
        </row>
        <row r="18">
          <cell r="H18">
            <v>84.2</v>
          </cell>
          <cell r="I18">
            <v>83.3</v>
          </cell>
        </row>
        <row r="19">
          <cell r="H19">
            <v>1</v>
          </cell>
          <cell r="I19">
            <v>1</v>
          </cell>
        </row>
        <row r="20">
          <cell r="H20">
            <v>8.5</v>
          </cell>
          <cell r="I20">
            <v>3.8</v>
          </cell>
        </row>
        <row r="21">
          <cell r="H21">
            <v>100</v>
          </cell>
          <cell r="I21">
            <v>100</v>
          </cell>
        </row>
        <row r="22">
          <cell r="H22">
            <v>84.2</v>
          </cell>
          <cell r="I22">
            <v>80</v>
          </cell>
        </row>
        <row r="23">
          <cell r="H23">
            <v>1.5</v>
          </cell>
          <cell r="I23">
            <v>1.5</v>
          </cell>
        </row>
        <row r="24">
          <cell r="H24">
            <v>8.5</v>
          </cell>
          <cell r="I24">
            <v>8.4</v>
          </cell>
        </row>
        <row r="25">
          <cell r="H25">
            <v>100</v>
          </cell>
          <cell r="I25">
            <v>100</v>
          </cell>
        </row>
        <row r="26">
          <cell r="H26">
            <v>84.2</v>
          </cell>
          <cell r="I26">
            <v>80</v>
          </cell>
        </row>
        <row r="27">
          <cell r="H27">
            <v>20</v>
          </cell>
          <cell r="I27">
            <v>19.920000000000002</v>
          </cell>
        </row>
        <row r="32">
          <cell r="H32">
            <v>8.5</v>
          </cell>
          <cell r="I32">
            <v>7.3</v>
          </cell>
        </row>
        <row r="33">
          <cell r="H33">
            <v>100</v>
          </cell>
          <cell r="I33">
            <v>100</v>
          </cell>
        </row>
        <row r="34">
          <cell r="H34">
            <v>84.2</v>
          </cell>
          <cell r="I34">
            <v>81.3</v>
          </cell>
        </row>
        <row r="35">
          <cell r="H35">
            <v>162</v>
          </cell>
          <cell r="I35">
            <v>162.5</v>
          </cell>
        </row>
        <row r="60">
          <cell r="H60">
            <v>8.5</v>
          </cell>
          <cell r="I60">
            <v>5</v>
          </cell>
        </row>
        <row r="61">
          <cell r="H61">
            <v>100</v>
          </cell>
          <cell r="I61">
            <v>100</v>
          </cell>
        </row>
        <row r="62">
          <cell r="H62">
            <v>84.2</v>
          </cell>
          <cell r="I62">
            <v>71.400000000000006</v>
          </cell>
        </row>
        <row r="63">
          <cell r="H63">
            <v>33</v>
          </cell>
          <cell r="I63">
            <v>32</v>
          </cell>
        </row>
        <row r="68">
          <cell r="H68">
            <v>8.5</v>
          </cell>
          <cell r="I68">
            <v>9.1</v>
          </cell>
        </row>
        <row r="69">
          <cell r="H69">
            <v>100</v>
          </cell>
          <cell r="I69">
            <v>100</v>
          </cell>
        </row>
        <row r="70">
          <cell r="H70">
            <v>84.2</v>
          </cell>
          <cell r="I70">
            <v>85.7</v>
          </cell>
        </row>
        <row r="71">
          <cell r="H71">
            <v>2</v>
          </cell>
          <cell r="I71">
            <v>2</v>
          </cell>
        </row>
        <row r="84">
          <cell r="H84">
            <v>100</v>
          </cell>
          <cell r="I84">
            <v>100</v>
          </cell>
        </row>
        <row r="85">
          <cell r="H85">
            <v>8.5</v>
          </cell>
          <cell r="I85">
            <v>8</v>
          </cell>
        </row>
        <row r="86">
          <cell r="H86">
            <v>100</v>
          </cell>
          <cell r="I86">
            <v>100</v>
          </cell>
        </row>
        <row r="87">
          <cell r="H87">
            <v>3</v>
          </cell>
          <cell r="I87">
            <v>3</v>
          </cell>
        </row>
        <row r="96">
          <cell r="H96">
            <v>100</v>
          </cell>
          <cell r="I96">
            <v>100</v>
          </cell>
        </row>
        <row r="97">
          <cell r="H97">
            <v>8.5</v>
          </cell>
          <cell r="I97">
            <v>3.8</v>
          </cell>
        </row>
        <row r="98">
          <cell r="H98">
            <v>100</v>
          </cell>
          <cell r="I98">
            <v>100</v>
          </cell>
        </row>
        <row r="99">
          <cell r="H99">
            <v>1.5</v>
          </cell>
          <cell r="I99">
            <v>1.5</v>
          </cell>
        </row>
        <row r="100">
          <cell r="H100">
            <v>100</v>
          </cell>
          <cell r="I100">
            <v>100</v>
          </cell>
        </row>
        <row r="101">
          <cell r="H101">
            <v>8.5</v>
          </cell>
          <cell r="I101">
            <v>8.4</v>
          </cell>
        </row>
        <row r="102">
          <cell r="H102">
            <v>100</v>
          </cell>
          <cell r="I102">
            <v>100</v>
          </cell>
        </row>
        <row r="103">
          <cell r="H103">
            <v>20</v>
          </cell>
          <cell r="I103">
            <v>19.920000000000002</v>
          </cell>
        </row>
        <row r="108">
          <cell r="H108">
            <v>100</v>
          </cell>
          <cell r="I108">
            <v>100</v>
          </cell>
        </row>
        <row r="109">
          <cell r="H109">
            <v>8.5</v>
          </cell>
          <cell r="I109">
            <v>5.4</v>
          </cell>
        </row>
        <row r="110">
          <cell r="H110">
            <v>100</v>
          </cell>
          <cell r="I110">
            <v>100</v>
          </cell>
        </row>
        <row r="111">
          <cell r="H111">
            <v>270</v>
          </cell>
          <cell r="I111">
            <v>252.17</v>
          </cell>
        </row>
      </sheetData>
      <sheetData sheetId="30" refreshError="1"/>
      <sheetData sheetId="3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2">
          <cell r="H32">
            <v>10</v>
          </cell>
          <cell r="I32">
            <v>6.5</v>
          </cell>
        </row>
        <row r="33">
          <cell r="H33">
            <v>100</v>
          </cell>
          <cell r="I33">
            <v>90.045022511255638</v>
          </cell>
        </row>
        <row r="34">
          <cell r="H34">
            <v>77.400000000000006</v>
          </cell>
          <cell r="I34">
            <v>62.5</v>
          </cell>
        </row>
        <row r="35">
          <cell r="H35">
            <v>191</v>
          </cell>
          <cell r="I35">
            <v>192.67</v>
          </cell>
        </row>
        <row r="60">
          <cell r="H60">
            <v>10</v>
          </cell>
          <cell r="I60">
            <v>3.9</v>
          </cell>
        </row>
        <row r="61">
          <cell r="H61">
            <v>100</v>
          </cell>
          <cell r="I61">
            <v>100</v>
          </cell>
        </row>
        <row r="62">
          <cell r="H62">
            <v>77.400000000000006</v>
          </cell>
          <cell r="I62">
            <v>63.6</v>
          </cell>
        </row>
        <row r="63">
          <cell r="H63">
            <v>31</v>
          </cell>
          <cell r="I63">
            <v>31</v>
          </cell>
        </row>
        <row r="68">
          <cell r="H68">
            <v>10</v>
          </cell>
          <cell r="I68">
            <v>0</v>
          </cell>
        </row>
        <row r="69">
          <cell r="H69">
            <v>100</v>
          </cell>
          <cell r="I69">
            <v>100</v>
          </cell>
        </row>
        <row r="70">
          <cell r="H70">
            <v>77.400000000000006</v>
          </cell>
          <cell r="I70">
            <v>66.7</v>
          </cell>
        </row>
        <row r="71">
          <cell r="H71">
            <v>1</v>
          </cell>
          <cell r="I71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0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6.1</v>
          </cell>
        </row>
        <row r="110">
          <cell r="H110">
            <v>100</v>
          </cell>
          <cell r="I110">
            <v>100</v>
          </cell>
        </row>
        <row r="111">
          <cell r="H111">
            <v>222</v>
          </cell>
          <cell r="I111">
            <v>223.67</v>
          </cell>
        </row>
      </sheetData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8.1</v>
          </cell>
          <cell r="I20">
            <v>8.6999999999999993</v>
          </cell>
        </row>
        <row r="21">
          <cell r="H21">
            <v>100</v>
          </cell>
          <cell r="I21">
            <v>100</v>
          </cell>
        </row>
        <row r="22">
          <cell r="H22">
            <v>75.900000000000006</v>
          </cell>
          <cell r="I22">
            <v>100</v>
          </cell>
        </row>
        <row r="23">
          <cell r="H23">
            <v>2</v>
          </cell>
          <cell r="I23">
            <v>2.67</v>
          </cell>
        </row>
        <row r="24">
          <cell r="H24">
            <v>8.1</v>
          </cell>
          <cell r="I24">
            <v>5.9</v>
          </cell>
        </row>
        <row r="25">
          <cell r="H25">
            <v>100</v>
          </cell>
          <cell r="I25">
            <v>100</v>
          </cell>
        </row>
        <row r="26">
          <cell r="H26">
            <v>75.900000000000006</v>
          </cell>
          <cell r="I26">
            <v>100</v>
          </cell>
        </row>
        <row r="27">
          <cell r="H27">
            <v>22</v>
          </cell>
          <cell r="I27">
            <v>22.17</v>
          </cell>
        </row>
        <row r="28">
          <cell r="H28">
            <v>8.1</v>
          </cell>
          <cell r="I28">
            <v>7.4</v>
          </cell>
        </row>
        <row r="29">
          <cell r="H29">
            <v>100</v>
          </cell>
          <cell r="I29">
            <v>100</v>
          </cell>
        </row>
        <row r="30">
          <cell r="H30">
            <v>75.900000000000006</v>
          </cell>
          <cell r="I30">
            <v>100</v>
          </cell>
        </row>
        <row r="31">
          <cell r="H31">
            <v>1</v>
          </cell>
          <cell r="I31">
            <v>1.17</v>
          </cell>
        </row>
        <row r="32">
          <cell r="H32">
            <v>8.1</v>
          </cell>
          <cell r="I32">
            <v>4.9000000000000004</v>
          </cell>
        </row>
        <row r="33">
          <cell r="H33">
            <v>100</v>
          </cell>
          <cell r="I33">
            <v>100</v>
          </cell>
        </row>
        <row r="34">
          <cell r="H34">
            <v>75.900000000000006</v>
          </cell>
          <cell r="I34">
            <v>84.6</v>
          </cell>
        </row>
        <row r="35">
          <cell r="H35">
            <v>133</v>
          </cell>
          <cell r="I35">
            <v>132.16999999999999</v>
          </cell>
        </row>
        <row r="60">
          <cell r="H60">
            <v>8.1</v>
          </cell>
          <cell r="I60">
            <v>1.8</v>
          </cell>
        </row>
        <row r="61">
          <cell r="H61">
            <v>100</v>
          </cell>
          <cell r="I61">
            <v>100</v>
          </cell>
        </row>
        <row r="62">
          <cell r="H62">
            <v>75.900000000000006</v>
          </cell>
          <cell r="I62">
            <v>83.3</v>
          </cell>
        </row>
        <row r="63">
          <cell r="H63">
            <v>15</v>
          </cell>
          <cell r="I63">
            <v>15</v>
          </cell>
        </row>
        <row r="68">
          <cell r="H68">
            <v>8.1</v>
          </cell>
          <cell r="I68">
            <v>7.8</v>
          </cell>
        </row>
        <row r="69">
          <cell r="H69">
            <v>100</v>
          </cell>
          <cell r="I69">
            <v>100</v>
          </cell>
        </row>
        <row r="70">
          <cell r="H70">
            <v>75.900000000000006</v>
          </cell>
          <cell r="I70">
            <v>83.3</v>
          </cell>
        </row>
        <row r="71">
          <cell r="H71">
            <v>1</v>
          </cell>
          <cell r="I71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8.1</v>
          </cell>
          <cell r="I85">
            <v>7.8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96">
          <cell r="H96">
            <v>100</v>
          </cell>
          <cell r="I96">
            <v>100</v>
          </cell>
        </row>
        <row r="97">
          <cell r="H97">
            <v>8.1</v>
          </cell>
          <cell r="I97">
            <v>8.6999999999999993</v>
          </cell>
        </row>
        <row r="98">
          <cell r="H98">
            <v>100</v>
          </cell>
          <cell r="I98">
            <v>100</v>
          </cell>
        </row>
        <row r="99">
          <cell r="H99">
            <v>2</v>
          </cell>
          <cell r="I99">
            <v>2.67</v>
          </cell>
        </row>
        <row r="100">
          <cell r="H100">
            <v>100</v>
          </cell>
          <cell r="I100">
            <v>100</v>
          </cell>
        </row>
        <row r="101">
          <cell r="H101">
            <v>8.1</v>
          </cell>
          <cell r="I101">
            <v>5.9</v>
          </cell>
        </row>
        <row r="102">
          <cell r="H102">
            <v>100</v>
          </cell>
          <cell r="I102">
            <v>100</v>
          </cell>
        </row>
        <row r="103">
          <cell r="H103">
            <v>22</v>
          </cell>
          <cell r="I103">
            <v>22.17</v>
          </cell>
        </row>
        <row r="104">
          <cell r="H104">
            <v>100</v>
          </cell>
          <cell r="I104">
            <v>100</v>
          </cell>
        </row>
        <row r="105">
          <cell r="H105">
            <v>8.1</v>
          </cell>
          <cell r="I105">
            <v>7.4</v>
          </cell>
        </row>
        <row r="106">
          <cell r="H106">
            <v>100</v>
          </cell>
          <cell r="I106">
            <v>100</v>
          </cell>
        </row>
        <row r="107">
          <cell r="H107">
            <v>1</v>
          </cell>
          <cell r="I107">
            <v>1.17</v>
          </cell>
        </row>
        <row r="108">
          <cell r="H108">
            <v>100</v>
          </cell>
          <cell r="I108">
            <v>100</v>
          </cell>
        </row>
        <row r="109">
          <cell r="H109">
            <v>8.1</v>
          </cell>
          <cell r="I109">
            <v>3.5</v>
          </cell>
        </row>
        <row r="110">
          <cell r="H110">
            <v>100</v>
          </cell>
          <cell r="I110">
            <v>100</v>
          </cell>
        </row>
        <row r="111">
          <cell r="H111">
            <v>197</v>
          </cell>
          <cell r="I111">
            <v>196.17</v>
          </cell>
        </row>
      </sheetData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10</v>
          </cell>
          <cell r="I24">
            <v>4.4000000000000004</v>
          </cell>
        </row>
        <row r="25">
          <cell r="H25">
            <v>100</v>
          </cell>
          <cell r="I25">
            <v>100</v>
          </cell>
        </row>
        <row r="26">
          <cell r="H26">
            <v>100</v>
          </cell>
          <cell r="I26">
            <v>76.900000000000006</v>
          </cell>
        </row>
        <row r="27">
          <cell r="H27">
            <v>89.33</v>
          </cell>
          <cell r="I27">
            <v>96.75</v>
          </cell>
        </row>
        <row r="32">
          <cell r="H32">
            <v>10</v>
          </cell>
          <cell r="I32">
            <v>7.9</v>
          </cell>
        </row>
        <row r="33">
          <cell r="H33">
            <v>100</v>
          </cell>
          <cell r="I33">
            <v>100</v>
          </cell>
        </row>
        <row r="34">
          <cell r="H34">
            <v>100</v>
          </cell>
          <cell r="I34">
            <v>60.5</v>
          </cell>
        </row>
        <row r="35">
          <cell r="H35">
            <v>424.17</v>
          </cell>
          <cell r="I35">
            <v>423.83</v>
          </cell>
        </row>
        <row r="60">
          <cell r="H60">
            <v>10</v>
          </cell>
          <cell r="I60">
            <v>3.5</v>
          </cell>
        </row>
        <row r="61">
          <cell r="H61">
            <v>100</v>
          </cell>
          <cell r="I61">
            <v>100</v>
          </cell>
        </row>
        <row r="62">
          <cell r="H62">
            <v>100</v>
          </cell>
          <cell r="I62">
            <v>61.5</v>
          </cell>
        </row>
        <row r="63">
          <cell r="H63">
            <v>51.17</v>
          </cell>
          <cell r="I63">
            <v>52.42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5.4</v>
          </cell>
        </row>
        <row r="102">
          <cell r="H102">
            <v>100</v>
          </cell>
          <cell r="I102">
            <v>100</v>
          </cell>
        </row>
        <row r="103">
          <cell r="H103">
            <v>89.33</v>
          </cell>
          <cell r="I103">
            <v>98.08</v>
          </cell>
        </row>
        <row r="104">
          <cell r="H104">
            <v>100</v>
          </cell>
          <cell r="I104">
            <v>100</v>
          </cell>
        </row>
        <row r="105">
          <cell r="H105">
            <v>5</v>
          </cell>
          <cell r="I105">
            <v>1.7</v>
          </cell>
        </row>
        <row r="106">
          <cell r="H106">
            <v>100</v>
          </cell>
          <cell r="I106">
            <v>100</v>
          </cell>
        </row>
        <row r="107">
          <cell r="H107">
            <v>2.33</v>
          </cell>
          <cell r="I107">
            <v>3.17</v>
          </cell>
        </row>
        <row r="108">
          <cell r="H108">
            <v>100</v>
          </cell>
          <cell r="I108">
            <v>100.00777302759425</v>
          </cell>
        </row>
        <row r="109">
          <cell r="H109">
            <v>10</v>
          </cell>
          <cell r="I109">
            <v>4.5</v>
          </cell>
        </row>
        <row r="110">
          <cell r="H110">
            <v>100</v>
          </cell>
          <cell r="I110">
            <v>100</v>
          </cell>
        </row>
        <row r="111">
          <cell r="H111">
            <v>475.33</v>
          </cell>
          <cell r="I111">
            <v>476.25</v>
          </cell>
        </row>
      </sheetData>
      <sheetData sheetId="30" refreshError="1"/>
      <sheetData sheetId="3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4.5999999999999996</v>
          </cell>
          <cell r="I28">
            <v>0</v>
          </cell>
        </row>
        <row r="29">
          <cell r="H29">
            <v>100</v>
          </cell>
          <cell r="I29">
            <v>100</v>
          </cell>
        </row>
        <row r="30">
          <cell r="H30">
            <v>74.599999999999994</v>
          </cell>
          <cell r="I30">
            <v>80</v>
          </cell>
        </row>
        <row r="31">
          <cell r="H31">
            <v>0.57999999999999996</v>
          </cell>
          <cell r="I31">
            <v>0.57999999999999996</v>
          </cell>
        </row>
        <row r="32">
          <cell r="H32">
            <v>4.5999999999999996</v>
          </cell>
          <cell r="I32">
            <v>4.7</v>
          </cell>
        </row>
        <row r="33">
          <cell r="H33">
            <v>100</v>
          </cell>
          <cell r="I33">
            <v>100</v>
          </cell>
        </row>
        <row r="34">
          <cell r="H34">
            <v>74.599999999999994</v>
          </cell>
          <cell r="I34">
            <v>70</v>
          </cell>
        </row>
        <row r="35">
          <cell r="H35">
            <v>189</v>
          </cell>
          <cell r="I35">
            <v>188.67</v>
          </cell>
        </row>
        <row r="104">
          <cell r="H104">
            <v>100</v>
          </cell>
          <cell r="I104">
            <v>100</v>
          </cell>
        </row>
        <row r="105">
          <cell r="H105">
            <v>4.5999999999999996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0.57999999999999996</v>
          </cell>
          <cell r="I107">
            <v>0.57999999999999996</v>
          </cell>
        </row>
        <row r="108">
          <cell r="H108">
            <v>100</v>
          </cell>
          <cell r="I108">
            <v>99.926793557833108</v>
          </cell>
        </row>
        <row r="109">
          <cell r="H109">
            <v>4.5999999999999996</v>
          </cell>
          <cell r="I109">
            <v>4.7</v>
          </cell>
        </row>
        <row r="110">
          <cell r="H110">
            <v>100</v>
          </cell>
          <cell r="I110">
            <v>100</v>
          </cell>
        </row>
        <row r="111">
          <cell r="H111">
            <v>189</v>
          </cell>
          <cell r="I111">
            <v>188.67</v>
          </cell>
        </row>
      </sheetData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10</v>
          </cell>
          <cell r="I24">
            <v>5.4</v>
          </cell>
        </row>
        <row r="25">
          <cell r="H25">
            <v>100</v>
          </cell>
          <cell r="I25">
            <v>100</v>
          </cell>
        </row>
        <row r="26">
          <cell r="H26">
            <v>74.599999999999994</v>
          </cell>
          <cell r="I26">
            <v>75</v>
          </cell>
        </row>
        <row r="27">
          <cell r="H27">
            <v>47.33</v>
          </cell>
          <cell r="I27">
            <v>58.58</v>
          </cell>
        </row>
        <row r="32">
          <cell r="H32">
            <v>9</v>
          </cell>
          <cell r="I32">
            <v>8.9</v>
          </cell>
        </row>
        <row r="33">
          <cell r="H33">
            <v>100</v>
          </cell>
          <cell r="I33">
            <v>100</v>
          </cell>
        </row>
        <row r="34">
          <cell r="H34">
            <v>74.599999999999994</v>
          </cell>
          <cell r="I34">
            <v>75</v>
          </cell>
        </row>
        <row r="35">
          <cell r="H35">
            <v>230</v>
          </cell>
          <cell r="I35">
            <v>224.92</v>
          </cell>
        </row>
        <row r="44">
          <cell r="H44">
            <v>4.5999999999999996</v>
          </cell>
          <cell r="I44">
            <v>2.4</v>
          </cell>
        </row>
        <row r="45">
          <cell r="H45">
            <v>100</v>
          </cell>
          <cell r="I45">
            <v>100</v>
          </cell>
        </row>
        <row r="46">
          <cell r="H46">
            <v>74.599999999999994</v>
          </cell>
          <cell r="I46">
            <v>75</v>
          </cell>
        </row>
        <row r="47">
          <cell r="H47">
            <v>0.5</v>
          </cell>
          <cell r="I47">
            <v>0.5</v>
          </cell>
        </row>
        <row r="60">
          <cell r="H60">
            <v>8</v>
          </cell>
          <cell r="I60">
            <v>7.1</v>
          </cell>
        </row>
        <row r="61">
          <cell r="H61">
            <v>100</v>
          </cell>
          <cell r="I61">
            <v>100</v>
          </cell>
        </row>
        <row r="62">
          <cell r="H62">
            <v>74.599999999999994</v>
          </cell>
          <cell r="I62">
            <v>75</v>
          </cell>
        </row>
        <row r="63">
          <cell r="H63">
            <v>39</v>
          </cell>
          <cell r="I63">
            <v>38.75</v>
          </cell>
        </row>
        <row r="68">
          <cell r="H68">
            <v>4.5999999999999996</v>
          </cell>
          <cell r="I68">
            <v>4</v>
          </cell>
        </row>
        <row r="69">
          <cell r="H69">
            <v>100</v>
          </cell>
          <cell r="I69">
            <v>100</v>
          </cell>
        </row>
        <row r="70">
          <cell r="H70">
            <v>74.599999999999994</v>
          </cell>
          <cell r="I70">
            <v>77.8</v>
          </cell>
        </row>
        <row r="71">
          <cell r="H71">
            <v>11.67</v>
          </cell>
          <cell r="I71">
            <v>11.5</v>
          </cell>
        </row>
        <row r="76">
          <cell r="H76">
            <v>100</v>
          </cell>
          <cell r="I76">
            <v>100</v>
          </cell>
        </row>
        <row r="77">
          <cell r="H77">
            <v>4.5999999999999996</v>
          </cell>
          <cell r="I77">
            <v>2.4</v>
          </cell>
        </row>
        <row r="78">
          <cell r="H78">
            <v>100</v>
          </cell>
          <cell r="I78">
            <v>100</v>
          </cell>
        </row>
        <row r="79">
          <cell r="H79">
            <v>0.5</v>
          </cell>
          <cell r="I79">
            <v>0.5</v>
          </cell>
        </row>
        <row r="84">
          <cell r="H84">
            <v>100</v>
          </cell>
          <cell r="I84">
            <v>100</v>
          </cell>
        </row>
        <row r="85">
          <cell r="H85">
            <v>4.5999999999999996</v>
          </cell>
          <cell r="I85">
            <v>4</v>
          </cell>
        </row>
        <row r="86">
          <cell r="H86">
            <v>100</v>
          </cell>
          <cell r="I86">
            <v>100</v>
          </cell>
        </row>
        <row r="87">
          <cell r="H87">
            <v>11.67</v>
          </cell>
          <cell r="I87">
            <v>11.5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5.4</v>
          </cell>
        </row>
        <row r="102">
          <cell r="H102">
            <v>100</v>
          </cell>
          <cell r="I102">
            <v>100</v>
          </cell>
        </row>
        <row r="103">
          <cell r="H103">
            <v>47.33</v>
          </cell>
          <cell r="I103">
            <v>58.58</v>
          </cell>
        </row>
        <row r="108">
          <cell r="H108">
            <v>100</v>
          </cell>
          <cell r="I108">
            <v>100</v>
          </cell>
        </row>
        <row r="109">
          <cell r="H109">
            <v>9</v>
          </cell>
          <cell r="I109">
            <v>8</v>
          </cell>
        </row>
        <row r="110">
          <cell r="H110">
            <v>100</v>
          </cell>
          <cell r="I110">
            <v>100</v>
          </cell>
        </row>
        <row r="111">
          <cell r="H111">
            <v>289</v>
          </cell>
          <cell r="I111">
            <v>283</v>
          </cell>
        </row>
      </sheetData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2">
          <cell r="H12">
            <v>6.6</v>
          </cell>
          <cell r="I12">
            <v>6.5</v>
          </cell>
        </row>
        <row r="13">
          <cell r="H13">
            <v>100</v>
          </cell>
          <cell r="I13">
            <v>100</v>
          </cell>
        </row>
        <row r="14">
          <cell r="H14">
            <v>90</v>
          </cell>
          <cell r="I14">
            <v>85.7</v>
          </cell>
        </row>
        <row r="15">
          <cell r="H15">
            <v>1</v>
          </cell>
          <cell r="I15">
            <v>1</v>
          </cell>
        </row>
        <row r="16">
          <cell r="H16">
            <v>6.6</v>
          </cell>
          <cell r="I16">
            <v>6.5</v>
          </cell>
        </row>
        <row r="17">
          <cell r="H17">
            <v>100</v>
          </cell>
          <cell r="I17">
            <v>100</v>
          </cell>
        </row>
        <row r="18">
          <cell r="H18">
            <v>90</v>
          </cell>
          <cell r="I18">
            <v>100</v>
          </cell>
        </row>
        <row r="19">
          <cell r="H19">
            <v>2</v>
          </cell>
          <cell r="I19">
            <v>2.17</v>
          </cell>
        </row>
        <row r="20">
          <cell r="H20">
            <v>6.6</v>
          </cell>
          <cell r="I20">
            <v>5.2</v>
          </cell>
        </row>
        <row r="21">
          <cell r="H21">
            <v>100</v>
          </cell>
          <cell r="I21">
            <v>100</v>
          </cell>
        </row>
        <row r="22">
          <cell r="H22">
            <v>90</v>
          </cell>
          <cell r="I22">
            <v>100</v>
          </cell>
        </row>
        <row r="23">
          <cell r="H23">
            <v>1.17</v>
          </cell>
          <cell r="I23">
            <v>1.17</v>
          </cell>
        </row>
        <row r="24">
          <cell r="H24">
            <v>6.6</v>
          </cell>
          <cell r="I24">
            <v>6.3</v>
          </cell>
        </row>
        <row r="25">
          <cell r="H25">
            <v>100</v>
          </cell>
          <cell r="I25">
            <v>100</v>
          </cell>
        </row>
        <row r="26">
          <cell r="H26">
            <v>90</v>
          </cell>
          <cell r="I26">
            <v>100</v>
          </cell>
        </row>
        <row r="27">
          <cell r="H27">
            <v>37</v>
          </cell>
          <cell r="I27">
            <v>40</v>
          </cell>
        </row>
        <row r="32">
          <cell r="H32">
            <v>6.6</v>
          </cell>
          <cell r="I32">
            <v>5.4</v>
          </cell>
        </row>
        <row r="33">
          <cell r="H33">
            <v>100</v>
          </cell>
          <cell r="I33">
            <v>100</v>
          </cell>
        </row>
        <row r="34">
          <cell r="H34">
            <v>75</v>
          </cell>
          <cell r="I34">
            <v>84.6</v>
          </cell>
        </row>
        <row r="35">
          <cell r="H35">
            <v>185</v>
          </cell>
          <cell r="I35">
            <v>180.33</v>
          </cell>
        </row>
        <row r="60">
          <cell r="H60">
            <v>6.6</v>
          </cell>
          <cell r="I60">
            <v>2.2999999999999998</v>
          </cell>
        </row>
        <row r="61">
          <cell r="H61">
            <v>100</v>
          </cell>
          <cell r="I61">
            <v>100</v>
          </cell>
        </row>
        <row r="62">
          <cell r="H62">
            <v>90</v>
          </cell>
          <cell r="I62">
            <v>100</v>
          </cell>
        </row>
        <row r="63">
          <cell r="H63">
            <v>30</v>
          </cell>
          <cell r="I63">
            <v>29.5</v>
          </cell>
        </row>
        <row r="80">
          <cell r="H80">
            <v>100</v>
          </cell>
          <cell r="I80">
            <v>100</v>
          </cell>
        </row>
        <row r="81">
          <cell r="H81">
            <v>10</v>
          </cell>
          <cell r="I81">
            <v>6.5</v>
          </cell>
        </row>
        <row r="82">
          <cell r="H82">
            <v>100</v>
          </cell>
          <cell r="I82">
            <v>100</v>
          </cell>
        </row>
        <row r="83">
          <cell r="H83">
            <v>1</v>
          </cell>
          <cell r="I83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6.3</v>
          </cell>
        </row>
        <row r="86">
          <cell r="H86">
            <v>100</v>
          </cell>
          <cell r="I86">
            <v>100</v>
          </cell>
        </row>
        <row r="87">
          <cell r="H87">
            <v>2</v>
          </cell>
          <cell r="I87">
            <v>2.25</v>
          </cell>
        </row>
        <row r="96">
          <cell r="H96">
            <v>100</v>
          </cell>
          <cell r="I96">
            <v>100</v>
          </cell>
        </row>
        <row r="97">
          <cell r="H97">
            <v>6.6</v>
          </cell>
          <cell r="I97">
            <v>5.2</v>
          </cell>
        </row>
        <row r="98">
          <cell r="H98">
            <v>100</v>
          </cell>
          <cell r="I98">
            <v>100</v>
          </cell>
        </row>
        <row r="99">
          <cell r="H99">
            <v>1.17</v>
          </cell>
          <cell r="I99">
            <v>1.17</v>
          </cell>
        </row>
        <row r="100">
          <cell r="H100">
            <v>100</v>
          </cell>
          <cell r="I100">
            <v>100</v>
          </cell>
        </row>
        <row r="101">
          <cell r="H101">
            <v>6.6</v>
          </cell>
          <cell r="I101">
            <v>6.3</v>
          </cell>
        </row>
        <row r="102">
          <cell r="H102">
            <v>100</v>
          </cell>
          <cell r="I102">
            <v>100</v>
          </cell>
        </row>
        <row r="103">
          <cell r="H103">
            <v>37</v>
          </cell>
          <cell r="I103">
            <v>40</v>
          </cell>
        </row>
        <row r="108">
          <cell r="H108">
            <v>100</v>
          </cell>
          <cell r="I108">
            <v>100</v>
          </cell>
        </row>
        <row r="109">
          <cell r="H109">
            <v>6.6</v>
          </cell>
          <cell r="I109">
            <v>4.9000000000000004</v>
          </cell>
        </row>
        <row r="110">
          <cell r="H110">
            <v>100</v>
          </cell>
          <cell r="I110">
            <v>100</v>
          </cell>
        </row>
        <row r="111">
          <cell r="H111">
            <v>215</v>
          </cell>
          <cell r="I111">
            <v>209.83</v>
          </cell>
        </row>
      </sheetData>
      <sheetData sheetId="30" refreshError="1"/>
      <sheetData sheetId="3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4.7</v>
          </cell>
          <cell r="I16">
            <v>0</v>
          </cell>
        </row>
        <row r="17">
          <cell r="H17">
            <v>100</v>
          </cell>
          <cell r="I17">
            <v>100</v>
          </cell>
        </row>
        <row r="18">
          <cell r="H18">
            <v>85.4</v>
          </cell>
          <cell r="I18">
            <v>80</v>
          </cell>
        </row>
        <row r="19">
          <cell r="H19">
            <v>1</v>
          </cell>
          <cell r="I19">
            <v>1</v>
          </cell>
        </row>
        <row r="20">
          <cell r="H20">
            <v>4.7</v>
          </cell>
          <cell r="I20">
            <v>2.5</v>
          </cell>
        </row>
        <row r="21">
          <cell r="H21">
            <v>100</v>
          </cell>
          <cell r="I21">
            <v>100</v>
          </cell>
        </row>
        <row r="22">
          <cell r="H22">
            <v>85.4</v>
          </cell>
          <cell r="I22">
            <v>75</v>
          </cell>
        </row>
        <row r="23">
          <cell r="H23">
            <v>6</v>
          </cell>
          <cell r="I23">
            <v>5.5</v>
          </cell>
        </row>
        <row r="24">
          <cell r="H24">
            <v>4.7</v>
          </cell>
          <cell r="I24">
            <v>5.0999999999999996</v>
          </cell>
        </row>
        <row r="25">
          <cell r="H25">
            <v>100</v>
          </cell>
          <cell r="I25">
            <v>100</v>
          </cell>
        </row>
        <row r="26">
          <cell r="H26">
            <v>85.4</v>
          </cell>
          <cell r="I26">
            <v>75</v>
          </cell>
        </row>
        <row r="27">
          <cell r="H27">
            <v>18</v>
          </cell>
          <cell r="I27">
            <v>20</v>
          </cell>
        </row>
        <row r="28">
          <cell r="H28">
            <v>4.7</v>
          </cell>
          <cell r="I28">
            <v>0</v>
          </cell>
        </row>
        <row r="29">
          <cell r="H29">
            <v>100</v>
          </cell>
          <cell r="I29">
            <v>100</v>
          </cell>
        </row>
        <row r="30">
          <cell r="H30">
            <v>85.4</v>
          </cell>
          <cell r="I30">
            <v>80</v>
          </cell>
        </row>
        <row r="31">
          <cell r="H31">
            <v>7</v>
          </cell>
          <cell r="I31">
            <v>5.83</v>
          </cell>
        </row>
        <row r="32">
          <cell r="H32">
            <v>4.7</v>
          </cell>
          <cell r="I32">
            <v>2.7</v>
          </cell>
        </row>
        <row r="33">
          <cell r="H33">
            <v>100</v>
          </cell>
          <cell r="I33">
            <v>100</v>
          </cell>
        </row>
        <row r="34">
          <cell r="H34">
            <v>85.4</v>
          </cell>
          <cell r="I34">
            <v>83.3</v>
          </cell>
        </row>
        <row r="35">
          <cell r="H35">
            <v>271</v>
          </cell>
          <cell r="I35">
            <v>272.83</v>
          </cell>
        </row>
        <row r="44">
          <cell r="H44">
            <v>4.7</v>
          </cell>
          <cell r="I44">
            <v>3.4</v>
          </cell>
        </row>
        <row r="45">
          <cell r="H45">
            <v>100</v>
          </cell>
          <cell r="I45">
            <v>100</v>
          </cell>
        </row>
        <row r="46">
          <cell r="H46">
            <v>85.4</v>
          </cell>
          <cell r="I46">
            <v>75</v>
          </cell>
        </row>
        <row r="47">
          <cell r="H47">
            <v>1</v>
          </cell>
          <cell r="I47">
            <v>1</v>
          </cell>
        </row>
        <row r="60">
          <cell r="H60">
            <v>4.7</v>
          </cell>
          <cell r="I60">
            <v>3.6</v>
          </cell>
        </row>
        <row r="61">
          <cell r="H61">
            <v>100</v>
          </cell>
          <cell r="I61">
            <v>100</v>
          </cell>
        </row>
        <row r="62">
          <cell r="H62">
            <v>85.4</v>
          </cell>
          <cell r="I62">
            <v>100</v>
          </cell>
        </row>
        <row r="63">
          <cell r="H63">
            <v>28</v>
          </cell>
          <cell r="I63">
            <v>27.17</v>
          </cell>
        </row>
        <row r="68">
          <cell r="H68">
            <v>4.7</v>
          </cell>
          <cell r="I68">
            <v>0.8</v>
          </cell>
        </row>
        <row r="69">
          <cell r="H69">
            <v>100</v>
          </cell>
          <cell r="I69">
            <v>100</v>
          </cell>
        </row>
        <row r="70">
          <cell r="H70">
            <v>85.4</v>
          </cell>
          <cell r="I70">
            <v>88.9</v>
          </cell>
        </row>
        <row r="76">
          <cell r="H76">
            <v>100</v>
          </cell>
          <cell r="I76">
            <v>100</v>
          </cell>
        </row>
        <row r="77">
          <cell r="H77">
            <v>4.7</v>
          </cell>
          <cell r="I77">
            <v>3.4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4.7</v>
          </cell>
          <cell r="I85">
            <v>0.6</v>
          </cell>
        </row>
        <row r="86">
          <cell r="H86">
            <v>100</v>
          </cell>
          <cell r="I86">
            <v>100</v>
          </cell>
        </row>
        <row r="87">
          <cell r="H87">
            <v>5</v>
          </cell>
          <cell r="I87">
            <v>4.17</v>
          </cell>
        </row>
        <row r="96">
          <cell r="H96">
            <v>100</v>
          </cell>
          <cell r="I96">
            <v>100</v>
          </cell>
        </row>
        <row r="97">
          <cell r="H97">
            <v>4.7</v>
          </cell>
          <cell r="I97">
            <v>2.5</v>
          </cell>
        </row>
        <row r="98">
          <cell r="H98">
            <v>100</v>
          </cell>
          <cell r="I98">
            <v>100</v>
          </cell>
        </row>
        <row r="99">
          <cell r="H99">
            <v>6</v>
          </cell>
          <cell r="I99">
            <v>5.5</v>
          </cell>
        </row>
        <row r="100">
          <cell r="H100">
            <v>100</v>
          </cell>
          <cell r="I100">
            <v>100</v>
          </cell>
        </row>
        <row r="101">
          <cell r="H101">
            <v>4.7</v>
          </cell>
          <cell r="I101">
            <v>5.0999999999999996</v>
          </cell>
        </row>
        <row r="102">
          <cell r="H102">
            <v>100</v>
          </cell>
          <cell r="I102">
            <v>100</v>
          </cell>
        </row>
        <row r="103">
          <cell r="H103">
            <v>18</v>
          </cell>
          <cell r="I103">
            <v>20</v>
          </cell>
        </row>
        <row r="104">
          <cell r="H104">
            <v>100</v>
          </cell>
          <cell r="I104">
            <v>100</v>
          </cell>
        </row>
        <row r="105">
          <cell r="H105">
            <v>4.7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7</v>
          </cell>
          <cell r="I107">
            <v>5.83</v>
          </cell>
        </row>
        <row r="108">
          <cell r="H108">
            <v>100</v>
          </cell>
          <cell r="I108">
            <v>100</v>
          </cell>
        </row>
        <row r="109">
          <cell r="H109">
            <v>4.7</v>
          </cell>
          <cell r="I109">
            <v>2.2999999999999998</v>
          </cell>
        </row>
        <row r="110">
          <cell r="H110">
            <v>100</v>
          </cell>
          <cell r="I110">
            <v>100</v>
          </cell>
        </row>
        <row r="111">
          <cell r="H111">
            <v>359</v>
          </cell>
          <cell r="I111">
            <v>360</v>
          </cell>
        </row>
      </sheetData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Ш (Адап.Инв.3-8.ГКП)"/>
      <sheetName val="ДОШ (Не ук.Не ук.3-8.ГКП)"/>
      <sheetName val="ДОШ (Не ук.Инв.До 3.ГКП)"/>
      <sheetName val="ДОШ (Адап.Инв.До 3.ГПД)"/>
      <sheetName val="ДОШ (Адап.ОВЗ.До 3.ГПД)"/>
      <sheetName val="ДОШ (Не ук.Инв.3-8.ГКП)"/>
      <sheetName val="ДОШ (Не ук.Инв.3-8.ГПД)"/>
      <sheetName val="ДОШ (Адап.ОВЗ.3-8.ГПД)"/>
      <sheetName val="ДОШ (Не ук.Не ук.3-8.ГПД)"/>
      <sheetName val="ДОШ (Не ук.Инв.До 3.ГПД)"/>
      <sheetName val="ДОШ (Адап.ОВЗ.3-8.ГКП)"/>
      <sheetName val="ДОШ (Не ук.Не ук.До 3.ГКП)"/>
      <sheetName val="ДОШ (Адап.Инв.3-8.ГПД)"/>
      <sheetName val="ДОШ (Адап.Инв.До 3.ГКП)"/>
      <sheetName val="ДОШ (Не ук.Не ук.3-8.ГКрП)"/>
      <sheetName val="ДОШ (Не ук.Не ук.До 3.ГПД)"/>
      <sheetName val="ДОШ (Адап.ОВЗ.До 3.ГКП)"/>
      <sheetName val="ПУ (Физ.3-8.ГКрП)"/>
      <sheetName val="ПУ (Физ.До 3.ГКП)"/>
      <sheetName val="ПУ (Физ.3-8.ГПД)"/>
      <sheetName val="ПУ (Инв.до 3.ГПД)"/>
      <sheetName val="ПУ (Тубер.3-8.ГКП)"/>
      <sheetName val="ПУ (Тубер.До 3.ГПД)"/>
      <sheetName val="ПУ (Инв.До 3.ГКП)"/>
      <sheetName val="ПУ (Инв.3-8.ГКП)"/>
      <sheetName val="ПУ (Физ.До 3.ГПД)"/>
      <sheetName val="ПУ (Физ.3-8.ГКП)"/>
      <sheetName val="ПУ (Инв.3-8.ГПД)"/>
      <sheetName val="ПУ (Тубер.3-8.ГПД)"/>
      <sheetName val="оценка Учреждения"/>
      <sheetName val="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">
          <cell r="E14">
            <v>100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8</v>
          </cell>
          <cell r="I20">
            <v>7</v>
          </cell>
        </row>
        <row r="21">
          <cell r="H21">
            <v>100</v>
          </cell>
          <cell r="I21">
            <v>100</v>
          </cell>
        </row>
        <row r="22">
          <cell r="H22">
            <v>70</v>
          </cell>
          <cell r="I22">
            <v>80</v>
          </cell>
        </row>
        <row r="23">
          <cell r="H23">
            <v>3</v>
          </cell>
          <cell r="I23">
            <v>2.67</v>
          </cell>
        </row>
        <row r="24">
          <cell r="H24">
            <v>8</v>
          </cell>
          <cell r="I24">
            <v>1.8</v>
          </cell>
        </row>
        <row r="25">
          <cell r="H25">
            <v>100</v>
          </cell>
          <cell r="I25">
            <v>100</v>
          </cell>
        </row>
        <row r="26">
          <cell r="H26">
            <v>70</v>
          </cell>
          <cell r="I26">
            <v>42.9</v>
          </cell>
        </row>
        <row r="27">
          <cell r="H27">
            <v>30.67</v>
          </cell>
          <cell r="I27">
            <v>33.17</v>
          </cell>
        </row>
        <row r="28">
          <cell r="H28">
            <v>8</v>
          </cell>
          <cell r="I28">
            <v>6.6</v>
          </cell>
        </row>
        <row r="29">
          <cell r="H29">
            <v>100</v>
          </cell>
          <cell r="I29">
            <v>100</v>
          </cell>
        </row>
        <row r="30">
          <cell r="H30">
            <v>75</v>
          </cell>
          <cell r="I30">
            <v>75</v>
          </cell>
        </row>
        <row r="31">
          <cell r="H31">
            <v>0.67</v>
          </cell>
          <cell r="I31">
            <v>0.67</v>
          </cell>
        </row>
        <row r="32">
          <cell r="H32">
            <v>8</v>
          </cell>
          <cell r="I32">
            <v>1.6</v>
          </cell>
        </row>
        <row r="33">
          <cell r="H33">
            <v>100</v>
          </cell>
          <cell r="I33">
            <v>100</v>
          </cell>
        </row>
        <row r="34">
          <cell r="H34">
            <v>61</v>
          </cell>
          <cell r="I34">
            <v>62.1</v>
          </cell>
        </row>
        <row r="35">
          <cell r="H35">
            <v>256.33</v>
          </cell>
          <cell r="I35">
            <v>248.08</v>
          </cell>
        </row>
        <row r="60">
          <cell r="H60">
            <v>8</v>
          </cell>
          <cell r="I60">
            <v>1.6</v>
          </cell>
        </row>
        <row r="61">
          <cell r="H61">
            <v>100</v>
          </cell>
          <cell r="I61">
            <v>100</v>
          </cell>
        </row>
        <row r="62">
          <cell r="H62">
            <v>75</v>
          </cell>
          <cell r="I62">
            <v>81.8</v>
          </cell>
        </row>
        <row r="63">
          <cell r="H63">
            <v>34</v>
          </cell>
          <cell r="I63">
            <v>35</v>
          </cell>
        </row>
        <row r="68">
          <cell r="H68">
            <v>8</v>
          </cell>
          <cell r="I68">
            <v>5.7</v>
          </cell>
        </row>
        <row r="69">
          <cell r="H69">
            <v>100</v>
          </cell>
          <cell r="I69">
            <v>100</v>
          </cell>
        </row>
        <row r="70">
          <cell r="H70">
            <v>75</v>
          </cell>
          <cell r="I70">
            <v>83.3</v>
          </cell>
        </row>
        <row r="71">
          <cell r="H71">
            <v>1</v>
          </cell>
          <cell r="I71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8</v>
          </cell>
          <cell r="I85">
            <v>5.7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96">
          <cell r="H96">
            <v>100</v>
          </cell>
          <cell r="I96">
            <v>100</v>
          </cell>
        </row>
        <row r="97">
          <cell r="H97">
            <v>8</v>
          </cell>
          <cell r="I97">
            <v>7</v>
          </cell>
        </row>
        <row r="98">
          <cell r="H98">
            <v>100</v>
          </cell>
          <cell r="I98">
            <v>100</v>
          </cell>
        </row>
        <row r="99">
          <cell r="H99">
            <v>3</v>
          </cell>
          <cell r="I99">
            <v>2.67</v>
          </cell>
        </row>
        <row r="100">
          <cell r="H100">
            <v>100</v>
          </cell>
          <cell r="I100">
            <v>100</v>
          </cell>
        </row>
        <row r="101">
          <cell r="H101">
            <v>8</v>
          </cell>
          <cell r="I101">
            <v>1.8</v>
          </cell>
        </row>
        <row r="102">
          <cell r="H102">
            <v>100</v>
          </cell>
          <cell r="I102">
            <v>100</v>
          </cell>
        </row>
        <row r="103">
          <cell r="H103">
            <v>30.67</v>
          </cell>
          <cell r="I103">
            <v>33.17</v>
          </cell>
        </row>
        <row r="108">
          <cell r="H108">
            <v>100</v>
          </cell>
          <cell r="I108">
            <v>100</v>
          </cell>
        </row>
        <row r="109">
          <cell r="H109">
            <v>8</v>
          </cell>
          <cell r="I109">
            <v>1.4</v>
          </cell>
        </row>
        <row r="110">
          <cell r="H110">
            <v>100</v>
          </cell>
          <cell r="I110">
            <v>100</v>
          </cell>
        </row>
        <row r="111">
          <cell r="H111">
            <v>330.33</v>
          </cell>
          <cell r="I111">
            <v>323.08</v>
          </cell>
        </row>
      </sheetData>
      <sheetData sheetId="30" refreshError="1"/>
      <sheetData sheetId="3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7.4</v>
          </cell>
          <cell r="I16">
            <v>3</v>
          </cell>
        </row>
        <row r="17">
          <cell r="H17">
            <v>100</v>
          </cell>
          <cell r="I17">
            <v>100</v>
          </cell>
        </row>
        <row r="18">
          <cell r="H18">
            <v>55</v>
          </cell>
          <cell r="I18">
            <v>62.5</v>
          </cell>
        </row>
        <row r="19">
          <cell r="H19">
            <v>0.67</v>
          </cell>
          <cell r="I19">
            <v>0.67</v>
          </cell>
        </row>
        <row r="20">
          <cell r="H20">
            <v>7.4</v>
          </cell>
          <cell r="I20">
            <v>5.3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50</v>
          </cell>
        </row>
        <row r="23">
          <cell r="H23">
            <v>4.33</v>
          </cell>
          <cell r="I23">
            <v>3.83</v>
          </cell>
        </row>
        <row r="24">
          <cell r="H24">
            <v>7.4</v>
          </cell>
          <cell r="I24">
            <v>5.5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21</v>
          </cell>
          <cell r="I27">
            <v>25.58</v>
          </cell>
        </row>
        <row r="32">
          <cell r="H32">
            <v>7.4</v>
          </cell>
          <cell r="I32">
            <v>6.2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57.1</v>
          </cell>
        </row>
        <row r="35">
          <cell r="H35">
            <v>242</v>
          </cell>
          <cell r="I35">
            <v>240.5</v>
          </cell>
        </row>
        <row r="84">
          <cell r="H84">
            <v>100</v>
          </cell>
          <cell r="I84">
            <v>100</v>
          </cell>
        </row>
        <row r="85">
          <cell r="H85">
            <v>7.4</v>
          </cell>
          <cell r="I85">
            <v>3</v>
          </cell>
        </row>
        <row r="86">
          <cell r="H86">
            <v>100</v>
          </cell>
          <cell r="I86">
            <v>100</v>
          </cell>
        </row>
        <row r="87">
          <cell r="H87">
            <v>0.67</v>
          </cell>
          <cell r="I87">
            <v>0.67</v>
          </cell>
        </row>
        <row r="96">
          <cell r="H96">
            <v>100</v>
          </cell>
          <cell r="I96">
            <v>100</v>
          </cell>
        </row>
        <row r="97">
          <cell r="H97">
            <v>7.4</v>
          </cell>
          <cell r="I97">
            <v>5.3</v>
          </cell>
        </row>
        <row r="98">
          <cell r="H98">
            <v>100</v>
          </cell>
          <cell r="I98">
            <v>100</v>
          </cell>
        </row>
        <row r="99">
          <cell r="H99">
            <v>4.33</v>
          </cell>
          <cell r="I99">
            <v>3.83</v>
          </cell>
        </row>
        <row r="100">
          <cell r="H100">
            <v>100</v>
          </cell>
          <cell r="I100">
            <v>100</v>
          </cell>
        </row>
        <row r="101">
          <cell r="H101">
            <v>7.4</v>
          </cell>
          <cell r="I101">
            <v>5.5</v>
          </cell>
        </row>
        <row r="102">
          <cell r="H102">
            <v>100</v>
          </cell>
          <cell r="I102">
            <v>100</v>
          </cell>
        </row>
        <row r="103">
          <cell r="H103">
            <v>21</v>
          </cell>
          <cell r="I103">
            <v>25.58</v>
          </cell>
        </row>
        <row r="108">
          <cell r="H108">
            <v>100</v>
          </cell>
          <cell r="I108">
            <v>100</v>
          </cell>
        </row>
        <row r="109">
          <cell r="H109">
            <v>7.4</v>
          </cell>
          <cell r="I109">
            <v>6.2</v>
          </cell>
        </row>
        <row r="110">
          <cell r="H110">
            <v>100</v>
          </cell>
          <cell r="I110">
            <v>100</v>
          </cell>
        </row>
        <row r="111">
          <cell r="H111">
            <v>242</v>
          </cell>
          <cell r="I111">
            <v>240.5</v>
          </cell>
        </row>
      </sheetData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5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11</v>
          </cell>
          <cell r="I24">
            <v>11.1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34</v>
          </cell>
          <cell r="I27">
            <v>39</v>
          </cell>
        </row>
        <row r="32">
          <cell r="H32">
            <v>13</v>
          </cell>
          <cell r="I32">
            <v>4.7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55.6</v>
          </cell>
        </row>
        <row r="35">
          <cell r="H35">
            <v>180</v>
          </cell>
          <cell r="I35">
            <v>180.5</v>
          </cell>
        </row>
        <row r="88">
          <cell r="H88">
            <v>100</v>
          </cell>
          <cell r="I88">
            <v>100</v>
          </cell>
        </row>
        <row r="89">
          <cell r="H89">
            <v>11</v>
          </cell>
          <cell r="I89">
            <v>11.1</v>
          </cell>
        </row>
        <row r="90">
          <cell r="H90">
            <v>100</v>
          </cell>
          <cell r="I90">
            <v>100</v>
          </cell>
        </row>
        <row r="91">
          <cell r="H91">
            <v>34</v>
          </cell>
          <cell r="I91">
            <v>39</v>
          </cell>
        </row>
        <row r="92">
          <cell r="H92">
            <v>100</v>
          </cell>
          <cell r="I92">
            <v>100</v>
          </cell>
        </row>
        <row r="93">
          <cell r="H93">
            <v>13</v>
          </cell>
          <cell r="I93">
            <v>4.7</v>
          </cell>
        </row>
        <row r="94">
          <cell r="H94">
            <v>100</v>
          </cell>
          <cell r="I94">
            <v>100</v>
          </cell>
        </row>
        <row r="95">
          <cell r="H95">
            <v>180</v>
          </cell>
          <cell r="I95">
            <v>180.5</v>
          </cell>
        </row>
      </sheetData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11</v>
          </cell>
          <cell r="I20">
            <v>3.9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50</v>
          </cell>
        </row>
        <row r="23">
          <cell r="H23">
            <v>1</v>
          </cell>
          <cell r="I23">
            <v>1.25</v>
          </cell>
        </row>
        <row r="24">
          <cell r="H24">
            <v>12</v>
          </cell>
          <cell r="I24">
            <v>8.3000000000000007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20</v>
          </cell>
          <cell r="I27">
            <v>24.5</v>
          </cell>
        </row>
        <row r="28">
          <cell r="H28">
            <v>3.8</v>
          </cell>
          <cell r="I28">
            <v>2.4</v>
          </cell>
        </row>
        <row r="29">
          <cell r="H29">
            <v>100</v>
          </cell>
          <cell r="I29">
            <v>100</v>
          </cell>
        </row>
        <row r="30">
          <cell r="H30">
            <v>54.8</v>
          </cell>
          <cell r="I30">
            <v>60</v>
          </cell>
        </row>
        <row r="31">
          <cell r="H31">
            <v>0.5</v>
          </cell>
          <cell r="I31">
            <v>0.5</v>
          </cell>
        </row>
        <row r="32">
          <cell r="H32">
            <v>10</v>
          </cell>
          <cell r="I32">
            <v>9.1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69.2</v>
          </cell>
        </row>
        <row r="35">
          <cell r="H35">
            <v>137</v>
          </cell>
          <cell r="I35">
            <v>135.5</v>
          </cell>
        </row>
        <row r="96">
          <cell r="H96">
            <v>100</v>
          </cell>
          <cell r="I96">
            <v>100</v>
          </cell>
        </row>
        <row r="97">
          <cell r="H97">
            <v>11</v>
          </cell>
          <cell r="I97">
            <v>3.9</v>
          </cell>
        </row>
        <row r="98">
          <cell r="H98">
            <v>100</v>
          </cell>
          <cell r="I98">
            <v>100</v>
          </cell>
        </row>
        <row r="99">
          <cell r="H99">
            <v>1</v>
          </cell>
          <cell r="I99">
            <v>1.25</v>
          </cell>
        </row>
        <row r="100">
          <cell r="H100">
            <v>100</v>
          </cell>
          <cell r="I100">
            <v>100</v>
          </cell>
        </row>
        <row r="101">
          <cell r="H101">
            <v>12</v>
          </cell>
          <cell r="I101">
            <v>8.3000000000000007</v>
          </cell>
        </row>
        <row r="102">
          <cell r="H102">
            <v>100</v>
          </cell>
          <cell r="I102">
            <v>100</v>
          </cell>
        </row>
        <row r="103">
          <cell r="H103">
            <v>20</v>
          </cell>
          <cell r="I103">
            <v>24.5</v>
          </cell>
        </row>
        <row r="104">
          <cell r="H104">
            <v>100</v>
          </cell>
          <cell r="I104">
            <v>100</v>
          </cell>
        </row>
        <row r="105">
          <cell r="H105">
            <v>9</v>
          </cell>
          <cell r="I105">
            <v>2.4</v>
          </cell>
        </row>
        <row r="106">
          <cell r="H106">
            <v>100</v>
          </cell>
          <cell r="I106">
            <v>100</v>
          </cell>
        </row>
        <row r="107">
          <cell r="H107">
            <v>0.5</v>
          </cell>
          <cell r="I107">
            <v>0.5</v>
          </cell>
        </row>
        <row r="108">
          <cell r="H108">
            <v>100</v>
          </cell>
          <cell r="I108">
            <v>100</v>
          </cell>
        </row>
        <row r="109">
          <cell r="H109">
            <v>8.8000000000000007</v>
          </cell>
          <cell r="I109">
            <v>9.1</v>
          </cell>
        </row>
        <row r="110">
          <cell r="H110">
            <v>100</v>
          </cell>
          <cell r="I110">
            <v>100</v>
          </cell>
        </row>
        <row r="111">
          <cell r="H111">
            <v>137</v>
          </cell>
          <cell r="I111">
            <v>135.5</v>
          </cell>
        </row>
      </sheetData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9</v>
          </cell>
          <cell r="I28">
            <v>10.6</v>
          </cell>
        </row>
        <row r="29">
          <cell r="H29">
            <v>100</v>
          </cell>
          <cell r="I29">
            <v>100</v>
          </cell>
        </row>
        <row r="30">
          <cell r="H30">
            <v>73.3</v>
          </cell>
          <cell r="I30">
            <v>57.1</v>
          </cell>
        </row>
        <row r="31">
          <cell r="H31">
            <v>3</v>
          </cell>
          <cell r="I31">
            <v>3.08</v>
          </cell>
        </row>
        <row r="32">
          <cell r="H32">
            <v>9</v>
          </cell>
          <cell r="I32">
            <v>8.5</v>
          </cell>
        </row>
        <row r="33">
          <cell r="H33">
            <v>100</v>
          </cell>
          <cell r="I33">
            <v>100</v>
          </cell>
        </row>
        <row r="34">
          <cell r="H34">
            <v>73.3</v>
          </cell>
          <cell r="I34">
            <v>53.8</v>
          </cell>
        </row>
        <row r="35">
          <cell r="H35">
            <v>100</v>
          </cell>
          <cell r="I35">
            <v>103.17</v>
          </cell>
        </row>
        <row r="56">
          <cell r="H56">
            <v>9</v>
          </cell>
          <cell r="I56">
            <v>4.4000000000000004</v>
          </cell>
        </row>
        <row r="57">
          <cell r="H57">
            <v>100</v>
          </cell>
          <cell r="I57">
            <v>100</v>
          </cell>
        </row>
        <row r="58">
          <cell r="H58">
            <v>73.3</v>
          </cell>
          <cell r="I58">
            <v>100</v>
          </cell>
        </row>
        <row r="59">
          <cell r="H59">
            <v>1</v>
          </cell>
          <cell r="I59">
            <v>0.92</v>
          </cell>
        </row>
        <row r="64">
          <cell r="H64">
            <v>7</v>
          </cell>
          <cell r="I64">
            <v>9.6999999999999993</v>
          </cell>
        </row>
        <row r="65">
          <cell r="H65">
            <v>100</v>
          </cell>
          <cell r="I65">
            <v>100</v>
          </cell>
        </row>
        <row r="66">
          <cell r="H66">
            <v>73.3</v>
          </cell>
          <cell r="I66">
            <v>100</v>
          </cell>
        </row>
        <row r="67">
          <cell r="H67">
            <v>2.33</v>
          </cell>
          <cell r="I67">
            <v>2.33</v>
          </cell>
        </row>
        <row r="68">
          <cell r="H68">
            <v>7</v>
          </cell>
          <cell r="I68">
            <v>7.7</v>
          </cell>
        </row>
        <row r="69">
          <cell r="H69">
            <v>100</v>
          </cell>
          <cell r="I69">
            <v>100</v>
          </cell>
        </row>
        <row r="70">
          <cell r="H70">
            <v>73.3</v>
          </cell>
          <cell r="I70">
            <v>88.9</v>
          </cell>
        </row>
        <row r="71">
          <cell r="H71">
            <v>17</v>
          </cell>
          <cell r="I71">
            <v>19.670000000000002</v>
          </cell>
        </row>
        <row r="80">
          <cell r="H80">
            <v>100</v>
          </cell>
          <cell r="I80">
            <v>100</v>
          </cell>
        </row>
        <row r="81">
          <cell r="H81">
            <v>7</v>
          </cell>
          <cell r="I81">
            <v>9.6999999999999993</v>
          </cell>
        </row>
        <row r="82">
          <cell r="H82">
            <v>100</v>
          </cell>
          <cell r="I82">
            <v>100</v>
          </cell>
        </row>
        <row r="83">
          <cell r="H83">
            <v>2.33</v>
          </cell>
          <cell r="I83">
            <v>2.33</v>
          </cell>
        </row>
        <row r="84">
          <cell r="H84">
            <v>100</v>
          </cell>
          <cell r="I84">
            <v>100</v>
          </cell>
        </row>
        <row r="85">
          <cell r="H85">
            <v>7</v>
          </cell>
          <cell r="I85">
            <v>7.7</v>
          </cell>
        </row>
        <row r="86">
          <cell r="H86">
            <v>100</v>
          </cell>
          <cell r="I86">
            <v>100</v>
          </cell>
        </row>
        <row r="87">
          <cell r="H87">
            <v>17</v>
          </cell>
          <cell r="I87">
            <v>19.670000000000002</v>
          </cell>
        </row>
        <row r="104">
          <cell r="H104">
            <v>100</v>
          </cell>
          <cell r="I104">
            <v>100</v>
          </cell>
        </row>
        <row r="105">
          <cell r="H105">
            <v>9</v>
          </cell>
          <cell r="I105">
            <v>9.1999999999999993</v>
          </cell>
        </row>
        <row r="106">
          <cell r="H106">
            <v>100</v>
          </cell>
          <cell r="I106">
            <v>100</v>
          </cell>
        </row>
        <row r="107">
          <cell r="H107">
            <v>4</v>
          </cell>
          <cell r="I107">
            <v>4</v>
          </cell>
        </row>
        <row r="108">
          <cell r="H108">
            <v>100</v>
          </cell>
          <cell r="I108">
            <v>100</v>
          </cell>
        </row>
        <row r="109">
          <cell r="H109">
            <v>9</v>
          </cell>
          <cell r="I109">
            <v>8.5</v>
          </cell>
        </row>
        <row r="110">
          <cell r="H110">
            <v>100</v>
          </cell>
          <cell r="I110">
            <v>100</v>
          </cell>
        </row>
        <row r="111">
          <cell r="H111">
            <v>100</v>
          </cell>
          <cell r="I111">
            <v>103.17</v>
          </cell>
        </row>
      </sheetData>
      <sheetData sheetId="30" refreshError="1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8.5</v>
          </cell>
          <cell r="I16">
            <v>0</v>
          </cell>
        </row>
        <row r="17">
          <cell r="H17">
            <v>100</v>
          </cell>
          <cell r="I17">
            <v>100</v>
          </cell>
        </row>
        <row r="18">
          <cell r="H18">
            <v>55</v>
          </cell>
          <cell r="I18">
            <v>60</v>
          </cell>
        </row>
        <row r="19">
          <cell r="H19">
            <v>0.5</v>
          </cell>
          <cell r="I19">
            <v>0.42</v>
          </cell>
        </row>
        <row r="20">
          <cell r="H20">
            <v>8.5</v>
          </cell>
          <cell r="I20">
            <v>5.5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60</v>
          </cell>
        </row>
        <row r="23">
          <cell r="H23">
            <v>1</v>
          </cell>
          <cell r="I23">
            <v>1.17</v>
          </cell>
        </row>
        <row r="24">
          <cell r="H24">
            <v>8.5</v>
          </cell>
          <cell r="I24">
            <v>5.0999999999999996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60</v>
          </cell>
        </row>
        <row r="27">
          <cell r="H27">
            <v>21</v>
          </cell>
          <cell r="I27">
            <v>21.33</v>
          </cell>
        </row>
        <row r="28">
          <cell r="H28">
            <v>8.5</v>
          </cell>
          <cell r="I28">
            <v>6.1</v>
          </cell>
        </row>
        <row r="29">
          <cell r="H29">
            <v>100</v>
          </cell>
          <cell r="I29">
            <v>100</v>
          </cell>
        </row>
        <row r="30">
          <cell r="H30">
            <v>55</v>
          </cell>
          <cell r="I30">
            <v>60</v>
          </cell>
        </row>
        <row r="31">
          <cell r="H31">
            <v>1</v>
          </cell>
          <cell r="I31">
            <v>1</v>
          </cell>
        </row>
        <row r="32">
          <cell r="H32">
            <v>8.5</v>
          </cell>
          <cell r="I32">
            <v>2.8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50</v>
          </cell>
        </row>
        <row r="35">
          <cell r="H35">
            <v>108</v>
          </cell>
          <cell r="I35">
            <v>108.5</v>
          </cell>
        </row>
        <row r="84">
          <cell r="H84">
            <v>100</v>
          </cell>
          <cell r="I84">
            <v>100</v>
          </cell>
        </row>
        <row r="85">
          <cell r="H85">
            <v>8.5</v>
          </cell>
          <cell r="I85">
            <v>0</v>
          </cell>
        </row>
        <row r="86">
          <cell r="H86">
            <v>100</v>
          </cell>
          <cell r="I86">
            <v>100</v>
          </cell>
        </row>
        <row r="87">
          <cell r="H87">
            <v>0.5</v>
          </cell>
          <cell r="I87">
            <v>0.42</v>
          </cell>
        </row>
        <row r="96">
          <cell r="H96">
            <v>100</v>
          </cell>
          <cell r="I96">
            <v>100</v>
          </cell>
        </row>
        <row r="97">
          <cell r="H97">
            <v>8.5</v>
          </cell>
          <cell r="I97">
            <v>5.5</v>
          </cell>
        </row>
        <row r="98">
          <cell r="H98">
            <v>100</v>
          </cell>
          <cell r="I98">
            <v>100</v>
          </cell>
        </row>
        <row r="99">
          <cell r="H99">
            <v>1</v>
          </cell>
          <cell r="I99">
            <v>1.17</v>
          </cell>
        </row>
        <row r="100">
          <cell r="H100">
            <v>100</v>
          </cell>
          <cell r="I100">
            <v>100</v>
          </cell>
        </row>
        <row r="101">
          <cell r="H101">
            <v>8.5</v>
          </cell>
          <cell r="I101">
            <v>5.0999999999999996</v>
          </cell>
        </row>
        <row r="102">
          <cell r="H102">
            <v>100</v>
          </cell>
          <cell r="I102">
            <v>100</v>
          </cell>
        </row>
        <row r="103">
          <cell r="H103">
            <v>21</v>
          </cell>
          <cell r="I103">
            <v>21.33</v>
          </cell>
        </row>
        <row r="104">
          <cell r="H104">
            <v>100</v>
          </cell>
          <cell r="I104">
            <v>100</v>
          </cell>
        </row>
        <row r="105">
          <cell r="H105">
            <v>8.5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1</v>
          </cell>
          <cell r="I107">
            <v>1</v>
          </cell>
        </row>
        <row r="108">
          <cell r="H108">
            <v>100</v>
          </cell>
          <cell r="I108">
            <v>100</v>
          </cell>
        </row>
        <row r="109">
          <cell r="H109">
            <v>8.5</v>
          </cell>
          <cell r="I109">
            <v>2.8</v>
          </cell>
        </row>
        <row r="110">
          <cell r="H110">
            <v>100</v>
          </cell>
          <cell r="I110">
            <v>100</v>
          </cell>
        </row>
        <row r="111">
          <cell r="H111">
            <v>108</v>
          </cell>
          <cell r="I111">
            <v>108.5</v>
          </cell>
        </row>
      </sheetData>
      <sheetData sheetId="30" refreshError="1"/>
      <sheetData sheetId="3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8.3000000000000007</v>
          </cell>
          <cell r="I20">
            <v>8.1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66.7</v>
          </cell>
        </row>
        <row r="23">
          <cell r="H23">
            <v>1.75</v>
          </cell>
          <cell r="I23">
            <v>1.5</v>
          </cell>
        </row>
        <row r="24">
          <cell r="H24">
            <v>8.3000000000000007</v>
          </cell>
          <cell r="I24">
            <v>7.4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21</v>
          </cell>
          <cell r="I27">
            <v>22.75</v>
          </cell>
        </row>
        <row r="32">
          <cell r="H32">
            <v>8.3000000000000007</v>
          </cell>
          <cell r="I32">
            <v>8.1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50</v>
          </cell>
        </row>
        <row r="35">
          <cell r="H35">
            <v>257</v>
          </cell>
          <cell r="I35">
            <v>248.67</v>
          </cell>
        </row>
        <row r="96">
          <cell r="H96">
            <v>100</v>
          </cell>
          <cell r="I96">
            <v>100</v>
          </cell>
        </row>
        <row r="97">
          <cell r="H97">
            <v>8.3000000000000007</v>
          </cell>
          <cell r="I97">
            <v>8.1</v>
          </cell>
        </row>
        <row r="98">
          <cell r="H98">
            <v>100</v>
          </cell>
          <cell r="I98">
            <v>100</v>
          </cell>
        </row>
        <row r="99">
          <cell r="H99">
            <v>1.75</v>
          </cell>
          <cell r="I99">
            <v>1.5</v>
          </cell>
        </row>
        <row r="100">
          <cell r="H100">
            <v>100</v>
          </cell>
          <cell r="I100">
            <v>100</v>
          </cell>
        </row>
        <row r="101">
          <cell r="H101">
            <v>8.3000000000000007</v>
          </cell>
          <cell r="I101">
            <v>7.4</v>
          </cell>
        </row>
        <row r="102">
          <cell r="H102">
            <v>100</v>
          </cell>
          <cell r="I102">
            <v>100</v>
          </cell>
        </row>
        <row r="103">
          <cell r="H103">
            <v>21</v>
          </cell>
          <cell r="I103">
            <v>22.75</v>
          </cell>
        </row>
        <row r="108">
          <cell r="H108">
            <v>100</v>
          </cell>
          <cell r="I108">
            <v>100</v>
          </cell>
        </row>
        <row r="109">
          <cell r="H109">
            <v>8.3000000000000007</v>
          </cell>
          <cell r="I109">
            <v>7.8</v>
          </cell>
        </row>
        <row r="110">
          <cell r="H110">
            <v>100</v>
          </cell>
          <cell r="I110">
            <v>100</v>
          </cell>
        </row>
        <row r="111">
          <cell r="H111">
            <v>291</v>
          </cell>
          <cell r="I111">
            <v>256.75</v>
          </cell>
        </row>
      </sheetData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2.9</v>
          </cell>
          <cell r="I16">
            <v>1.4</v>
          </cell>
        </row>
        <row r="17">
          <cell r="H17">
            <v>100</v>
          </cell>
          <cell r="I17">
            <v>100</v>
          </cell>
        </row>
        <row r="18">
          <cell r="H18">
            <v>74.400000000000006</v>
          </cell>
          <cell r="I18">
            <v>83.3</v>
          </cell>
        </row>
        <row r="19">
          <cell r="H19">
            <v>1.67</v>
          </cell>
          <cell r="I19">
            <v>1.67</v>
          </cell>
        </row>
        <row r="20">
          <cell r="H20">
            <v>2.9</v>
          </cell>
          <cell r="I20">
            <v>2.8</v>
          </cell>
        </row>
        <row r="21">
          <cell r="H21">
            <v>100</v>
          </cell>
          <cell r="I21">
            <v>100</v>
          </cell>
        </row>
        <row r="22">
          <cell r="H22">
            <v>74.400000000000006</v>
          </cell>
          <cell r="I22">
            <v>66.7</v>
          </cell>
        </row>
        <row r="23">
          <cell r="H23">
            <v>2</v>
          </cell>
          <cell r="I23">
            <v>2.58</v>
          </cell>
        </row>
        <row r="24">
          <cell r="H24">
            <v>2.9</v>
          </cell>
          <cell r="I24">
            <v>2.9</v>
          </cell>
        </row>
        <row r="25">
          <cell r="H25">
            <v>100</v>
          </cell>
          <cell r="I25">
            <v>100</v>
          </cell>
        </row>
        <row r="26">
          <cell r="H26">
            <v>74.400000000000006</v>
          </cell>
          <cell r="I26">
            <v>66.7</v>
          </cell>
        </row>
        <row r="27">
          <cell r="H27">
            <v>22</v>
          </cell>
          <cell r="I27">
            <v>23.25</v>
          </cell>
        </row>
        <row r="32">
          <cell r="H32">
            <v>3.2</v>
          </cell>
          <cell r="I32">
            <v>3.2</v>
          </cell>
        </row>
        <row r="33">
          <cell r="H33">
            <v>100</v>
          </cell>
          <cell r="I33">
            <v>100</v>
          </cell>
        </row>
        <row r="34">
          <cell r="H34">
            <v>74.400000000000006</v>
          </cell>
          <cell r="I34">
            <v>80</v>
          </cell>
        </row>
        <row r="35">
          <cell r="H35">
            <v>109</v>
          </cell>
          <cell r="I35">
            <v>109.33</v>
          </cell>
        </row>
        <row r="84">
          <cell r="H84">
            <v>100</v>
          </cell>
          <cell r="I84">
            <v>100</v>
          </cell>
        </row>
        <row r="85">
          <cell r="H85">
            <v>2.9</v>
          </cell>
          <cell r="I85">
            <v>1.4</v>
          </cell>
        </row>
        <row r="86">
          <cell r="H86">
            <v>100</v>
          </cell>
          <cell r="I86">
            <v>100</v>
          </cell>
        </row>
        <row r="87">
          <cell r="H87">
            <v>1.67</v>
          </cell>
          <cell r="I87">
            <v>1.67</v>
          </cell>
        </row>
        <row r="96">
          <cell r="H96">
            <v>100</v>
          </cell>
          <cell r="I96">
            <v>100</v>
          </cell>
        </row>
        <row r="97">
          <cell r="H97">
            <v>2.9</v>
          </cell>
          <cell r="I97">
            <v>2.8</v>
          </cell>
        </row>
        <row r="98">
          <cell r="H98">
            <v>100</v>
          </cell>
          <cell r="I98">
            <v>100</v>
          </cell>
        </row>
        <row r="99">
          <cell r="H99">
            <v>2</v>
          </cell>
          <cell r="I99">
            <v>2.58</v>
          </cell>
        </row>
        <row r="100">
          <cell r="H100">
            <v>100</v>
          </cell>
          <cell r="I100">
            <v>100</v>
          </cell>
        </row>
        <row r="101">
          <cell r="H101">
            <v>2.9</v>
          </cell>
          <cell r="I101">
            <v>2.9</v>
          </cell>
        </row>
        <row r="102">
          <cell r="H102">
            <v>100</v>
          </cell>
          <cell r="I102">
            <v>100</v>
          </cell>
        </row>
        <row r="103">
          <cell r="H103">
            <v>22</v>
          </cell>
          <cell r="I103">
            <v>23.25</v>
          </cell>
        </row>
        <row r="108">
          <cell r="H108">
            <v>100</v>
          </cell>
          <cell r="I108">
            <v>100</v>
          </cell>
        </row>
        <row r="109">
          <cell r="H109">
            <v>3.2</v>
          </cell>
          <cell r="I109">
            <v>3.2</v>
          </cell>
        </row>
        <row r="110">
          <cell r="H110">
            <v>100</v>
          </cell>
          <cell r="I110">
            <v>100</v>
          </cell>
        </row>
        <row r="111">
          <cell r="H111">
            <v>109</v>
          </cell>
          <cell r="I111">
            <v>109.33</v>
          </cell>
        </row>
      </sheetData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8">
          <cell r="H8">
            <v>4.5999999999999996</v>
          </cell>
          <cell r="I8">
            <v>0</v>
          </cell>
        </row>
        <row r="9">
          <cell r="H9">
            <v>100</v>
          </cell>
          <cell r="I9">
            <v>100</v>
          </cell>
        </row>
        <row r="10">
          <cell r="H10">
            <v>57.3</v>
          </cell>
          <cell r="I10">
            <v>80</v>
          </cell>
        </row>
        <row r="11">
          <cell r="H11">
            <v>0.33</v>
          </cell>
          <cell r="I11">
            <v>0.33</v>
          </cell>
        </row>
        <row r="16">
          <cell r="H16">
            <v>4.5999999999999996</v>
          </cell>
          <cell r="I16">
            <v>0.2</v>
          </cell>
        </row>
        <row r="17">
          <cell r="H17">
            <v>100</v>
          </cell>
          <cell r="I17">
            <v>100</v>
          </cell>
        </row>
        <row r="18">
          <cell r="H18">
            <v>57.3</v>
          </cell>
          <cell r="I18">
            <v>60</v>
          </cell>
        </row>
        <row r="19">
          <cell r="H19">
            <v>2</v>
          </cell>
          <cell r="I19">
            <v>2.08</v>
          </cell>
        </row>
        <row r="20">
          <cell r="H20">
            <v>11</v>
          </cell>
          <cell r="I20">
            <v>9.4</v>
          </cell>
        </row>
        <row r="21">
          <cell r="H21">
            <v>100</v>
          </cell>
          <cell r="I21">
            <v>100</v>
          </cell>
        </row>
        <row r="22">
          <cell r="H22">
            <v>57.3</v>
          </cell>
          <cell r="I22">
            <v>60</v>
          </cell>
        </row>
        <row r="23">
          <cell r="H23">
            <v>3</v>
          </cell>
          <cell r="I23">
            <v>2.83</v>
          </cell>
        </row>
        <row r="24">
          <cell r="H24">
            <v>11</v>
          </cell>
          <cell r="I24">
            <v>4.2</v>
          </cell>
        </row>
        <row r="25">
          <cell r="H25">
            <v>100</v>
          </cell>
          <cell r="I25">
            <v>100</v>
          </cell>
        </row>
        <row r="26">
          <cell r="H26">
            <v>57.3</v>
          </cell>
          <cell r="I26">
            <v>60</v>
          </cell>
        </row>
        <row r="27">
          <cell r="H27">
            <v>22.33</v>
          </cell>
          <cell r="I27">
            <v>23.58</v>
          </cell>
        </row>
        <row r="28">
          <cell r="H28">
            <v>4.5999999999999996</v>
          </cell>
          <cell r="I28">
            <v>0</v>
          </cell>
        </row>
        <row r="29">
          <cell r="H29">
            <v>100</v>
          </cell>
          <cell r="I29">
            <v>100</v>
          </cell>
        </row>
        <row r="30">
          <cell r="H30">
            <v>57.3</v>
          </cell>
          <cell r="I30">
            <v>80</v>
          </cell>
        </row>
        <row r="31">
          <cell r="H31">
            <v>0.17</v>
          </cell>
          <cell r="I31">
            <v>0.17</v>
          </cell>
        </row>
        <row r="32">
          <cell r="H32">
            <v>4.5999999999999996</v>
          </cell>
          <cell r="I32">
            <v>1.8</v>
          </cell>
        </row>
        <row r="33">
          <cell r="H33">
            <v>100</v>
          </cell>
          <cell r="I33">
            <v>100</v>
          </cell>
        </row>
        <row r="34">
          <cell r="H34">
            <v>57.3</v>
          </cell>
          <cell r="I34">
            <v>55.5</v>
          </cell>
        </row>
        <row r="35">
          <cell r="H35">
            <v>171</v>
          </cell>
          <cell r="I35">
            <v>171.33</v>
          </cell>
        </row>
        <row r="60">
          <cell r="H60">
            <v>11</v>
          </cell>
          <cell r="I60">
            <v>2.2000000000000002</v>
          </cell>
        </row>
        <row r="61">
          <cell r="H61">
            <v>100</v>
          </cell>
          <cell r="I61">
            <v>100</v>
          </cell>
        </row>
        <row r="62">
          <cell r="H62">
            <v>57.3</v>
          </cell>
          <cell r="I62">
            <v>60</v>
          </cell>
        </row>
        <row r="63">
          <cell r="H63">
            <v>40</v>
          </cell>
          <cell r="I63">
            <v>40.25</v>
          </cell>
        </row>
        <row r="84">
          <cell r="H84">
            <v>100</v>
          </cell>
          <cell r="I84">
            <v>100</v>
          </cell>
        </row>
        <row r="85">
          <cell r="H85">
            <v>4.5999999999999996</v>
          </cell>
          <cell r="I85">
            <v>0.1</v>
          </cell>
        </row>
        <row r="86">
          <cell r="H86">
            <v>100</v>
          </cell>
          <cell r="I86">
            <v>100</v>
          </cell>
        </row>
        <row r="87">
          <cell r="H87">
            <v>2</v>
          </cell>
          <cell r="I87">
            <v>2.78</v>
          </cell>
        </row>
        <row r="96">
          <cell r="H96">
            <v>100</v>
          </cell>
          <cell r="I96">
            <v>100</v>
          </cell>
        </row>
        <row r="97">
          <cell r="H97">
            <v>11</v>
          </cell>
          <cell r="I97">
            <v>7.1</v>
          </cell>
        </row>
        <row r="98">
          <cell r="H98">
            <v>100</v>
          </cell>
          <cell r="I98">
            <v>100</v>
          </cell>
        </row>
        <row r="99">
          <cell r="H99">
            <v>3</v>
          </cell>
          <cell r="I99">
            <v>3.78</v>
          </cell>
        </row>
        <row r="100">
          <cell r="H100">
            <v>100</v>
          </cell>
          <cell r="I100">
            <v>100</v>
          </cell>
        </row>
        <row r="101">
          <cell r="H101">
            <v>11</v>
          </cell>
          <cell r="I101">
            <v>3.1</v>
          </cell>
        </row>
        <row r="102">
          <cell r="H102">
            <v>100</v>
          </cell>
          <cell r="I102">
            <v>100</v>
          </cell>
        </row>
        <row r="103">
          <cell r="H103">
            <v>22.33</v>
          </cell>
          <cell r="I103">
            <v>31.44</v>
          </cell>
        </row>
        <row r="108">
          <cell r="H108">
            <v>100</v>
          </cell>
          <cell r="I108">
            <v>100</v>
          </cell>
        </row>
        <row r="109">
          <cell r="H109">
            <v>7</v>
          </cell>
          <cell r="I109">
            <v>1.4</v>
          </cell>
        </row>
        <row r="110">
          <cell r="H110">
            <v>100</v>
          </cell>
          <cell r="I110">
            <v>100</v>
          </cell>
        </row>
        <row r="111">
          <cell r="H111">
            <v>211</v>
          </cell>
          <cell r="I111">
            <v>282.11</v>
          </cell>
        </row>
      </sheetData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12</v>
          </cell>
          <cell r="I20">
            <v>9.6</v>
          </cell>
        </row>
        <row r="21">
          <cell r="H21">
            <v>100</v>
          </cell>
          <cell r="I21">
            <v>100</v>
          </cell>
        </row>
        <row r="22">
          <cell r="H22">
            <v>70</v>
          </cell>
          <cell r="I22">
            <v>80</v>
          </cell>
        </row>
        <row r="23">
          <cell r="H23">
            <v>2.67</v>
          </cell>
          <cell r="I23">
            <v>3.25</v>
          </cell>
        </row>
        <row r="24">
          <cell r="H24">
            <v>12</v>
          </cell>
          <cell r="I24">
            <v>6.8</v>
          </cell>
        </row>
        <row r="25">
          <cell r="H25">
            <v>100</v>
          </cell>
          <cell r="I25">
            <v>100</v>
          </cell>
        </row>
        <row r="26">
          <cell r="H26">
            <v>70</v>
          </cell>
          <cell r="I26">
            <v>80</v>
          </cell>
        </row>
        <row r="27">
          <cell r="H27">
            <v>23</v>
          </cell>
          <cell r="I27">
            <v>24.75</v>
          </cell>
        </row>
        <row r="28">
          <cell r="H28">
            <v>2.9</v>
          </cell>
          <cell r="I28">
            <v>2.1</v>
          </cell>
        </row>
        <row r="29">
          <cell r="H29">
            <v>100</v>
          </cell>
          <cell r="I29">
            <v>100</v>
          </cell>
        </row>
        <row r="30">
          <cell r="H30">
            <v>70</v>
          </cell>
          <cell r="I30">
            <v>66.7</v>
          </cell>
        </row>
        <row r="31">
          <cell r="H31">
            <v>1</v>
          </cell>
          <cell r="I31">
            <v>1.17</v>
          </cell>
        </row>
        <row r="32">
          <cell r="H32">
            <v>9.3000000000000007</v>
          </cell>
          <cell r="I32">
            <v>3.6</v>
          </cell>
        </row>
        <row r="33">
          <cell r="H33">
            <v>100</v>
          </cell>
          <cell r="I33">
            <v>100</v>
          </cell>
        </row>
        <row r="34">
          <cell r="H34">
            <v>70</v>
          </cell>
          <cell r="I34">
            <v>80</v>
          </cell>
        </row>
        <row r="35">
          <cell r="H35">
            <v>236</v>
          </cell>
          <cell r="I35">
            <v>239.5</v>
          </cell>
        </row>
        <row r="60">
          <cell r="H60">
            <v>9.3000000000000007</v>
          </cell>
          <cell r="I60">
            <v>4.2</v>
          </cell>
        </row>
        <row r="61">
          <cell r="H61">
            <v>100</v>
          </cell>
          <cell r="I61">
            <v>100</v>
          </cell>
        </row>
        <row r="62">
          <cell r="H62">
            <v>70</v>
          </cell>
          <cell r="I62">
            <v>75</v>
          </cell>
        </row>
        <row r="63">
          <cell r="H63">
            <v>38</v>
          </cell>
          <cell r="I63">
            <v>37</v>
          </cell>
        </row>
        <row r="64">
          <cell r="H64">
            <v>12</v>
          </cell>
          <cell r="I64">
            <v>0</v>
          </cell>
        </row>
        <row r="65">
          <cell r="H65">
            <v>100</v>
          </cell>
          <cell r="I65">
            <v>100</v>
          </cell>
        </row>
        <row r="66">
          <cell r="H66">
            <v>70</v>
          </cell>
          <cell r="I66">
            <v>75</v>
          </cell>
        </row>
        <row r="67">
          <cell r="H67">
            <v>1</v>
          </cell>
          <cell r="I67">
            <v>1</v>
          </cell>
        </row>
        <row r="68">
          <cell r="H68">
            <v>12</v>
          </cell>
          <cell r="I68">
            <v>6.7</v>
          </cell>
        </row>
        <row r="69">
          <cell r="H69">
            <v>100</v>
          </cell>
          <cell r="I69">
            <v>100</v>
          </cell>
        </row>
        <row r="70">
          <cell r="H70">
            <v>70</v>
          </cell>
          <cell r="I70">
            <v>75</v>
          </cell>
        </row>
        <row r="71">
          <cell r="H71">
            <v>3.67</v>
          </cell>
          <cell r="I71">
            <v>4</v>
          </cell>
        </row>
        <row r="80">
          <cell r="H80">
            <v>100</v>
          </cell>
          <cell r="I80">
            <v>100</v>
          </cell>
        </row>
        <row r="81">
          <cell r="H81">
            <v>12</v>
          </cell>
          <cell r="I81">
            <v>0</v>
          </cell>
        </row>
        <row r="82">
          <cell r="H82">
            <v>100</v>
          </cell>
          <cell r="I82">
            <v>100</v>
          </cell>
        </row>
        <row r="83">
          <cell r="H83">
            <v>1</v>
          </cell>
          <cell r="I83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12</v>
          </cell>
          <cell r="I85">
            <v>6.7</v>
          </cell>
        </row>
        <row r="86">
          <cell r="H86">
            <v>100</v>
          </cell>
          <cell r="I86">
            <v>100</v>
          </cell>
        </row>
        <row r="87">
          <cell r="H87">
            <v>3.67</v>
          </cell>
          <cell r="I87">
            <v>4</v>
          </cell>
        </row>
        <row r="96">
          <cell r="H96">
            <v>100</v>
          </cell>
          <cell r="I96">
            <v>100</v>
          </cell>
        </row>
        <row r="97">
          <cell r="H97">
            <v>12</v>
          </cell>
          <cell r="I97">
            <v>9.6</v>
          </cell>
        </row>
        <row r="98">
          <cell r="H98">
            <v>100</v>
          </cell>
          <cell r="I98">
            <v>100</v>
          </cell>
        </row>
        <row r="99">
          <cell r="H99">
            <v>2.67</v>
          </cell>
          <cell r="I99">
            <v>3.25</v>
          </cell>
        </row>
        <row r="100">
          <cell r="H100">
            <v>100</v>
          </cell>
          <cell r="I100">
            <v>100</v>
          </cell>
        </row>
        <row r="101">
          <cell r="H101">
            <v>12</v>
          </cell>
          <cell r="I101">
            <v>6.8</v>
          </cell>
        </row>
        <row r="102">
          <cell r="H102">
            <v>100</v>
          </cell>
          <cell r="I102">
            <v>100</v>
          </cell>
        </row>
        <row r="103">
          <cell r="H103">
            <v>23</v>
          </cell>
          <cell r="I103">
            <v>24.75</v>
          </cell>
        </row>
        <row r="104">
          <cell r="H104">
            <v>100</v>
          </cell>
          <cell r="I104">
            <v>100</v>
          </cell>
        </row>
        <row r="105">
          <cell r="H105">
            <v>12</v>
          </cell>
          <cell r="I105">
            <v>2.1</v>
          </cell>
        </row>
        <row r="106">
          <cell r="H106">
            <v>100</v>
          </cell>
          <cell r="I106">
            <v>100</v>
          </cell>
        </row>
        <row r="107">
          <cell r="H107">
            <v>1</v>
          </cell>
          <cell r="I107">
            <v>1.17</v>
          </cell>
        </row>
        <row r="108">
          <cell r="H108">
            <v>100</v>
          </cell>
          <cell r="I108">
            <v>100</v>
          </cell>
        </row>
        <row r="109">
          <cell r="H109">
            <v>9.3000000000000007</v>
          </cell>
          <cell r="I109">
            <v>3.7</v>
          </cell>
        </row>
        <row r="110">
          <cell r="H110">
            <v>100</v>
          </cell>
          <cell r="I110">
            <v>91.66</v>
          </cell>
        </row>
        <row r="111">
          <cell r="H111">
            <v>274</v>
          </cell>
          <cell r="I111">
            <v>276.5</v>
          </cell>
        </row>
      </sheetData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Ш (Адап.Инв.3-8.ГКП)"/>
      <sheetName val="ДОШ (Не ук.Не ук.3-8.ГКП)"/>
      <sheetName val="ДОШ (Не ук.Инв.До 3.ГКП)"/>
      <sheetName val="ДОШ (Адап.Инв.До 3.ГПД)"/>
      <sheetName val="ДОШ (Адап.ОВЗ.До 3.ГПД)"/>
      <sheetName val="ДОШ (Не ук.Инв.3-8.ГКП)"/>
      <sheetName val="ДОШ (Не ук.Инв.3-8.ГПД)"/>
      <sheetName val="ДОШ (Адап.ОВЗ.3-8.ГПД)"/>
      <sheetName val="ДОШ (Не ук.Не ук.3-8.ГПД)"/>
      <sheetName val="ДОШ (Не ук.Инв.До 3.ГПД)"/>
      <sheetName val="ДОШ (Адап.ОВЗ.3-8.ГКП)"/>
      <sheetName val="ДОШ (Не ук.Не ук.До 3.ГКП)"/>
      <sheetName val="ДОШ (Адап.Инв.3-8.ГПД)"/>
      <sheetName val="ДОШ (Адап.Инв.До 3.ГКП)"/>
      <sheetName val="ДОШ (Не ук.Не ук.3-8.ГКрП)"/>
      <sheetName val="ДОШ (Не ук.Не ук.До 3.ГПД)"/>
      <sheetName val="ДОШ (Адап.ОВЗ.До 3.ГКП)"/>
      <sheetName val="ПУ (Физ.3-8.ГКрП)"/>
      <sheetName val="ПУ (Физ.До 3.ГКП)"/>
      <sheetName val="ПУ (Физ.3-8.ГПД)"/>
      <sheetName val="ПУ (Инв.до 3.ГПД)"/>
      <sheetName val="ПУ (Тубер.3-8.ГКП)"/>
      <sheetName val="ПУ (Тубер.До 3.ГПД)"/>
      <sheetName val="ПУ (Инв.До 3.ГКП)"/>
      <sheetName val="ПУ (Инв.3-8.ГКП)"/>
      <sheetName val="ПУ (Физ.До 3.ГПД)"/>
      <sheetName val="ПУ (Физ.3-8.ГКП)"/>
      <sheetName val="ПУ (Инв.3-8.ГПД)"/>
      <sheetName val="ПУ (Тубер.3-8.ГПД)"/>
      <sheetName val="оценка Учреждения"/>
      <sheetName val="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5">
          <cell r="E15">
            <v>100.00000000000003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8.3000000000000007</v>
          </cell>
          <cell r="I20">
            <v>5.6</v>
          </cell>
        </row>
        <row r="21">
          <cell r="H21">
            <v>100</v>
          </cell>
          <cell r="I21">
            <v>100</v>
          </cell>
        </row>
        <row r="22">
          <cell r="H22">
            <v>74.8</v>
          </cell>
          <cell r="I22">
            <v>75</v>
          </cell>
        </row>
        <row r="23">
          <cell r="H23">
            <v>3</v>
          </cell>
          <cell r="I23">
            <v>3.17</v>
          </cell>
        </row>
        <row r="24">
          <cell r="H24">
            <v>11</v>
          </cell>
          <cell r="I24">
            <v>11.4</v>
          </cell>
        </row>
        <row r="25">
          <cell r="H25">
            <v>100</v>
          </cell>
          <cell r="I25">
            <v>100</v>
          </cell>
        </row>
        <row r="26">
          <cell r="H26">
            <v>60</v>
          </cell>
          <cell r="I26">
            <v>75</v>
          </cell>
        </row>
        <row r="27">
          <cell r="H27">
            <v>20</v>
          </cell>
          <cell r="I27">
            <v>20.92</v>
          </cell>
        </row>
        <row r="28">
          <cell r="H28">
            <v>10</v>
          </cell>
          <cell r="I28">
            <v>0</v>
          </cell>
        </row>
        <row r="29">
          <cell r="H29">
            <v>100</v>
          </cell>
          <cell r="I29">
            <v>100</v>
          </cell>
        </row>
        <row r="30">
          <cell r="H30">
            <v>74.8</v>
          </cell>
          <cell r="I30">
            <v>71.400000000000006</v>
          </cell>
        </row>
        <row r="31">
          <cell r="H31">
            <v>3</v>
          </cell>
          <cell r="I31">
            <v>2.58</v>
          </cell>
        </row>
        <row r="32">
          <cell r="H32">
            <v>10</v>
          </cell>
          <cell r="I32">
            <v>12.4</v>
          </cell>
        </row>
        <row r="33">
          <cell r="H33">
            <v>100</v>
          </cell>
          <cell r="I33">
            <v>100</v>
          </cell>
        </row>
        <row r="34">
          <cell r="H34">
            <v>74.8</v>
          </cell>
          <cell r="I34">
            <v>71.400000000000006</v>
          </cell>
        </row>
        <row r="35">
          <cell r="H35">
            <v>225</v>
          </cell>
          <cell r="I35">
            <v>228.33</v>
          </cell>
        </row>
        <row r="96">
          <cell r="H96">
            <v>100</v>
          </cell>
          <cell r="I96">
            <v>100</v>
          </cell>
        </row>
        <row r="97">
          <cell r="H97">
            <v>8.3000000000000007</v>
          </cell>
          <cell r="I97">
            <v>5.6</v>
          </cell>
        </row>
        <row r="98">
          <cell r="H98">
            <v>100</v>
          </cell>
          <cell r="I98">
            <v>100</v>
          </cell>
        </row>
        <row r="99">
          <cell r="H99">
            <v>3</v>
          </cell>
          <cell r="I99">
            <v>3.17</v>
          </cell>
        </row>
        <row r="100">
          <cell r="H100">
            <v>100</v>
          </cell>
          <cell r="I100">
            <v>100</v>
          </cell>
        </row>
        <row r="101">
          <cell r="H101">
            <v>11</v>
          </cell>
          <cell r="I101">
            <v>11.4</v>
          </cell>
        </row>
        <row r="102">
          <cell r="H102">
            <v>100</v>
          </cell>
          <cell r="I102">
            <v>100</v>
          </cell>
        </row>
        <row r="103">
          <cell r="H103">
            <v>20</v>
          </cell>
          <cell r="I103">
            <v>20.92</v>
          </cell>
        </row>
        <row r="104">
          <cell r="H104">
            <v>100</v>
          </cell>
          <cell r="I104">
            <v>100</v>
          </cell>
        </row>
        <row r="105">
          <cell r="H105">
            <v>10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3</v>
          </cell>
          <cell r="I107">
            <v>2.58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12.4</v>
          </cell>
        </row>
        <row r="110">
          <cell r="H110">
            <v>100</v>
          </cell>
          <cell r="I110">
            <v>100</v>
          </cell>
        </row>
        <row r="111">
          <cell r="H111">
            <v>225</v>
          </cell>
          <cell r="I111">
            <v>228.33</v>
          </cell>
        </row>
      </sheetData>
      <sheetData sheetId="30" refreshError="1"/>
      <sheetData sheetId="3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44">
          <cell r="H44">
            <v>7.5</v>
          </cell>
          <cell r="I44">
            <v>4.4000000000000004</v>
          </cell>
        </row>
        <row r="45">
          <cell r="H45">
            <v>100</v>
          </cell>
          <cell r="I45">
            <v>100</v>
          </cell>
        </row>
        <row r="46">
          <cell r="H46">
            <v>72.5</v>
          </cell>
          <cell r="I46">
            <v>80</v>
          </cell>
        </row>
        <row r="47">
          <cell r="H47">
            <v>1.33</v>
          </cell>
          <cell r="I47">
            <v>1.75</v>
          </cell>
        </row>
        <row r="52">
          <cell r="H52">
            <v>11</v>
          </cell>
          <cell r="I52">
            <v>8.6999999999999993</v>
          </cell>
        </row>
        <row r="53">
          <cell r="H53">
            <v>100</v>
          </cell>
          <cell r="I53">
            <v>100</v>
          </cell>
        </row>
        <row r="54">
          <cell r="H54">
            <v>72.5</v>
          </cell>
          <cell r="I54">
            <v>80</v>
          </cell>
        </row>
        <row r="55">
          <cell r="H55">
            <v>14.33</v>
          </cell>
          <cell r="I55">
            <v>15.17</v>
          </cell>
        </row>
        <row r="60">
          <cell r="H60">
            <v>7.5</v>
          </cell>
          <cell r="I60">
            <v>5.3</v>
          </cell>
        </row>
        <row r="61">
          <cell r="H61">
            <v>100</v>
          </cell>
          <cell r="I61">
            <v>100</v>
          </cell>
        </row>
        <row r="62">
          <cell r="H62">
            <v>72.5</v>
          </cell>
          <cell r="I62">
            <v>71.400000000000006</v>
          </cell>
        </row>
        <row r="63">
          <cell r="H63">
            <v>134</v>
          </cell>
          <cell r="I63">
            <v>129.5</v>
          </cell>
        </row>
        <row r="68">
          <cell r="H68">
            <v>7.5</v>
          </cell>
          <cell r="I68">
            <v>7</v>
          </cell>
        </row>
        <row r="69">
          <cell r="H69">
            <v>100</v>
          </cell>
          <cell r="I69">
            <v>100</v>
          </cell>
        </row>
        <row r="70">
          <cell r="H70">
            <v>72.5</v>
          </cell>
          <cell r="I70">
            <v>71.400000000000006</v>
          </cell>
        </row>
        <row r="71">
          <cell r="H71">
            <v>11</v>
          </cell>
          <cell r="I71">
            <v>11.25</v>
          </cell>
        </row>
        <row r="76">
          <cell r="H76">
            <v>100</v>
          </cell>
          <cell r="I76">
            <v>100</v>
          </cell>
        </row>
        <row r="77">
          <cell r="H77">
            <v>7.5</v>
          </cell>
          <cell r="I77">
            <v>4.4000000000000004</v>
          </cell>
        </row>
        <row r="78">
          <cell r="H78">
            <v>100</v>
          </cell>
          <cell r="I78">
            <v>100</v>
          </cell>
        </row>
        <row r="79">
          <cell r="H79">
            <v>1.33</v>
          </cell>
          <cell r="I79">
            <v>1.75</v>
          </cell>
        </row>
        <row r="84">
          <cell r="H84">
            <v>100</v>
          </cell>
          <cell r="I84">
            <v>100</v>
          </cell>
        </row>
        <row r="85">
          <cell r="H85">
            <v>7.5</v>
          </cell>
          <cell r="I85">
            <v>7</v>
          </cell>
        </row>
        <row r="86">
          <cell r="H86">
            <v>100</v>
          </cell>
          <cell r="I86">
            <v>100</v>
          </cell>
        </row>
        <row r="87">
          <cell r="H87">
            <v>11</v>
          </cell>
          <cell r="I87">
            <v>11.25</v>
          </cell>
        </row>
        <row r="100">
          <cell r="H100">
            <v>100</v>
          </cell>
          <cell r="I100">
            <v>100</v>
          </cell>
        </row>
        <row r="101">
          <cell r="H101">
            <v>11</v>
          </cell>
          <cell r="I101">
            <v>8.6999999999999993</v>
          </cell>
        </row>
        <row r="102">
          <cell r="H102">
            <v>100</v>
          </cell>
          <cell r="I102">
            <v>100</v>
          </cell>
        </row>
        <row r="103">
          <cell r="H103">
            <v>14.33</v>
          </cell>
          <cell r="I103">
            <v>15.17</v>
          </cell>
        </row>
        <row r="108">
          <cell r="H108">
            <v>100</v>
          </cell>
          <cell r="I108">
            <v>100</v>
          </cell>
        </row>
        <row r="109">
          <cell r="H109">
            <v>7.5</v>
          </cell>
          <cell r="I109">
            <v>5.3</v>
          </cell>
        </row>
        <row r="110">
          <cell r="H110">
            <v>100</v>
          </cell>
          <cell r="I110">
            <v>100</v>
          </cell>
        </row>
        <row r="111">
          <cell r="H111">
            <v>134</v>
          </cell>
          <cell r="I111">
            <v>129.5</v>
          </cell>
        </row>
      </sheetData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6.5</v>
          </cell>
          <cell r="I16">
            <v>3.2</v>
          </cell>
        </row>
        <row r="17">
          <cell r="H17">
            <v>100</v>
          </cell>
          <cell r="I17">
            <v>100</v>
          </cell>
        </row>
        <row r="18">
          <cell r="H18">
            <v>67.2</v>
          </cell>
          <cell r="I18">
            <v>66.7</v>
          </cell>
        </row>
        <row r="19">
          <cell r="H19">
            <v>1</v>
          </cell>
          <cell r="I19">
            <v>1</v>
          </cell>
        </row>
        <row r="20">
          <cell r="H20">
            <v>11</v>
          </cell>
          <cell r="I20">
            <v>2.4</v>
          </cell>
        </row>
        <row r="21">
          <cell r="H21">
            <v>100</v>
          </cell>
          <cell r="I21">
            <v>100</v>
          </cell>
        </row>
        <row r="22">
          <cell r="H22">
            <v>67.2</v>
          </cell>
          <cell r="I22">
            <v>80</v>
          </cell>
        </row>
        <row r="23">
          <cell r="H23">
            <v>5</v>
          </cell>
          <cell r="I23">
            <v>4.42</v>
          </cell>
        </row>
        <row r="24">
          <cell r="H24">
            <v>9</v>
          </cell>
          <cell r="I24">
            <v>4.2</v>
          </cell>
        </row>
        <row r="25">
          <cell r="H25">
            <v>100</v>
          </cell>
          <cell r="I25">
            <v>100</v>
          </cell>
        </row>
        <row r="26">
          <cell r="H26">
            <v>67.2</v>
          </cell>
          <cell r="I26">
            <v>80</v>
          </cell>
        </row>
        <row r="27">
          <cell r="H27">
            <v>22</v>
          </cell>
          <cell r="I27">
            <v>23.83</v>
          </cell>
        </row>
        <row r="28">
          <cell r="H28">
            <v>6.5</v>
          </cell>
          <cell r="I28">
            <v>1.9</v>
          </cell>
        </row>
        <row r="29">
          <cell r="H29">
            <v>100</v>
          </cell>
          <cell r="I29">
            <v>100</v>
          </cell>
        </row>
        <row r="30">
          <cell r="H30">
            <v>67.2</v>
          </cell>
          <cell r="I30">
            <v>66.7</v>
          </cell>
        </row>
        <row r="31">
          <cell r="H31">
            <v>1.75</v>
          </cell>
          <cell r="I31">
            <v>1.5</v>
          </cell>
        </row>
        <row r="32">
          <cell r="H32">
            <v>6.5</v>
          </cell>
          <cell r="I32">
            <v>1.4</v>
          </cell>
        </row>
        <row r="33">
          <cell r="H33">
            <v>100</v>
          </cell>
          <cell r="I33">
            <v>100</v>
          </cell>
        </row>
        <row r="34">
          <cell r="H34">
            <v>67.2</v>
          </cell>
          <cell r="I34">
            <v>68.2</v>
          </cell>
        </row>
        <row r="35">
          <cell r="H35">
            <v>208</v>
          </cell>
          <cell r="I35">
            <v>209.42</v>
          </cell>
        </row>
        <row r="60">
          <cell r="H60">
            <v>6.5</v>
          </cell>
          <cell r="I60">
            <v>0.5</v>
          </cell>
        </row>
        <row r="61">
          <cell r="H61">
            <v>100</v>
          </cell>
          <cell r="I61">
            <v>100</v>
          </cell>
        </row>
        <row r="62">
          <cell r="H62">
            <v>67.2</v>
          </cell>
          <cell r="I62">
            <v>81.8</v>
          </cell>
        </row>
        <row r="63">
          <cell r="H63">
            <v>40</v>
          </cell>
          <cell r="I63">
            <v>39.42</v>
          </cell>
        </row>
        <row r="64">
          <cell r="H64">
            <v>6.5</v>
          </cell>
          <cell r="I64">
            <v>0</v>
          </cell>
        </row>
        <row r="65">
          <cell r="H65">
            <v>100</v>
          </cell>
          <cell r="I65">
            <v>100</v>
          </cell>
        </row>
        <row r="66">
          <cell r="H66">
            <v>67.2</v>
          </cell>
          <cell r="I66">
            <v>87.5</v>
          </cell>
        </row>
        <row r="67">
          <cell r="H67">
            <v>1</v>
          </cell>
          <cell r="I67">
            <v>1</v>
          </cell>
        </row>
        <row r="68">
          <cell r="H68">
            <v>6.5</v>
          </cell>
          <cell r="I68">
            <v>1.6</v>
          </cell>
        </row>
        <row r="69">
          <cell r="H69">
            <v>100</v>
          </cell>
          <cell r="I69">
            <v>100</v>
          </cell>
        </row>
        <row r="70">
          <cell r="H70">
            <v>67.2</v>
          </cell>
          <cell r="I70">
            <v>87.5</v>
          </cell>
        </row>
        <row r="71">
          <cell r="H71">
            <v>2</v>
          </cell>
          <cell r="I71">
            <v>2</v>
          </cell>
        </row>
        <row r="80">
          <cell r="H80">
            <v>100</v>
          </cell>
          <cell r="I80">
            <v>100</v>
          </cell>
        </row>
        <row r="81">
          <cell r="H81">
            <v>6.5</v>
          </cell>
          <cell r="I81">
            <v>0</v>
          </cell>
        </row>
        <row r="82">
          <cell r="H82">
            <v>100</v>
          </cell>
          <cell r="I82">
            <v>100</v>
          </cell>
        </row>
        <row r="83">
          <cell r="H83">
            <v>1</v>
          </cell>
          <cell r="I83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11</v>
          </cell>
          <cell r="I85">
            <v>2.2000000000000002</v>
          </cell>
        </row>
        <row r="86">
          <cell r="H86">
            <v>100</v>
          </cell>
          <cell r="I86">
            <v>100</v>
          </cell>
        </row>
        <row r="87">
          <cell r="H87">
            <v>3</v>
          </cell>
          <cell r="I87">
            <v>3</v>
          </cell>
        </row>
        <row r="96">
          <cell r="H96">
            <v>100</v>
          </cell>
          <cell r="I96">
            <v>100</v>
          </cell>
        </row>
        <row r="97">
          <cell r="H97">
            <v>6.5</v>
          </cell>
          <cell r="I97">
            <v>2.4</v>
          </cell>
        </row>
        <row r="98">
          <cell r="H98">
            <v>100</v>
          </cell>
          <cell r="I98">
            <v>100</v>
          </cell>
        </row>
        <row r="99">
          <cell r="H99">
            <v>5</v>
          </cell>
          <cell r="I99">
            <v>4.42</v>
          </cell>
        </row>
        <row r="100">
          <cell r="H100">
            <v>100</v>
          </cell>
          <cell r="I100">
            <v>100</v>
          </cell>
        </row>
        <row r="101">
          <cell r="H101">
            <v>11</v>
          </cell>
          <cell r="I101">
            <v>4.2</v>
          </cell>
        </row>
        <row r="102">
          <cell r="H102">
            <v>100</v>
          </cell>
          <cell r="I102">
            <v>100</v>
          </cell>
        </row>
        <row r="103">
          <cell r="H103">
            <v>22</v>
          </cell>
          <cell r="I103">
            <v>23.83</v>
          </cell>
        </row>
        <row r="104">
          <cell r="H104">
            <v>100</v>
          </cell>
          <cell r="I104">
            <v>100</v>
          </cell>
        </row>
        <row r="105">
          <cell r="H105">
            <v>9</v>
          </cell>
          <cell r="I105">
            <v>1.9</v>
          </cell>
        </row>
        <row r="106">
          <cell r="H106">
            <v>100</v>
          </cell>
          <cell r="I106">
            <v>100</v>
          </cell>
        </row>
        <row r="107">
          <cell r="H107">
            <v>1.75</v>
          </cell>
          <cell r="I107">
            <v>1.5</v>
          </cell>
        </row>
        <row r="108">
          <cell r="H108">
            <v>100</v>
          </cell>
          <cell r="I108">
            <v>100</v>
          </cell>
        </row>
        <row r="109">
          <cell r="H109">
            <v>6.5</v>
          </cell>
          <cell r="I109">
            <v>1.2</v>
          </cell>
        </row>
        <row r="110">
          <cell r="H110">
            <v>100</v>
          </cell>
          <cell r="I110">
            <v>100</v>
          </cell>
        </row>
        <row r="111">
          <cell r="H111">
            <v>248</v>
          </cell>
          <cell r="I111">
            <v>248.83</v>
          </cell>
        </row>
      </sheetData>
      <sheetData sheetId="30" refreshError="1"/>
      <sheetData sheetId="3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7.3</v>
          </cell>
          <cell r="I20">
            <v>5.6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60</v>
          </cell>
        </row>
        <row r="23">
          <cell r="H23">
            <v>2.5</v>
          </cell>
          <cell r="I23">
            <v>2.17</v>
          </cell>
        </row>
        <row r="24">
          <cell r="H24">
            <v>7.3</v>
          </cell>
          <cell r="I24">
            <v>5.8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60</v>
          </cell>
        </row>
        <row r="27">
          <cell r="H27">
            <v>24</v>
          </cell>
          <cell r="I27">
            <v>28.5</v>
          </cell>
        </row>
        <row r="28">
          <cell r="H28">
            <v>7.3</v>
          </cell>
          <cell r="I28">
            <v>0</v>
          </cell>
        </row>
        <row r="29">
          <cell r="H29">
            <v>100</v>
          </cell>
          <cell r="I29">
            <v>100</v>
          </cell>
        </row>
        <row r="30">
          <cell r="H30">
            <v>55</v>
          </cell>
          <cell r="I30">
            <v>56.6</v>
          </cell>
        </row>
        <row r="31">
          <cell r="H31">
            <v>1</v>
          </cell>
          <cell r="I31">
            <v>0.92</v>
          </cell>
        </row>
        <row r="32">
          <cell r="H32">
            <v>7.3</v>
          </cell>
          <cell r="I32">
            <v>6.2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50</v>
          </cell>
        </row>
        <row r="35">
          <cell r="H35">
            <v>269</v>
          </cell>
          <cell r="I35">
            <v>264.83</v>
          </cell>
        </row>
        <row r="96">
          <cell r="H96">
            <v>100</v>
          </cell>
          <cell r="I96">
            <v>100</v>
          </cell>
        </row>
        <row r="97">
          <cell r="H97">
            <v>7.3</v>
          </cell>
          <cell r="I97">
            <v>5.6</v>
          </cell>
        </row>
        <row r="98">
          <cell r="H98">
            <v>100</v>
          </cell>
          <cell r="I98">
            <v>100</v>
          </cell>
        </row>
        <row r="99">
          <cell r="H99">
            <v>2.5</v>
          </cell>
          <cell r="I99">
            <v>2.17</v>
          </cell>
        </row>
        <row r="100">
          <cell r="H100">
            <v>100</v>
          </cell>
          <cell r="I100">
            <v>100</v>
          </cell>
        </row>
        <row r="101">
          <cell r="H101">
            <v>7.3</v>
          </cell>
          <cell r="I101">
            <v>5.8</v>
          </cell>
        </row>
        <row r="102">
          <cell r="H102">
            <v>100</v>
          </cell>
          <cell r="I102">
            <v>100</v>
          </cell>
        </row>
        <row r="103">
          <cell r="H103">
            <v>24</v>
          </cell>
          <cell r="I103">
            <v>28.5</v>
          </cell>
        </row>
        <row r="108">
          <cell r="H108">
            <v>100</v>
          </cell>
          <cell r="I108">
            <v>100</v>
          </cell>
        </row>
        <row r="109">
          <cell r="H109">
            <v>7.3</v>
          </cell>
          <cell r="I109">
            <v>6.2</v>
          </cell>
        </row>
        <row r="110">
          <cell r="H110">
            <v>100</v>
          </cell>
          <cell r="I110">
            <v>100</v>
          </cell>
        </row>
        <row r="111">
          <cell r="H111">
            <v>269</v>
          </cell>
          <cell r="I111">
            <v>264.83</v>
          </cell>
        </row>
      </sheetData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10</v>
          </cell>
          <cell r="I16">
            <v>0.6</v>
          </cell>
        </row>
        <row r="17">
          <cell r="H17">
            <v>100</v>
          </cell>
          <cell r="I17">
            <v>100</v>
          </cell>
        </row>
        <row r="18">
          <cell r="H18">
            <v>100</v>
          </cell>
          <cell r="I18">
            <v>80</v>
          </cell>
        </row>
        <row r="19">
          <cell r="H19">
            <v>0.67</v>
          </cell>
          <cell r="I19">
            <v>0.67</v>
          </cell>
        </row>
        <row r="28">
          <cell r="H28">
            <v>3.3</v>
          </cell>
          <cell r="I28">
            <v>2.8</v>
          </cell>
        </row>
        <row r="29">
          <cell r="H29">
            <v>100</v>
          </cell>
          <cell r="I29">
            <v>100</v>
          </cell>
        </row>
        <row r="30">
          <cell r="H30">
            <v>70</v>
          </cell>
          <cell r="I30">
            <v>75</v>
          </cell>
        </row>
        <row r="31">
          <cell r="H31">
            <v>2</v>
          </cell>
          <cell r="I31">
            <v>2.92</v>
          </cell>
        </row>
        <row r="32">
          <cell r="H32">
            <v>3.3</v>
          </cell>
          <cell r="I32">
            <v>3.3</v>
          </cell>
        </row>
        <row r="33">
          <cell r="H33">
            <v>100</v>
          </cell>
          <cell r="I33">
            <v>100</v>
          </cell>
        </row>
        <row r="34">
          <cell r="H34">
            <v>83.4</v>
          </cell>
          <cell r="I34">
            <v>88.5</v>
          </cell>
        </row>
        <row r="35">
          <cell r="H35">
            <v>213</v>
          </cell>
          <cell r="I35">
            <v>217.75</v>
          </cell>
        </row>
        <row r="60">
          <cell r="H60">
            <v>3.3</v>
          </cell>
          <cell r="I60">
            <v>3</v>
          </cell>
        </row>
        <row r="61">
          <cell r="H61">
            <v>100</v>
          </cell>
          <cell r="I61">
            <v>100</v>
          </cell>
        </row>
        <row r="62">
          <cell r="H62">
            <v>83.4</v>
          </cell>
          <cell r="I62">
            <v>81.8</v>
          </cell>
        </row>
        <row r="63">
          <cell r="H63">
            <v>40</v>
          </cell>
          <cell r="I63">
            <v>42.25</v>
          </cell>
        </row>
        <row r="64">
          <cell r="H64">
            <v>7.5</v>
          </cell>
          <cell r="I64">
            <v>0.4</v>
          </cell>
        </row>
        <row r="65">
          <cell r="H65">
            <v>100</v>
          </cell>
          <cell r="I65">
            <v>100</v>
          </cell>
        </row>
        <row r="66">
          <cell r="H66">
            <v>70.8</v>
          </cell>
          <cell r="I66">
            <v>75</v>
          </cell>
        </row>
        <row r="67">
          <cell r="H67">
            <v>1.33</v>
          </cell>
          <cell r="I67">
            <v>1.08</v>
          </cell>
        </row>
        <row r="80">
          <cell r="H80">
            <v>100</v>
          </cell>
          <cell r="I80">
            <v>100</v>
          </cell>
        </row>
        <row r="81">
          <cell r="H81">
            <v>7.5</v>
          </cell>
          <cell r="I81">
            <v>0.4</v>
          </cell>
        </row>
        <row r="82">
          <cell r="H82">
            <v>100</v>
          </cell>
          <cell r="I82">
            <v>100</v>
          </cell>
        </row>
        <row r="83">
          <cell r="H83">
            <v>1.33</v>
          </cell>
          <cell r="I83">
            <v>1.08</v>
          </cell>
        </row>
        <row r="84">
          <cell r="H84">
            <v>100</v>
          </cell>
          <cell r="I84">
            <v>100</v>
          </cell>
        </row>
        <row r="85">
          <cell r="H85">
            <v>3.3</v>
          </cell>
          <cell r="I85">
            <v>0.6</v>
          </cell>
        </row>
        <row r="86">
          <cell r="H86">
            <v>100</v>
          </cell>
          <cell r="I86">
            <v>100</v>
          </cell>
        </row>
        <row r="87">
          <cell r="H87">
            <v>0.67</v>
          </cell>
          <cell r="I87">
            <v>0.67</v>
          </cell>
        </row>
        <row r="104">
          <cell r="H104">
            <v>100</v>
          </cell>
          <cell r="I104">
            <v>100</v>
          </cell>
        </row>
        <row r="105">
          <cell r="H105">
            <v>3.3</v>
          </cell>
          <cell r="I105">
            <v>2.8</v>
          </cell>
        </row>
        <row r="106">
          <cell r="H106">
            <v>100</v>
          </cell>
          <cell r="I106">
            <v>100</v>
          </cell>
        </row>
        <row r="107">
          <cell r="H107">
            <v>2</v>
          </cell>
          <cell r="I107">
            <v>2.92</v>
          </cell>
        </row>
        <row r="108">
          <cell r="H108">
            <v>100</v>
          </cell>
          <cell r="I108">
            <v>100</v>
          </cell>
        </row>
        <row r="109">
          <cell r="H109">
            <v>3.3</v>
          </cell>
          <cell r="I109">
            <v>3.3</v>
          </cell>
        </row>
        <row r="110">
          <cell r="H110">
            <v>100</v>
          </cell>
          <cell r="I110">
            <v>100</v>
          </cell>
        </row>
        <row r="111">
          <cell r="H111">
            <v>253</v>
          </cell>
          <cell r="I111">
            <v>260</v>
          </cell>
        </row>
      </sheetData>
      <sheetData sheetId="30" refreshError="1"/>
      <sheetData sheetId="3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10</v>
          </cell>
          <cell r="I16">
            <v>9.6999999999999993</v>
          </cell>
        </row>
        <row r="17">
          <cell r="H17">
            <v>100</v>
          </cell>
          <cell r="I17">
            <v>100</v>
          </cell>
        </row>
        <row r="18">
          <cell r="H18">
            <v>55</v>
          </cell>
          <cell r="I18">
            <v>60</v>
          </cell>
        </row>
        <row r="19">
          <cell r="H19">
            <v>1</v>
          </cell>
          <cell r="I19">
            <v>1</v>
          </cell>
        </row>
        <row r="20">
          <cell r="H20">
            <v>10</v>
          </cell>
          <cell r="I20">
            <v>9.6999999999999993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50</v>
          </cell>
        </row>
        <row r="23">
          <cell r="H23">
            <v>2</v>
          </cell>
          <cell r="I23">
            <v>1.75</v>
          </cell>
        </row>
        <row r="24">
          <cell r="H24">
            <v>10</v>
          </cell>
          <cell r="I24">
            <v>9.5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29.33</v>
          </cell>
          <cell r="I27">
            <v>34.67</v>
          </cell>
        </row>
        <row r="32">
          <cell r="H32">
            <v>10</v>
          </cell>
          <cell r="I32">
            <v>6.4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61.9</v>
          </cell>
        </row>
        <row r="35">
          <cell r="H35">
            <v>244.67</v>
          </cell>
          <cell r="I35">
            <v>244.33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9.6999999999999993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9.6999999999999993</v>
          </cell>
        </row>
        <row r="98">
          <cell r="H98">
            <v>100</v>
          </cell>
          <cell r="I98">
            <v>100</v>
          </cell>
        </row>
        <row r="99">
          <cell r="H99">
            <v>2</v>
          </cell>
          <cell r="I99">
            <v>1.75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9.5</v>
          </cell>
        </row>
        <row r="102">
          <cell r="H102">
            <v>100</v>
          </cell>
          <cell r="I102">
            <v>100</v>
          </cell>
        </row>
        <row r="103">
          <cell r="H103">
            <v>29.33</v>
          </cell>
          <cell r="I103">
            <v>34.67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5.3</v>
          </cell>
        </row>
        <row r="110">
          <cell r="H110">
            <v>100</v>
          </cell>
          <cell r="I110">
            <v>100</v>
          </cell>
        </row>
        <row r="111">
          <cell r="H111">
            <v>314.67</v>
          </cell>
          <cell r="I111">
            <v>296.08</v>
          </cell>
        </row>
      </sheetData>
      <sheetData sheetId="30" refreshError="1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7"/>
      <sheetName val="6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8">
          <cell r="H8">
            <v>7.9</v>
          </cell>
          <cell r="I8">
            <v>8.5</v>
          </cell>
        </row>
        <row r="9">
          <cell r="H9">
            <v>100</v>
          </cell>
          <cell r="I9">
            <v>100</v>
          </cell>
        </row>
        <row r="10">
          <cell r="H10">
            <v>75</v>
          </cell>
          <cell r="I10">
            <v>75</v>
          </cell>
        </row>
        <row r="11">
          <cell r="H11">
            <v>1</v>
          </cell>
          <cell r="I11">
            <v>1</v>
          </cell>
        </row>
        <row r="16">
          <cell r="H16">
            <v>7.9</v>
          </cell>
          <cell r="I16">
            <v>8</v>
          </cell>
        </row>
        <row r="17">
          <cell r="H17">
            <v>100</v>
          </cell>
          <cell r="I17">
            <v>100</v>
          </cell>
        </row>
        <row r="18">
          <cell r="H18">
            <v>68.900000000000006</v>
          </cell>
          <cell r="I18">
            <v>75</v>
          </cell>
        </row>
        <row r="19">
          <cell r="H19">
            <v>1</v>
          </cell>
          <cell r="I19">
            <v>1.17</v>
          </cell>
        </row>
        <row r="24">
          <cell r="H24">
            <v>7.9</v>
          </cell>
          <cell r="I24">
            <v>8.1</v>
          </cell>
        </row>
        <row r="25">
          <cell r="H25">
            <v>100</v>
          </cell>
          <cell r="I25">
            <v>100</v>
          </cell>
        </row>
        <row r="26">
          <cell r="H26">
            <v>68.900000000000006</v>
          </cell>
          <cell r="I26">
            <v>75</v>
          </cell>
        </row>
        <row r="27">
          <cell r="H27">
            <v>18</v>
          </cell>
          <cell r="I27">
            <v>21.83</v>
          </cell>
        </row>
        <row r="32">
          <cell r="H32">
            <v>7.9</v>
          </cell>
          <cell r="I32">
            <v>8.1999999999999993</v>
          </cell>
        </row>
        <row r="33">
          <cell r="H33">
            <v>100</v>
          </cell>
          <cell r="I33">
            <v>100</v>
          </cell>
        </row>
        <row r="34">
          <cell r="H34">
            <v>68.900000000000006</v>
          </cell>
          <cell r="I34">
            <v>65</v>
          </cell>
        </row>
        <row r="35">
          <cell r="H35">
            <v>190</v>
          </cell>
          <cell r="I35">
            <v>184.42</v>
          </cell>
        </row>
        <row r="60">
          <cell r="H60">
            <v>7.9</v>
          </cell>
          <cell r="I60">
            <v>7.9</v>
          </cell>
        </row>
        <row r="61">
          <cell r="H61">
            <v>100</v>
          </cell>
          <cell r="I61">
            <v>100</v>
          </cell>
        </row>
        <row r="62">
          <cell r="H62">
            <v>72</v>
          </cell>
          <cell r="I62">
            <v>80</v>
          </cell>
        </row>
        <row r="63">
          <cell r="H63">
            <v>30</v>
          </cell>
          <cell r="I63">
            <v>32.08</v>
          </cell>
        </row>
        <row r="68">
          <cell r="H68">
            <v>15</v>
          </cell>
          <cell r="I68">
            <v>15.1</v>
          </cell>
        </row>
        <row r="69">
          <cell r="H69">
            <v>100</v>
          </cell>
          <cell r="I69">
            <v>100</v>
          </cell>
        </row>
        <row r="70">
          <cell r="H70">
            <v>80</v>
          </cell>
          <cell r="I70">
            <v>81.8</v>
          </cell>
        </row>
        <row r="71">
          <cell r="H71">
            <v>4</v>
          </cell>
          <cell r="I71">
            <v>4.33</v>
          </cell>
        </row>
        <row r="84">
          <cell r="H84">
            <v>100</v>
          </cell>
          <cell r="I84">
            <v>100</v>
          </cell>
        </row>
        <row r="85">
          <cell r="H85">
            <v>15</v>
          </cell>
          <cell r="I85">
            <v>13.6</v>
          </cell>
        </row>
        <row r="86">
          <cell r="H86">
            <v>100</v>
          </cell>
          <cell r="I86">
            <v>100</v>
          </cell>
        </row>
        <row r="87">
          <cell r="H87">
            <v>5</v>
          </cell>
          <cell r="I87">
            <v>5.5</v>
          </cell>
        </row>
        <row r="100">
          <cell r="H100">
            <v>100</v>
          </cell>
          <cell r="I100">
            <v>100</v>
          </cell>
        </row>
        <row r="101">
          <cell r="H101">
            <v>7.9</v>
          </cell>
          <cell r="I101">
            <v>8.1</v>
          </cell>
        </row>
        <row r="102">
          <cell r="H102">
            <v>100</v>
          </cell>
          <cell r="I102">
            <v>100</v>
          </cell>
        </row>
        <row r="103">
          <cell r="H103">
            <v>18</v>
          </cell>
          <cell r="I103">
            <v>21.83</v>
          </cell>
        </row>
        <row r="108">
          <cell r="H108">
            <v>100</v>
          </cell>
          <cell r="I108">
            <v>100</v>
          </cell>
        </row>
        <row r="109">
          <cell r="H109">
            <v>7.9</v>
          </cell>
          <cell r="I109">
            <v>8.1999999999999993</v>
          </cell>
        </row>
        <row r="110">
          <cell r="H110">
            <v>100</v>
          </cell>
          <cell r="I110">
            <v>100</v>
          </cell>
        </row>
        <row r="111">
          <cell r="H111">
            <v>220</v>
          </cell>
          <cell r="I111">
            <v>216.5</v>
          </cell>
        </row>
      </sheetData>
      <sheetData sheetId="30" refreshError="1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8.5</v>
          </cell>
          <cell r="I20">
            <v>4.0999999999999996</v>
          </cell>
        </row>
        <row r="21">
          <cell r="H21">
            <v>100</v>
          </cell>
          <cell r="I21">
            <v>100</v>
          </cell>
        </row>
        <row r="22">
          <cell r="H22">
            <v>83.4</v>
          </cell>
          <cell r="I22">
            <v>100</v>
          </cell>
        </row>
        <row r="23">
          <cell r="H23">
            <v>3.33</v>
          </cell>
          <cell r="I23">
            <v>3.42</v>
          </cell>
        </row>
        <row r="24">
          <cell r="H24">
            <v>8.5</v>
          </cell>
          <cell r="I24">
            <v>8.4</v>
          </cell>
        </row>
        <row r="25">
          <cell r="H25">
            <v>100</v>
          </cell>
          <cell r="I25">
            <v>100</v>
          </cell>
        </row>
        <row r="26">
          <cell r="H26">
            <v>83.4</v>
          </cell>
          <cell r="I26">
            <v>83.3</v>
          </cell>
        </row>
        <row r="27">
          <cell r="H27">
            <v>31.33</v>
          </cell>
          <cell r="I27">
            <v>34.58</v>
          </cell>
        </row>
        <row r="28">
          <cell r="H28">
            <v>8.5</v>
          </cell>
          <cell r="I28">
            <v>4.0999999999999996</v>
          </cell>
        </row>
        <row r="29">
          <cell r="H29">
            <v>100</v>
          </cell>
          <cell r="I29">
            <v>100</v>
          </cell>
        </row>
        <row r="30">
          <cell r="H30">
            <v>83.4</v>
          </cell>
          <cell r="I30">
            <v>100</v>
          </cell>
        </row>
        <row r="31">
          <cell r="H31">
            <v>3</v>
          </cell>
          <cell r="I31">
            <v>2.83</v>
          </cell>
        </row>
        <row r="32">
          <cell r="H32">
            <v>8.5</v>
          </cell>
          <cell r="I32">
            <v>3.9</v>
          </cell>
        </row>
        <row r="33">
          <cell r="H33">
            <v>100</v>
          </cell>
          <cell r="I33">
            <v>100</v>
          </cell>
        </row>
        <row r="34">
          <cell r="H34">
            <v>83.4</v>
          </cell>
          <cell r="I34">
            <v>86.2</v>
          </cell>
        </row>
        <row r="35">
          <cell r="H35">
            <v>321.67</v>
          </cell>
          <cell r="I35">
            <v>311.08</v>
          </cell>
        </row>
        <row r="96">
          <cell r="H96">
            <v>100</v>
          </cell>
          <cell r="I96">
            <v>100</v>
          </cell>
        </row>
        <row r="97">
          <cell r="H97">
            <v>8.5</v>
          </cell>
          <cell r="I97">
            <v>4.0999999999999996</v>
          </cell>
        </row>
        <row r="98">
          <cell r="H98">
            <v>100</v>
          </cell>
          <cell r="I98">
            <v>100</v>
          </cell>
        </row>
        <row r="99">
          <cell r="H99">
            <v>3.33</v>
          </cell>
          <cell r="I99">
            <v>3.42</v>
          </cell>
        </row>
        <row r="100">
          <cell r="H100">
            <v>100</v>
          </cell>
          <cell r="I100">
            <v>100</v>
          </cell>
        </row>
        <row r="101">
          <cell r="H101">
            <v>8.5</v>
          </cell>
          <cell r="I101">
            <v>8.4</v>
          </cell>
        </row>
        <row r="102">
          <cell r="H102">
            <v>100</v>
          </cell>
          <cell r="I102">
            <v>100</v>
          </cell>
        </row>
        <row r="103">
          <cell r="H103">
            <v>31.33</v>
          </cell>
          <cell r="I103">
            <v>34.58</v>
          </cell>
        </row>
        <row r="104">
          <cell r="H104">
            <v>100</v>
          </cell>
          <cell r="I104">
            <v>100</v>
          </cell>
        </row>
        <row r="105">
          <cell r="H105">
            <v>8.5</v>
          </cell>
          <cell r="I105">
            <v>4.0999999999999996</v>
          </cell>
        </row>
        <row r="106">
          <cell r="H106">
            <v>100</v>
          </cell>
          <cell r="I106">
            <v>100</v>
          </cell>
        </row>
        <row r="107">
          <cell r="H107">
            <v>3</v>
          </cell>
          <cell r="I107">
            <v>2.83</v>
          </cell>
        </row>
        <row r="108">
          <cell r="H108">
            <v>100</v>
          </cell>
          <cell r="I108">
            <v>100</v>
          </cell>
        </row>
        <row r="109">
          <cell r="H109">
            <v>8.5</v>
          </cell>
          <cell r="I109">
            <v>3.8</v>
          </cell>
        </row>
        <row r="110">
          <cell r="H110">
            <v>100</v>
          </cell>
          <cell r="I110">
            <v>100</v>
          </cell>
        </row>
        <row r="111">
          <cell r="H111">
            <v>341.67</v>
          </cell>
          <cell r="I111">
            <v>322.25</v>
          </cell>
        </row>
      </sheetData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10</v>
          </cell>
          <cell r="I16">
            <v>10.8</v>
          </cell>
        </row>
        <row r="17">
          <cell r="H17">
            <v>100</v>
          </cell>
          <cell r="I17">
            <v>100</v>
          </cell>
        </row>
        <row r="18">
          <cell r="H18">
            <v>100</v>
          </cell>
          <cell r="I18">
            <v>83.3</v>
          </cell>
        </row>
        <row r="19">
          <cell r="H19">
            <v>1</v>
          </cell>
          <cell r="I19">
            <v>1</v>
          </cell>
        </row>
        <row r="20">
          <cell r="H20">
            <v>13</v>
          </cell>
          <cell r="I20">
            <v>13.1</v>
          </cell>
        </row>
        <row r="21">
          <cell r="H21">
            <v>100</v>
          </cell>
          <cell r="I21">
            <v>100</v>
          </cell>
        </row>
        <row r="22">
          <cell r="H22">
            <v>70</v>
          </cell>
          <cell r="I22">
            <v>66.7</v>
          </cell>
        </row>
        <row r="23">
          <cell r="H23">
            <v>4.25</v>
          </cell>
          <cell r="I23">
            <v>3.75</v>
          </cell>
        </row>
        <row r="24">
          <cell r="H24">
            <v>8.9</v>
          </cell>
          <cell r="I24">
            <v>8.3000000000000007</v>
          </cell>
        </row>
        <row r="25">
          <cell r="H25">
            <v>100</v>
          </cell>
          <cell r="I25">
            <v>100</v>
          </cell>
        </row>
        <row r="26">
          <cell r="H26">
            <v>70</v>
          </cell>
          <cell r="I26">
            <v>66.7</v>
          </cell>
        </row>
        <row r="27">
          <cell r="H27">
            <v>26.25</v>
          </cell>
          <cell r="I27">
            <v>25.42</v>
          </cell>
        </row>
        <row r="28">
          <cell r="H28">
            <v>11</v>
          </cell>
          <cell r="I28">
            <v>10.8</v>
          </cell>
        </row>
        <row r="29">
          <cell r="H29">
            <v>100</v>
          </cell>
          <cell r="I29">
            <v>100</v>
          </cell>
        </row>
        <row r="30">
          <cell r="H30">
            <v>70</v>
          </cell>
          <cell r="I30">
            <v>75</v>
          </cell>
        </row>
        <row r="31">
          <cell r="H31">
            <v>1</v>
          </cell>
          <cell r="I31">
            <v>1</v>
          </cell>
        </row>
        <row r="32">
          <cell r="H32">
            <v>8.9</v>
          </cell>
          <cell r="I32">
            <v>8.6999999999999993</v>
          </cell>
        </row>
        <row r="33">
          <cell r="H33">
            <v>100</v>
          </cell>
          <cell r="I33">
            <v>100</v>
          </cell>
        </row>
        <row r="34">
          <cell r="H34">
            <v>70</v>
          </cell>
          <cell r="I34">
            <v>66.7</v>
          </cell>
        </row>
        <row r="35">
          <cell r="H35">
            <v>236.25</v>
          </cell>
          <cell r="I35">
            <v>219.83</v>
          </cell>
        </row>
        <row r="84">
          <cell r="H84">
            <v>100</v>
          </cell>
          <cell r="I84">
            <v>100</v>
          </cell>
        </row>
        <row r="85">
          <cell r="H85">
            <v>10</v>
          </cell>
          <cell r="I85">
            <v>9.9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96">
          <cell r="H96">
            <v>100</v>
          </cell>
          <cell r="I96">
            <v>100</v>
          </cell>
        </row>
        <row r="97">
          <cell r="H97">
            <v>13</v>
          </cell>
          <cell r="I97">
            <v>12.1</v>
          </cell>
        </row>
        <row r="98">
          <cell r="H98">
            <v>100</v>
          </cell>
          <cell r="I98">
            <v>100</v>
          </cell>
        </row>
        <row r="99">
          <cell r="H99">
            <v>4.25</v>
          </cell>
          <cell r="I99">
            <v>3.75</v>
          </cell>
        </row>
        <row r="100">
          <cell r="H100">
            <v>100</v>
          </cell>
          <cell r="I100">
            <v>100</v>
          </cell>
        </row>
        <row r="101">
          <cell r="H101">
            <v>8.9</v>
          </cell>
          <cell r="I101">
            <v>7.7</v>
          </cell>
        </row>
        <row r="102">
          <cell r="H102">
            <v>100</v>
          </cell>
          <cell r="I102">
            <v>100</v>
          </cell>
        </row>
        <row r="103">
          <cell r="H103">
            <v>26.25</v>
          </cell>
          <cell r="I103">
            <v>25.42</v>
          </cell>
        </row>
        <row r="104">
          <cell r="H104">
            <v>100</v>
          </cell>
          <cell r="I104">
            <v>100</v>
          </cell>
        </row>
        <row r="105">
          <cell r="H105">
            <v>11</v>
          </cell>
          <cell r="I105">
            <v>9.9</v>
          </cell>
        </row>
        <row r="106">
          <cell r="H106">
            <v>100</v>
          </cell>
          <cell r="I106">
            <v>100</v>
          </cell>
        </row>
        <row r="107">
          <cell r="H107">
            <v>1</v>
          </cell>
          <cell r="I107">
            <v>1</v>
          </cell>
        </row>
        <row r="108">
          <cell r="H108">
            <v>100</v>
          </cell>
          <cell r="I108">
            <v>100</v>
          </cell>
        </row>
        <row r="109">
          <cell r="H109">
            <v>8.9</v>
          </cell>
          <cell r="I109">
            <v>8</v>
          </cell>
        </row>
        <row r="110">
          <cell r="H110">
            <v>100</v>
          </cell>
          <cell r="I110">
            <v>100</v>
          </cell>
        </row>
        <row r="111">
          <cell r="H111">
            <v>236.25</v>
          </cell>
          <cell r="I111">
            <v>219.83</v>
          </cell>
        </row>
      </sheetData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2">
          <cell r="H32">
            <v>3.9</v>
          </cell>
          <cell r="I32">
            <v>1.9</v>
          </cell>
        </row>
        <row r="33">
          <cell r="H33">
            <v>100</v>
          </cell>
          <cell r="I33">
            <v>100</v>
          </cell>
        </row>
        <row r="34">
          <cell r="H34">
            <v>69.7</v>
          </cell>
          <cell r="I34">
            <v>77.8</v>
          </cell>
        </row>
        <row r="35">
          <cell r="H35">
            <v>68</v>
          </cell>
          <cell r="I35">
            <v>68</v>
          </cell>
        </row>
        <row r="60">
          <cell r="H60">
            <v>10</v>
          </cell>
          <cell r="I60">
            <v>3.2</v>
          </cell>
        </row>
        <row r="61">
          <cell r="H61">
            <v>100</v>
          </cell>
          <cell r="I61">
            <v>100</v>
          </cell>
        </row>
        <row r="62">
          <cell r="H62">
            <v>69.7</v>
          </cell>
          <cell r="I62">
            <v>88.9</v>
          </cell>
        </row>
        <row r="63">
          <cell r="H63">
            <v>38</v>
          </cell>
          <cell r="I63">
            <v>39</v>
          </cell>
        </row>
        <row r="108">
          <cell r="H108">
            <v>100</v>
          </cell>
          <cell r="I108">
            <v>100</v>
          </cell>
        </row>
        <row r="109">
          <cell r="H109">
            <v>5</v>
          </cell>
          <cell r="I109">
            <v>2.4</v>
          </cell>
        </row>
        <row r="110">
          <cell r="H110">
            <v>100</v>
          </cell>
          <cell r="I110">
            <v>100</v>
          </cell>
        </row>
        <row r="111">
          <cell r="H111">
            <v>106</v>
          </cell>
          <cell r="I111">
            <v>107</v>
          </cell>
        </row>
      </sheetData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оценок по услугам"/>
      <sheetName val="1"/>
      <sheetName val="2"/>
      <sheetName val="7"/>
      <sheetName val="8"/>
      <sheetName val="10"/>
      <sheetName val="12"/>
      <sheetName val="17"/>
      <sheetName val="21"/>
      <sheetName val="31"/>
      <sheetName val="32"/>
      <sheetName val="34"/>
      <sheetName val="44"/>
      <sheetName val="79"/>
      <sheetName val="95"/>
      <sheetName val="102"/>
      <sheetName val="120"/>
      <sheetName val="121"/>
      <sheetName val="204"/>
      <sheetName val="222"/>
      <sheetName val="231"/>
      <sheetName val="248"/>
      <sheetName val="257"/>
      <sheetName val="269"/>
      <sheetName val="273"/>
      <sheetName val="274"/>
      <sheetName val="295"/>
      <sheetName val="131"/>
      <sheetName val="153"/>
    </sheetNames>
    <sheetDataSet>
      <sheetData sheetId="0">
        <row r="4">
          <cell r="B4" t="str">
            <v>801011О.99.0.БВ24АВ40000</v>
          </cell>
        </row>
        <row r="5">
          <cell r="B5" t="str">
            <v>11Д45000100400301060100</v>
          </cell>
        </row>
        <row r="6">
          <cell r="B6" t="str">
            <v>11Д45000100500301049100</v>
          </cell>
        </row>
        <row r="7">
          <cell r="B7" t="str">
            <v>11Д45000100500301067100</v>
          </cell>
        </row>
        <row r="8">
          <cell r="B8" t="str">
            <v>801011О.99.0.БВ24АВ42000</v>
          </cell>
        </row>
        <row r="9">
          <cell r="B9" t="str">
            <v>11Д45000100400301060100</v>
          </cell>
        </row>
        <row r="10">
          <cell r="B10" t="str">
            <v>11Д45000100500301049100</v>
          </cell>
        </row>
        <row r="11">
          <cell r="B11" t="str">
            <v>11Д45000100500301067100</v>
          </cell>
        </row>
        <row r="12">
          <cell r="B12" t="str">
            <v>801011О.99.0.БВ24АК60000</v>
          </cell>
        </row>
        <row r="16">
          <cell r="B16" t="str">
            <v>801011О.99.0.БВ24АК62000</v>
          </cell>
        </row>
        <row r="17">
          <cell r="B17" t="str">
            <v>11Д45000300500301065100</v>
          </cell>
        </row>
        <row r="18">
          <cell r="B18" t="str">
            <v>11Д45000301000301047100</v>
          </cell>
        </row>
        <row r="19">
          <cell r="B19" t="str">
            <v>11Д45000301000301065100</v>
          </cell>
        </row>
        <row r="20">
          <cell r="B20" t="str">
            <v>801011О.99.0.БВ24ГД80000</v>
          </cell>
        </row>
        <row r="21">
          <cell r="B21" t="str">
            <v>11Д45000100400501068100</v>
          </cell>
        </row>
        <row r="22">
          <cell r="B22" t="str">
            <v>11Д45000100500501047100</v>
          </cell>
        </row>
        <row r="23">
          <cell r="B23" t="str">
            <v>11Д45000100500501065100</v>
          </cell>
        </row>
        <row r="24">
          <cell r="B24" t="str">
            <v>801011О.99.0.БВ24ГД82000</v>
          </cell>
        </row>
        <row r="25">
          <cell r="B25" t="str">
            <v>11Д45000300500501063100</v>
          </cell>
        </row>
        <row r="26">
          <cell r="B26" t="str">
            <v>11Д45000301000501045100</v>
          </cell>
        </row>
        <row r="27">
          <cell r="B27" t="str">
            <v>11Д45000301000501063100</v>
          </cell>
        </row>
        <row r="28">
          <cell r="B28" t="str">
            <v>801011О.99.0.БВ24ДН80000</v>
          </cell>
        </row>
        <row r="29">
          <cell r="B29" t="str">
            <v>11Д45000301000301065100</v>
          </cell>
        </row>
        <row r="30">
          <cell r="B30" t="str">
            <v>11Д45000301000301047100</v>
          </cell>
        </row>
        <row r="31">
          <cell r="B31" t="str">
            <v>11Д45000301000301065100</v>
          </cell>
        </row>
        <row r="32">
          <cell r="B32" t="str">
            <v>801011О.99.0.БВ24ДН82000</v>
          </cell>
        </row>
        <row r="36">
          <cell r="B36" t="str">
            <v>801011О.99.0.БВ24АГ62000</v>
          </cell>
        </row>
        <row r="40">
          <cell r="B40" t="str">
            <v>801011О.99.0.БВ24АЛ80000</v>
          </cell>
        </row>
        <row r="44">
          <cell r="B44" t="str">
            <v>801011О.99.0.БВ24ГЖ00000</v>
          </cell>
        </row>
        <row r="48">
          <cell r="B48" t="str">
            <v>801011О.99.0.БВ24ГЖ02000</v>
          </cell>
        </row>
        <row r="52">
          <cell r="B52" t="str">
            <v>801011О.99.0.БВ24ДП00000</v>
          </cell>
        </row>
        <row r="56">
          <cell r="B56" t="str">
            <v>801011О.99.0.БВ24ДП02000</v>
          </cell>
        </row>
        <row r="60">
          <cell r="B60" t="str">
            <v>853211О.99.0.БВ19АА12000</v>
          </cell>
        </row>
        <row r="64">
          <cell r="B64" t="str">
            <v>853211О.99.0.БВ19АА14000</v>
          </cell>
        </row>
        <row r="68">
          <cell r="B68" t="str">
            <v>853211О.99.0.БВ19АА54000</v>
          </cell>
        </row>
        <row r="72">
          <cell r="B72" t="str">
            <v>853211О.99.0.БВ19АА56000</v>
          </cell>
        </row>
        <row r="76">
          <cell r="B76" t="str">
            <v>853211О.99.0.БВ19АБ38000</v>
          </cell>
        </row>
        <row r="80">
          <cell r="B80" t="str">
            <v>853211О.99.0.БВ19АБ40000</v>
          </cell>
        </row>
        <row r="84">
          <cell r="B84" t="str">
            <v>853211О.99.0.БВ19АА24000</v>
          </cell>
        </row>
        <row r="88">
          <cell r="B88" t="str">
            <v>853211О.99.0.БВ19АА26000</v>
          </cell>
        </row>
        <row r="92">
          <cell r="B92" t="str">
            <v>853211О.99.0.БВ19АА66000</v>
          </cell>
        </row>
        <row r="96">
          <cell r="B96" t="str">
            <v>853211О.99.0.БВ19АА68000</v>
          </cell>
        </row>
        <row r="104">
          <cell r="B104" t="str">
            <v>853211О.99.0.БВ19АБ52000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25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8">
          <cell r="H8">
            <v>10</v>
          </cell>
          <cell r="I8">
            <v>9.4</v>
          </cell>
        </row>
        <row r="9">
          <cell r="H9">
            <v>100</v>
          </cell>
          <cell r="I9">
            <v>100</v>
          </cell>
        </row>
        <row r="10">
          <cell r="H10">
            <v>100</v>
          </cell>
          <cell r="I10">
            <v>60</v>
          </cell>
        </row>
        <row r="11">
          <cell r="H11">
            <v>1.33</v>
          </cell>
          <cell r="I11">
            <v>1.33</v>
          </cell>
        </row>
        <row r="16">
          <cell r="H16">
            <v>5.4</v>
          </cell>
          <cell r="I16">
            <v>5.5</v>
          </cell>
        </row>
        <row r="17">
          <cell r="H17">
            <v>100</v>
          </cell>
          <cell r="I17">
            <v>100</v>
          </cell>
        </row>
        <row r="18">
          <cell r="H18">
            <v>55</v>
          </cell>
          <cell r="I18">
            <v>60</v>
          </cell>
        </row>
        <row r="19">
          <cell r="H19">
            <v>1.33</v>
          </cell>
          <cell r="I19">
            <v>1.33</v>
          </cell>
        </row>
        <row r="24">
          <cell r="H24">
            <v>7</v>
          </cell>
          <cell r="I24">
            <v>5.9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18</v>
          </cell>
          <cell r="I27">
            <v>21.25</v>
          </cell>
        </row>
        <row r="28">
          <cell r="H28">
            <v>5.4</v>
          </cell>
          <cell r="I28">
            <v>4.4000000000000004</v>
          </cell>
        </row>
        <row r="29">
          <cell r="H29">
            <v>100</v>
          </cell>
          <cell r="I29">
            <v>100</v>
          </cell>
        </row>
        <row r="30">
          <cell r="H30">
            <v>55</v>
          </cell>
          <cell r="I30">
            <v>60</v>
          </cell>
        </row>
        <row r="31">
          <cell r="H31">
            <v>0.67</v>
          </cell>
          <cell r="I31">
            <v>0.92</v>
          </cell>
        </row>
        <row r="32">
          <cell r="H32">
            <v>5.4</v>
          </cell>
          <cell r="I32">
            <v>5.3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35</v>
          </cell>
        </row>
        <row r="35">
          <cell r="H35">
            <v>266</v>
          </cell>
          <cell r="I35">
            <v>266.92</v>
          </cell>
        </row>
        <row r="76">
          <cell r="H76">
            <v>100</v>
          </cell>
          <cell r="I76">
            <v>100</v>
          </cell>
        </row>
        <row r="77">
          <cell r="H77">
            <v>10</v>
          </cell>
          <cell r="I77">
            <v>9.4</v>
          </cell>
        </row>
        <row r="78">
          <cell r="H78">
            <v>100</v>
          </cell>
          <cell r="I78">
            <v>100</v>
          </cell>
        </row>
        <row r="79">
          <cell r="H79">
            <v>1.33</v>
          </cell>
          <cell r="I79">
            <v>1.33</v>
          </cell>
        </row>
        <row r="84">
          <cell r="H84">
            <v>100</v>
          </cell>
          <cell r="I84">
            <v>100</v>
          </cell>
        </row>
        <row r="85">
          <cell r="H85">
            <v>5.4</v>
          </cell>
          <cell r="I85">
            <v>5.5</v>
          </cell>
        </row>
        <row r="86">
          <cell r="H86">
            <v>100</v>
          </cell>
          <cell r="I86">
            <v>100</v>
          </cell>
        </row>
        <row r="87">
          <cell r="H87">
            <v>1.33</v>
          </cell>
          <cell r="I87">
            <v>1.33</v>
          </cell>
        </row>
        <row r="100">
          <cell r="H100">
            <v>100</v>
          </cell>
          <cell r="I100">
            <v>100</v>
          </cell>
        </row>
        <row r="101">
          <cell r="H101">
            <v>7</v>
          </cell>
          <cell r="I101">
            <v>5.9</v>
          </cell>
        </row>
        <row r="102">
          <cell r="H102">
            <v>100</v>
          </cell>
          <cell r="I102">
            <v>100</v>
          </cell>
        </row>
        <row r="103">
          <cell r="H103">
            <v>18</v>
          </cell>
          <cell r="I103">
            <v>21.25</v>
          </cell>
        </row>
        <row r="104">
          <cell r="H104">
            <v>100</v>
          </cell>
          <cell r="I104">
            <v>100</v>
          </cell>
        </row>
        <row r="105">
          <cell r="H105">
            <v>7</v>
          </cell>
          <cell r="I105">
            <v>4.4000000000000004</v>
          </cell>
        </row>
        <row r="106">
          <cell r="H106">
            <v>100</v>
          </cell>
          <cell r="I106">
            <v>100</v>
          </cell>
        </row>
        <row r="107">
          <cell r="H107">
            <v>0.67</v>
          </cell>
          <cell r="I107">
            <v>0.92</v>
          </cell>
        </row>
        <row r="108">
          <cell r="H108">
            <v>100</v>
          </cell>
          <cell r="I108">
            <v>100</v>
          </cell>
        </row>
        <row r="109">
          <cell r="H109">
            <v>5.4</v>
          </cell>
          <cell r="I109">
            <v>5.3</v>
          </cell>
        </row>
        <row r="110">
          <cell r="H110">
            <v>100</v>
          </cell>
          <cell r="I110">
            <v>100</v>
          </cell>
        </row>
        <row r="111">
          <cell r="H111">
            <v>266</v>
          </cell>
          <cell r="I111">
            <v>266.92</v>
          </cell>
        </row>
      </sheetData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6.4</v>
          </cell>
          <cell r="I20">
            <v>3.3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60</v>
          </cell>
        </row>
        <row r="23">
          <cell r="H23">
            <v>3.83</v>
          </cell>
          <cell r="I23">
            <v>3.08</v>
          </cell>
        </row>
        <row r="24">
          <cell r="H24">
            <v>10</v>
          </cell>
          <cell r="I24">
            <v>3.7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50</v>
          </cell>
        </row>
        <row r="27">
          <cell r="H27">
            <v>20</v>
          </cell>
          <cell r="I27">
            <v>18.5</v>
          </cell>
        </row>
        <row r="32">
          <cell r="H32">
            <v>6.4</v>
          </cell>
          <cell r="I32">
            <v>4.5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60</v>
          </cell>
        </row>
        <row r="35">
          <cell r="H35">
            <v>130</v>
          </cell>
          <cell r="I35">
            <v>133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2.5</v>
          </cell>
        </row>
        <row r="98">
          <cell r="H98">
            <v>100</v>
          </cell>
          <cell r="I98">
            <v>100</v>
          </cell>
        </row>
        <row r="99">
          <cell r="H99">
            <v>3.83</v>
          </cell>
          <cell r="I99">
            <v>4.1100000000000003</v>
          </cell>
        </row>
        <row r="100">
          <cell r="H100">
            <v>100</v>
          </cell>
          <cell r="I100">
            <v>100</v>
          </cell>
        </row>
        <row r="101">
          <cell r="H101">
            <v>6.4</v>
          </cell>
          <cell r="I101">
            <v>2.8</v>
          </cell>
        </row>
        <row r="102">
          <cell r="H102">
            <v>100</v>
          </cell>
          <cell r="I102">
            <v>100</v>
          </cell>
        </row>
        <row r="103">
          <cell r="H103">
            <v>20</v>
          </cell>
          <cell r="I103">
            <v>24.67</v>
          </cell>
        </row>
        <row r="108">
          <cell r="H108">
            <v>100</v>
          </cell>
          <cell r="I108">
            <v>100</v>
          </cell>
        </row>
        <row r="109">
          <cell r="H109">
            <v>6.4</v>
          </cell>
          <cell r="I109">
            <v>3.4</v>
          </cell>
        </row>
        <row r="110">
          <cell r="H110">
            <v>100</v>
          </cell>
          <cell r="I110">
            <v>100</v>
          </cell>
        </row>
        <row r="111">
          <cell r="H111">
            <v>130</v>
          </cell>
          <cell r="I111">
            <v>177.33</v>
          </cell>
        </row>
      </sheetData>
      <sheetData sheetId="30" refreshError="1"/>
      <sheetData sheetId="3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12</v>
          </cell>
          <cell r="I20">
            <v>6.9</v>
          </cell>
        </row>
        <row r="21">
          <cell r="H21">
            <v>100</v>
          </cell>
          <cell r="I21">
            <v>100</v>
          </cell>
        </row>
        <row r="22">
          <cell r="H22">
            <v>40</v>
          </cell>
          <cell r="I22">
            <v>50</v>
          </cell>
        </row>
        <row r="23">
          <cell r="H23">
            <v>3.33</v>
          </cell>
          <cell r="I23">
            <v>3.5</v>
          </cell>
        </row>
        <row r="24">
          <cell r="H24">
            <v>10</v>
          </cell>
          <cell r="I24">
            <v>8.8000000000000007</v>
          </cell>
        </row>
        <row r="25">
          <cell r="H25">
            <v>100</v>
          </cell>
          <cell r="I25">
            <v>100</v>
          </cell>
        </row>
        <row r="26">
          <cell r="H26">
            <v>40</v>
          </cell>
          <cell r="I26">
            <v>50</v>
          </cell>
        </row>
        <row r="27">
          <cell r="H27">
            <v>32.67</v>
          </cell>
          <cell r="I27">
            <v>36.58</v>
          </cell>
        </row>
        <row r="28">
          <cell r="H28">
            <v>12</v>
          </cell>
          <cell r="I28">
            <v>8.3000000000000007</v>
          </cell>
        </row>
        <row r="29">
          <cell r="H29">
            <v>100</v>
          </cell>
          <cell r="I29">
            <v>100</v>
          </cell>
        </row>
        <row r="30">
          <cell r="H30">
            <v>70</v>
          </cell>
          <cell r="I30">
            <v>63</v>
          </cell>
        </row>
        <row r="31">
          <cell r="H31">
            <v>4</v>
          </cell>
          <cell r="I31">
            <v>4.75</v>
          </cell>
        </row>
        <row r="32">
          <cell r="H32">
            <v>6.4</v>
          </cell>
          <cell r="I32">
            <v>5.9</v>
          </cell>
        </row>
        <row r="33">
          <cell r="H33">
            <v>100</v>
          </cell>
          <cell r="I33">
            <v>100</v>
          </cell>
        </row>
        <row r="34">
          <cell r="H34">
            <v>70</v>
          </cell>
          <cell r="I34">
            <v>63</v>
          </cell>
        </row>
        <row r="35">
          <cell r="H35">
            <v>284.33</v>
          </cell>
          <cell r="I35">
            <v>283.58</v>
          </cell>
        </row>
        <row r="96">
          <cell r="H96">
            <v>100</v>
          </cell>
          <cell r="I96">
            <v>100</v>
          </cell>
        </row>
        <row r="97">
          <cell r="H97">
            <v>12</v>
          </cell>
          <cell r="I97">
            <v>6.9</v>
          </cell>
        </row>
        <row r="98">
          <cell r="H98">
            <v>100</v>
          </cell>
          <cell r="I98">
            <v>100</v>
          </cell>
        </row>
        <row r="99">
          <cell r="H99">
            <v>3.33</v>
          </cell>
          <cell r="I99">
            <v>3.5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8.8000000000000007</v>
          </cell>
        </row>
        <row r="102">
          <cell r="H102">
            <v>100</v>
          </cell>
          <cell r="I102">
            <v>100</v>
          </cell>
        </row>
        <row r="103">
          <cell r="H103">
            <v>32.67</v>
          </cell>
          <cell r="I103">
            <v>36.58</v>
          </cell>
        </row>
        <row r="104">
          <cell r="H104">
            <v>100</v>
          </cell>
          <cell r="I104">
            <v>100</v>
          </cell>
        </row>
        <row r="105">
          <cell r="H105">
            <v>12</v>
          </cell>
          <cell r="I105">
            <v>8.3000000000000007</v>
          </cell>
        </row>
        <row r="106">
          <cell r="H106">
            <v>100</v>
          </cell>
          <cell r="I106">
            <v>100</v>
          </cell>
        </row>
        <row r="107">
          <cell r="H107">
            <v>4</v>
          </cell>
          <cell r="I107">
            <v>4.75</v>
          </cell>
        </row>
        <row r="108">
          <cell r="H108">
            <v>100</v>
          </cell>
          <cell r="I108">
            <v>100</v>
          </cell>
        </row>
        <row r="109">
          <cell r="H109">
            <v>6.4</v>
          </cell>
          <cell r="I109">
            <v>5.2</v>
          </cell>
        </row>
        <row r="110">
          <cell r="H110">
            <v>100</v>
          </cell>
          <cell r="I110">
            <v>100</v>
          </cell>
        </row>
        <row r="111">
          <cell r="H111">
            <v>323.33</v>
          </cell>
          <cell r="I111">
            <v>319.25</v>
          </cell>
        </row>
      </sheetData>
      <sheetData sheetId="30" refreshError="1"/>
      <sheetData sheetId="3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12</v>
          </cell>
          <cell r="I24">
            <v>8.1</v>
          </cell>
        </row>
        <row r="25">
          <cell r="H25">
            <v>100</v>
          </cell>
          <cell r="I25">
            <v>100</v>
          </cell>
        </row>
        <row r="26">
          <cell r="H26">
            <v>72.2</v>
          </cell>
          <cell r="I26">
            <v>66.7</v>
          </cell>
        </row>
        <row r="27">
          <cell r="H27">
            <v>38</v>
          </cell>
          <cell r="I27">
            <v>39.5</v>
          </cell>
        </row>
        <row r="28">
          <cell r="H28">
            <v>5.7</v>
          </cell>
          <cell r="I28">
            <v>5.4</v>
          </cell>
        </row>
        <row r="29">
          <cell r="H29">
            <v>100</v>
          </cell>
          <cell r="I29">
            <v>100</v>
          </cell>
        </row>
        <row r="30">
          <cell r="H30">
            <v>72.2</v>
          </cell>
          <cell r="I30">
            <v>100</v>
          </cell>
        </row>
        <row r="31">
          <cell r="H31">
            <v>45.5</v>
          </cell>
          <cell r="I31">
            <v>45.25</v>
          </cell>
        </row>
        <row r="32">
          <cell r="H32">
            <v>5.7</v>
          </cell>
          <cell r="I32">
            <v>5.8</v>
          </cell>
        </row>
        <row r="33">
          <cell r="H33">
            <v>100</v>
          </cell>
          <cell r="I33">
            <v>100</v>
          </cell>
        </row>
        <row r="34">
          <cell r="H34">
            <v>72.2</v>
          </cell>
          <cell r="I34">
            <v>77.8</v>
          </cell>
        </row>
        <row r="35">
          <cell r="H35">
            <v>371.5</v>
          </cell>
          <cell r="I35">
            <v>374.08</v>
          </cell>
        </row>
        <row r="60">
          <cell r="H60">
            <v>5.7</v>
          </cell>
          <cell r="I60">
            <v>5.9</v>
          </cell>
        </row>
        <row r="61">
          <cell r="H61">
            <v>100</v>
          </cell>
          <cell r="I61">
            <v>100</v>
          </cell>
        </row>
        <row r="62">
          <cell r="H62">
            <v>72.2</v>
          </cell>
          <cell r="I62">
            <v>75</v>
          </cell>
        </row>
        <row r="63">
          <cell r="H63">
            <v>32</v>
          </cell>
          <cell r="I63">
            <v>33.75</v>
          </cell>
        </row>
        <row r="64">
          <cell r="H64">
            <v>5.7</v>
          </cell>
          <cell r="I64">
            <v>4</v>
          </cell>
        </row>
        <row r="65">
          <cell r="H65">
            <v>100</v>
          </cell>
          <cell r="I65">
            <v>100</v>
          </cell>
        </row>
        <row r="66">
          <cell r="H66">
            <v>72.2</v>
          </cell>
          <cell r="I66">
            <v>66.7</v>
          </cell>
        </row>
        <row r="67">
          <cell r="H67">
            <v>0.5</v>
          </cell>
          <cell r="I67">
            <v>0.5</v>
          </cell>
        </row>
        <row r="68">
          <cell r="H68">
            <v>12</v>
          </cell>
          <cell r="I68">
            <v>4.9000000000000004</v>
          </cell>
        </row>
        <row r="69">
          <cell r="H69">
            <v>100</v>
          </cell>
          <cell r="I69">
            <v>100</v>
          </cell>
        </row>
        <row r="70">
          <cell r="H70">
            <v>72.2</v>
          </cell>
          <cell r="I70">
            <v>66.7</v>
          </cell>
        </row>
        <row r="71">
          <cell r="H71">
            <v>1.5</v>
          </cell>
          <cell r="I71">
            <v>1.5</v>
          </cell>
        </row>
        <row r="80">
          <cell r="H80">
            <v>100</v>
          </cell>
          <cell r="I80">
            <v>100</v>
          </cell>
        </row>
        <row r="81">
          <cell r="H81">
            <v>5.7</v>
          </cell>
          <cell r="I81">
            <v>4</v>
          </cell>
        </row>
        <row r="82">
          <cell r="H82">
            <v>100</v>
          </cell>
          <cell r="I82">
            <v>100</v>
          </cell>
        </row>
        <row r="83">
          <cell r="H83">
            <v>0.5</v>
          </cell>
          <cell r="I83">
            <v>0.5</v>
          </cell>
        </row>
        <row r="84">
          <cell r="H84">
            <v>100</v>
          </cell>
          <cell r="I84">
            <v>100</v>
          </cell>
        </row>
        <row r="85">
          <cell r="H85">
            <v>12</v>
          </cell>
          <cell r="I85">
            <v>4.9000000000000004</v>
          </cell>
        </row>
        <row r="86">
          <cell r="H86">
            <v>100</v>
          </cell>
          <cell r="I86">
            <v>100</v>
          </cell>
        </row>
        <row r="87">
          <cell r="H87">
            <v>1.5</v>
          </cell>
          <cell r="I87">
            <v>1.5</v>
          </cell>
        </row>
        <row r="100">
          <cell r="H100">
            <v>100</v>
          </cell>
          <cell r="I100">
            <v>100</v>
          </cell>
        </row>
        <row r="101">
          <cell r="H101">
            <v>12</v>
          </cell>
          <cell r="I101">
            <v>8.1</v>
          </cell>
        </row>
        <row r="102">
          <cell r="H102">
            <v>100</v>
          </cell>
          <cell r="I102">
            <v>100</v>
          </cell>
        </row>
        <row r="103">
          <cell r="H103">
            <v>38</v>
          </cell>
          <cell r="I103">
            <v>39.5</v>
          </cell>
        </row>
        <row r="104">
          <cell r="H104">
            <v>100</v>
          </cell>
          <cell r="I104">
            <v>100</v>
          </cell>
        </row>
        <row r="105">
          <cell r="H105">
            <v>7</v>
          </cell>
          <cell r="I105">
            <v>5.4</v>
          </cell>
        </row>
        <row r="106">
          <cell r="H106">
            <v>100</v>
          </cell>
          <cell r="I106">
            <v>100</v>
          </cell>
        </row>
        <row r="107">
          <cell r="H107">
            <v>45.5</v>
          </cell>
          <cell r="I107">
            <v>45.25</v>
          </cell>
        </row>
        <row r="108">
          <cell r="H108">
            <v>100</v>
          </cell>
          <cell r="I108">
            <v>100</v>
          </cell>
        </row>
        <row r="109">
          <cell r="H109">
            <v>5.7</v>
          </cell>
          <cell r="I109">
            <v>5.3</v>
          </cell>
        </row>
        <row r="110">
          <cell r="H110">
            <v>100</v>
          </cell>
          <cell r="I110">
            <v>100</v>
          </cell>
        </row>
        <row r="111">
          <cell r="H111">
            <v>438.5</v>
          </cell>
          <cell r="I111">
            <v>442.42</v>
          </cell>
        </row>
      </sheetData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5.8</v>
          </cell>
          <cell r="I24">
            <v>4.5</v>
          </cell>
        </row>
        <row r="25">
          <cell r="H25">
            <v>100</v>
          </cell>
          <cell r="I25">
            <v>100</v>
          </cell>
        </row>
        <row r="26">
          <cell r="H26">
            <v>53.1</v>
          </cell>
          <cell r="I26">
            <v>50</v>
          </cell>
        </row>
        <row r="27">
          <cell r="H27">
            <v>32.33</v>
          </cell>
          <cell r="I27">
            <v>46.5</v>
          </cell>
        </row>
        <row r="32">
          <cell r="H32">
            <v>5.8</v>
          </cell>
          <cell r="I32">
            <v>2.2999999999999998</v>
          </cell>
        </row>
        <row r="33">
          <cell r="H33">
            <v>100</v>
          </cell>
          <cell r="I33">
            <v>100</v>
          </cell>
        </row>
        <row r="34">
          <cell r="H34">
            <v>53.1</v>
          </cell>
          <cell r="I34">
            <v>62.5</v>
          </cell>
        </row>
        <row r="35">
          <cell r="H35">
            <v>251.33</v>
          </cell>
          <cell r="I35">
            <v>233.33</v>
          </cell>
        </row>
        <row r="60">
          <cell r="H60">
            <v>5.8</v>
          </cell>
          <cell r="I60">
            <v>4.5</v>
          </cell>
        </row>
        <row r="61">
          <cell r="H61">
            <v>100</v>
          </cell>
          <cell r="I61">
            <v>100</v>
          </cell>
        </row>
        <row r="62">
          <cell r="H62">
            <v>53.1</v>
          </cell>
          <cell r="I62">
            <v>100</v>
          </cell>
        </row>
        <row r="63">
          <cell r="H63">
            <v>14</v>
          </cell>
          <cell r="I63">
            <v>14.25</v>
          </cell>
        </row>
        <row r="68">
          <cell r="H68">
            <v>5.8</v>
          </cell>
          <cell r="I68">
            <v>5.3</v>
          </cell>
        </row>
        <row r="69">
          <cell r="H69">
            <v>100</v>
          </cell>
          <cell r="I69">
            <v>100</v>
          </cell>
        </row>
        <row r="70">
          <cell r="H70">
            <v>53.1</v>
          </cell>
          <cell r="I70">
            <v>100</v>
          </cell>
        </row>
        <row r="71">
          <cell r="H71">
            <v>1</v>
          </cell>
          <cell r="I71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5.8</v>
          </cell>
          <cell r="I85">
            <v>5.3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</v>
          </cell>
        </row>
        <row r="100">
          <cell r="H100">
            <v>100</v>
          </cell>
          <cell r="I100">
            <v>100</v>
          </cell>
        </row>
        <row r="101">
          <cell r="H101">
            <v>5.8</v>
          </cell>
          <cell r="I101">
            <v>4.5</v>
          </cell>
        </row>
        <row r="102">
          <cell r="H102">
            <v>100</v>
          </cell>
          <cell r="I102">
            <v>100</v>
          </cell>
        </row>
        <row r="103">
          <cell r="H103">
            <v>32.33</v>
          </cell>
          <cell r="I103">
            <v>46.5</v>
          </cell>
        </row>
        <row r="108">
          <cell r="H108">
            <v>100</v>
          </cell>
          <cell r="I108">
            <v>100</v>
          </cell>
        </row>
        <row r="109">
          <cell r="H109">
            <v>5.8</v>
          </cell>
          <cell r="I109">
            <v>2.4</v>
          </cell>
        </row>
        <row r="110">
          <cell r="H110">
            <v>100</v>
          </cell>
          <cell r="I110">
            <v>100</v>
          </cell>
        </row>
      </sheetData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8">
          <cell r="H28">
            <v>8</v>
          </cell>
          <cell r="I28">
            <v>0</v>
          </cell>
        </row>
        <row r="29">
          <cell r="H29">
            <v>100</v>
          </cell>
          <cell r="I29">
            <v>100</v>
          </cell>
        </row>
        <row r="30">
          <cell r="H30">
            <v>59.8</v>
          </cell>
          <cell r="I30">
            <v>75</v>
          </cell>
        </row>
        <row r="31">
          <cell r="H31">
            <v>2</v>
          </cell>
          <cell r="I31">
            <v>2.17</v>
          </cell>
        </row>
        <row r="32">
          <cell r="H32">
            <v>8</v>
          </cell>
          <cell r="I32">
            <v>12.1</v>
          </cell>
        </row>
        <row r="33">
          <cell r="H33">
            <v>100</v>
          </cell>
          <cell r="I33">
            <v>100</v>
          </cell>
        </row>
        <row r="34">
          <cell r="H34">
            <v>59.8</v>
          </cell>
          <cell r="I34">
            <v>66.7</v>
          </cell>
        </row>
        <row r="35">
          <cell r="H35">
            <v>24</v>
          </cell>
          <cell r="I35">
            <v>23.08</v>
          </cell>
        </row>
        <row r="48">
          <cell r="H48">
            <v>8</v>
          </cell>
          <cell r="I48">
            <v>0</v>
          </cell>
        </row>
        <row r="49">
          <cell r="H49">
            <v>100</v>
          </cell>
          <cell r="I49">
            <v>100</v>
          </cell>
        </row>
        <row r="50">
          <cell r="H50">
            <v>59.8</v>
          </cell>
          <cell r="I50">
            <v>71.400000000000006</v>
          </cell>
        </row>
        <row r="51">
          <cell r="H51">
            <v>1</v>
          </cell>
          <cell r="I51">
            <v>1.08</v>
          </cell>
        </row>
        <row r="52">
          <cell r="H52">
            <v>8</v>
          </cell>
          <cell r="I52">
            <v>8</v>
          </cell>
        </row>
        <row r="53">
          <cell r="H53">
            <v>100</v>
          </cell>
          <cell r="I53">
            <v>100</v>
          </cell>
        </row>
        <row r="54">
          <cell r="H54">
            <v>59.8</v>
          </cell>
          <cell r="I54">
            <v>71.400000000000006</v>
          </cell>
        </row>
        <row r="55">
          <cell r="H55">
            <v>11.33</v>
          </cell>
          <cell r="I55">
            <v>13.33</v>
          </cell>
        </row>
        <row r="60">
          <cell r="H60">
            <v>8</v>
          </cell>
          <cell r="I60">
            <v>6.4</v>
          </cell>
        </row>
        <row r="61">
          <cell r="H61">
            <v>100</v>
          </cell>
          <cell r="I61">
            <v>100</v>
          </cell>
        </row>
        <row r="62">
          <cell r="H62">
            <v>59.8</v>
          </cell>
          <cell r="I62">
            <v>60</v>
          </cell>
        </row>
        <row r="63">
          <cell r="H63">
            <v>161.33000000000001</v>
          </cell>
          <cell r="I63">
            <v>157.75</v>
          </cell>
        </row>
        <row r="68">
          <cell r="H68">
            <v>8</v>
          </cell>
          <cell r="I68">
            <v>4.2</v>
          </cell>
        </row>
        <row r="69">
          <cell r="H69">
            <v>100</v>
          </cell>
          <cell r="I69">
            <v>100</v>
          </cell>
        </row>
        <row r="70">
          <cell r="H70">
            <v>59.8</v>
          </cell>
          <cell r="I70">
            <v>68.8</v>
          </cell>
        </row>
        <row r="71">
          <cell r="H71">
            <v>8</v>
          </cell>
          <cell r="I71">
            <v>8.5</v>
          </cell>
        </row>
        <row r="84">
          <cell r="H84">
            <v>100</v>
          </cell>
          <cell r="I84">
            <v>100</v>
          </cell>
        </row>
        <row r="85">
          <cell r="H85">
            <v>8</v>
          </cell>
          <cell r="I85">
            <v>4.2</v>
          </cell>
        </row>
        <row r="86">
          <cell r="H86">
            <v>100</v>
          </cell>
          <cell r="I86">
            <v>100</v>
          </cell>
        </row>
        <row r="87">
          <cell r="H87">
            <v>8</v>
          </cell>
          <cell r="I87">
            <v>8.5</v>
          </cell>
        </row>
        <row r="96">
          <cell r="H96">
            <v>100</v>
          </cell>
          <cell r="I96">
            <v>100</v>
          </cell>
        </row>
        <row r="97">
          <cell r="H97">
            <v>8</v>
          </cell>
          <cell r="I97">
            <v>0</v>
          </cell>
        </row>
        <row r="98">
          <cell r="H98">
            <v>100</v>
          </cell>
          <cell r="I98">
            <v>100</v>
          </cell>
        </row>
        <row r="99">
          <cell r="H99">
            <v>1</v>
          </cell>
          <cell r="I99">
            <v>1.08</v>
          </cell>
        </row>
        <row r="100">
          <cell r="H100">
            <v>100</v>
          </cell>
          <cell r="I100">
            <v>100</v>
          </cell>
        </row>
        <row r="101">
          <cell r="H101">
            <v>8</v>
          </cell>
          <cell r="I101">
            <v>8</v>
          </cell>
        </row>
        <row r="102">
          <cell r="H102">
            <v>100</v>
          </cell>
          <cell r="I102">
            <v>100</v>
          </cell>
        </row>
        <row r="103">
          <cell r="H103">
            <v>11.33</v>
          </cell>
          <cell r="I103">
            <v>13.33</v>
          </cell>
        </row>
        <row r="104">
          <cell r="H104">
            <v>100</v>
          </cell>
          <cell r="I104">
            <v>100</v>
          </cell>
        </row>
        <row r="105">
          <cell r="H105">
            <v>8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2</v>
          </cell>
          <cell r="I107">
            <v>2.17</v>
          </cell>
        </row>
        <row r="108">
          <cell r="H108">
            <v>100</v>
          </cell>
          <cell r="I108">
            <v>100</v>
          </cell>
        </row>
        <row r="109">
          <cell r="H109">
            <v>8</v>
          </cell>
          <cell r="I109">
            <v>7.2</v>
          </cell>
        </row>
        <row r="110">
          <cell r="H110">
            <v>100</v>
          </cell>
          <cell r="I110">
            <v>100</v>
          </cell>
        </row>
        <row r="111">
          <cell r="H111">
            <v>185.33</v>
          </cell>
          <cell r="I111">
            <v>180.83</v>
          </cell>
        </row>
      </sheetData>
      <sheetData sheetId="30" refreshError="1"/>
      <sheetData sheetId="3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H20">
            <v>11</v>
          </cell>
          <cell r="I20">
            <v>6.6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80</v>
          </cell>
        </row>
        <row r="23">
          <cell r="H23">
            <v>5</v>
          </cell>
          <cell r="I23">
            <v>4</v>
          </cell>
        </row>
        <row r="24">
          <cell r="H24">
            <v>11</v>
          </cell>
          <cell r="I24">
            <v>4.4000000000000004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80</v>
          </cell>
        </row>
        <row r="27">
          <cell r="H27">
            <v>29</v>
          </cell>
          <cell r="I27">
            <v>31.75</v>
          </cell>
        </row>
        <row r="28">
          <cell r="H28">
            <v>11</v>
          </cell>
          <cell r="I28">
            <v>4</v>
          </cell>
        </row>
        <row r="29">
          <cell r="H29">
            <v>100</v>
          </cell>
          <cell r="I29">
            <v>100</v>
          </cell>
        </row>
        <row r="30">
          <cell r="H30">
            <v>55</v>
          </cell>
          <cell r="I30">
            <v>100</v>
          </cell>
        </row>
        <row r="31">
          <cell r="H31">
            <v>1</v>
          </cell>
          <cell r="I31">
            <v>1</v>
          </cell>
        </row>
        <row r="32">
          <cell r="H32">
            <v>9</v>
          </cell>
          <cell r="I32">
            <v>7.3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55.2</v>
          </cell>
        </row>
        <row r="35">
          <cell r="H35">
            <v>312</v>
          </cell>
          <cell r="I35">
            <v>297.92</v>
          </cell>
        </row>
        <row r="96">
          <cell r="H96">
            <v>100</v>
          </cell>
          <cell r="I96">
            <v>100</v>
          </cell>
        </row>
        <row r="97">
          <cell r="H97">
            <v>12</v>
          </cell>
          <cell r="I97">
            <v>6.6</v>
          </cell>
        </row>
        <row r="98">
          <cell r="H98">
            <v>100</v>
          </cell>
          <cell r="I98">
            <v>100</v>
          </cell>
        </row>
        <row r="99">
          <cell r="H99">
            <v>5</v>
          </cell>
          <cell r="I99">
            <v>4</v>
          </cell>
        </row>
        <row r="100">
          <cell r="H100">
            <v>100</v>
          </cell>
          <cell r="I100">
            <v>100</v>
          </cell>
        </row>
        <row r="101">
          <cell r="H101">
            <v>9</v>
          </cell>
          <cell r="I101">
            <v>4.4000000000000004</v>
          </cell>
        </row>
        <row r="102">
          <cell r="H102">
            <v>100</v>
          </cell>
          <cell r="I102">
            <v>100</v>
          </cell>
        </row>
        <row r="103">
          <cell r="H103">
            <v>29</v>
          </cell>
          <cell r="I103">
            <v>31.75</v>
          </cell>
        </row>
        <row r="104">
          <cell r="H104">
            <v>100</v>
          </cell>
          <cell r="I104">
            <v>100</v>
          </cell>
        </row>
        <row r="105">
          <cell r="H105">
            <v>9</v>
          </cell>
          <cell r="I105">
            <v>4</v>
          </cell>
        </row>
        <row r="106">
          <cell r="H106">
            <v>100</v>
          </cell>
          <cell r="I106">
            <v>100</v>
          </cell>
        </row>
        <row r="107">
          <cell r="H107">
            <v>1</v>
          </cell>
          <cell r="I107">
            <v>1</v>
          </cell>
        </row>
        <row r="108">
          <cell r="H108">
            <v>100</v>
          </cell>
          <cell r="I108">
            <v>100</v>
          </cell>
        </row>
        <row r="109">
          <cell r="H109">
            <v>9</v>
          </cell>
          <cell r="I109">
            <v>7.3</v>
          </cell>
        </row>
        <row r="110">
          <cell r="H110">
            <v>100</v>
          </cell>
          <cell r="I110">
            <v>100</v>
          </cell>
        </row>
        <row r="111">
          <cell r="H111">
            <v>312</v>
          </cell>
          <cell r="I111">
            <v>297.92</v>
          </cell>
        </row>
      </sheetData>
      <sheetData sheetId="30" refreshError="1"/>
      <sheetData sheetId="3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6.6</v>
          </cell>
          <cell r="I16">
            <v>7.2</v>
          </cell>
        </row>
        <row r="17">
          <cell r="H17">
            <v>100</v>
          </cell>
          <cell r="I17">
            <v>100</v>
          </cell>
        </row>
        <row r="18">
          <cell r="H18">
            <v>63.7</v>
          </cell>
          <cell r="I18">
            <v>90</v>
          </cell>
        </row>
        <row r="19">
          <cell r="H19">
            <v>2</v>
          </cell>
          <cell r="I19">
            <v>2.67</v>
          </cell>
        </row>
        <row r="20">
          <cell r="H20">
            <v>6.6</v>
          </cell>
          <cell r="I20">
            <v>6.1</v>
          </cell>
        </row>
        <row r="21">
          <cell r="H21">
            <v>100</v>
          </cell>
          <cell r="I21">
            <v>100</v>
          </cell>
        </row>
        <row r="22">
          <cell r="H22">
            <v>63.7</v>
          </cell>
          <cell r="I22">
            <v>66.7</v>
          </cell>
        </row>
        <row r="23">
          <cell r="H23">
            <v>2</v>
          </cell>
          <cell r="I23">
            <v>2</v>
          </cell>
        </row>
        <row r="24">
          <cell r="H24">
            <v>6.6</v>
          </cell>
          <cell r="I24">
            <v>7</v>
          </cell>
        </row>
        <row r="25">
          <cell r="H25">
            <v>100</v>
          </cell>
          <cell r="I25">
            <v>100</v>
          </cell>
        </row>
        <row r="26">
          <cell r="H26">
            <v>63.7</v>
          </cell>
          <cell r="I26">
            <v>66.7</v>
          </cell>
        </row>
        <row r="27">
          <cell r="H27">
            <v>21</v>
          </cell>
          <cell r="I27">
            <v>21</v>
          </cell>
        </row>
        <row r="32">
          <cell r="H32">
            <v>6.6</v>
          </cell>
          <cell r="I32">
            <v>9</v>
          </cell>
        </row>
        <row r="33">
          <cell r="H33">
            <v>100</v>
          </cell>
          <cell r="I33">
            <v>100</v>
          </cell>
        </row>
        <row r="34">
          <cell r="H34">
            <v>63.7</v>
          </cell>
          <cell r="I34">
            <v>78.599999999999994</v>
          </cell>
        </row>
        <row r="35">
          <cell r="H35">
            <v>302</v>
          </cell>
          <cell r="I35">
            <v>306</v>
          </cell>
        </row>
        <row r="84">
          <cell r="H84">
            <v>100</v>
          </cell>
          <cell r="I84">
            <v>100</v>
          </cell>
        </row>
        <row r="85">
          <cell r="H85">
            <v>6.6</v>
          </cell>
          <cell r="I85">
            <v>7.2</v>
          </cell>
        </row>
        <row r="86">
          <cell r="H86">
            <v>100</v>
          </cell>
          <cell r="I86">
            <v>100</v>
          </cell>
        </row>
        <row r="87">
          <cell r="H87">
            <v>2</v>
          </cell>
          <cell r="I87">
            <v>2.67</v>
          </cell>
        </row>
        <row r="96">
          <cell r="H96">
            <v>100</v>
          </cell>
          <cell r="I96">
            <v>100</v>
          </cell>
        </row>
        <row r="97">
          <cell r="H97">
            <v>6.6</v>
          </cell>
          <cell r="I97">
            <v>6.1</v>
          </cell>
        </row>
        <row r="98">
          <cell r="H98">
            <v>100</v>
          </cell>
          <cell r="I98">
            <v>100</v>
          </cell>
        </row>
        <row r="99">
          <cell r="H99">
            <v>2</v>
          </cell>
          <cell r="I99">
            <v>2</v>
          </cell>
        </row>
        <row r="100">
          <cell r="H100">
            <v>100</v>
          </cell>
          <cell r="I100">
            <v>100</v>
          </cell>
        </row>
        <row r="101">
          <cell r="H101">
            <v>6.6</v>
          </cell>
          <cell r="I101">
            <v>7</v>
          </cell>
        </row>
        <row r="102">
          <cell r="H102">
            <v>100</v>
          </cell>
          <cell r="I102">
            <v>100</v>
          </cell>
        </row>
        <row r="103">
          <cell r="H103">
            <v>21</v>
          </cell>
          <cell r="I103">
            <v>21</v>
          </cell>
        </row>
        <row r="108">
          <cell r="H108">
            <v>100</v>
          </cell>
          <cell r="I108">
            <v>100</v>
          </cell>
        </row>
        <row r="109">
          <cell r="H109">
            <v>6.6</v>
          </cell>
          <cell r="I109">
            <v>8.1</v>
          </cell>
        </row>
        <row r="110">
          <cell r="H110">
            <v>100</v>
          </cell>
          <cell r="I110">
            <v>100</v>
          </cell>
        </row>
        <row r="111">
          <cell r="H111">
            <v>335</v>
          </cell>
          <cell r="I111">
            <v>339.33</v>
          </cell>
        </row>
      </sheetData>
      <sheetData sheetId="30" refreshError="1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12</v>
          </cell>
          <cell r="I16">
            <v>5</v>
          </cell>
        </row>
        <row r="17">
          <cell r="H17">
            <v>100</v>
          </cell>
          <cell r="I17">
            <v>100</v>
          </cell>
        </row>
        <row r="18">
          <cell r="H18">
            <v>55</v>
          </cell>
          <cell r="I18">
            <v>33.299999999999997</v>
          </cell>
        </row>
        <row r="19">
          <cell r="H19">
            <v>2.67</v>
          </cell>
          <cell r="I19">
            <v>2.67</v>
          </cell>
        </row>
        <row r="20">
          <cell r="H20">
            <v>12</v>
          </cell>
          <cell r="I20">
            <v>3.8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75</v>
          </cell>
        </row>
        <row r="23">
          <cell r="H23">
            <v>2.33</v>
          </cell>
          <cell r="I23">
            <v>2.25</v>
          </cell>
        </row>
        <row r="24">
          <cell r="H24">
            <v>7.2</v>
          </cell>
          <cell r="I24">
            <v>8.9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60</v>
          </cell>
        </row>
        <row r="27">
          <cell r="H27">
            <v>31.33</v>
          </cell>
          <cell r="I27">
            <v>36.33</v>
          </cell>
        </row>
        <row r="28">
          <cell r="H28">
            <v>7.2</v>
          </cell>
          <cell r="I28">
            <v>2.9</v>
          </cell>
        </row>
        <row r="29">
          <cell r="H29">
            <v>100</v>
          </cell>
          <cell r="I29">
            <v>100</v>
          </cell>
        </row>
        <row r="30">
          <cell r="H30">
            <v>70</v>
          </cell>
          <cell r="I30">
            <v>50</v>
          </cell>
        </row>
        <row r="31">
          <cell r="H31">
            <v>1.67</v>
          </cell>
          <cell r="I31">
            <v>1.67</v>
          </cell>
        </row>
        <row r="32">
          <cell r="H32">
            <v>7.2</v>
          </cell>
          <cell r="I32">
            <v>7.2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32.1</v>
          </cell>
        </row>
        <row r="35">
          <cell r="H35">
            <v>298</v>
          </cell>
          <cell r="I35">
            <v>289</v>
          </cell>
        </row>
        <row r="60">
          <cell r="H60">
            <v>7.2</v>
          </cell>
          <cell r="I60">
            <v>8.5</v>
          </cell>
        </row>
        <row r="61">
          <cell r="H61">
            <v>100</v>
          </cell>
          <cell r="I61">
            <v>100</v>
          </cell>
        </row>
        <row r="62">
          <cell r="H62">
            <v>90</v>
          </cell>
          <cell r="I62">
            <v>83.3</v>
          </cell>
        </row>
        <row r="63">
          <cell r="H63">
            <v>4</v>
          </cell>
          <cell r="I63">
            <v>4.42</v>
          </cell>
        </row>
        <row r="84">
          <cell r="H84">
            <v>100</v>
          </cell>
          <cell r="I84">
            <v>100</v>
          </cell>
        </row>
        <row r="85">
          <cell r="H85">
            <v>7.2</v>
          </cell>
          <cell r="I85">
            <v>5</v>
          </cell>
        </row>
        <row r="86">
          <cell r="H86">
            <v>100</v>
          </cell>
          <cell r="I86">
            <v>100</v>
          </cell>
        </row>
        <row r="87">
          <cell r="H87">
            <v>2.67</v>
          </cell>
          <cell r="I87">
            <v>2.67</v>
          </cell>
        </row>
        <row r="96">
          <cell r="H96">
            <v>100</v>
          </cell>
          <cell r="I96">
            <v>100</v>
          </cell>
        </row>
        <row r="97">
          <cell r="H97">
            <v>12</v>
          </cell>
          <cell r="I97">
            <v>3.8</v>
          </cell>
        </row>
        <row r="98">
          <cell r="H98">
            <v>100</v>
          </cell>
          <cell r="I98">
            <v>100</v>
          </cell>
        </row>
        <row r="99">
          <cell r="H99">
            <v>2.33</v>
          </cell>
          <cell r="I99">
            <v>2.25</v>
          </cell>
        </row>
        <row r="100">
          <cell r="H100">
            <v>100</v>
          </cell>
          <cell r="I100">
            <v>100</v>
          </cell>
        </row>
        <row r="101">
          <cell r="H101">
            <v>7.2</v>
          </cell>
          <cell r="I101">
            <v>8.9</v>
          </cell>
        </row>
        <row r="102">
          <cell r="H102">
            <v>100</v>
          </cell>
          <cell r="I102">
            <v>100</v>
          </cell>
        </row>
        <row r="103">
          <cell r="H103">
            <v>31.33</v>
          </cell>
          <cell r="I103">
            <v>36.33</v>
          </cell>
        </row>
        <row r="104">
          <cell r="H104">
            <v>100</v>
          </cell>
          <cell r="I104">
            <v>100</v>
          </cell>
        </row>
        <row r="105">
          <cell r="H105">
            <v>7.2</v>
          </cell>
          <cell r="I105">
            <v>2.9</v>
          </cell>
        </row>
        <row r="106">
          <cell r="H106">
            <v>100</v>
          </cell>
          <cell r="I106">
            <v>100</v>
          </cell>
        </row>
        <row r="107">
          <cell r="H107">
            <v>1.67</v>
          </cell>
          <cell r="I107">
            <v>1.67</v>
          </cell>
        </row>
        <row r="108">
          <cell r="H108">
            <v>100</v>
          </cell>
          <cell r="I108">
            <v>100</v>
          </cell>
        </row>
        <row r="109">
          <cell r="H109">
            <v>7.2</v>
          </cell>
          <cell r="I109">
            <v>7.2</v>
          </cell>
        </row>
        <row r="110">
          <cell r="H110">
            <v>100</v>
          </cell>
          <cell r="I110">
            <v>100</v>
          </cell>
        </row>
        <row r="111">
          <cell r="H111">
            <v>302</v>
          </cell>
          <cell r="I111">
            <v>293.42</v>
          </cell>
        </row>
      </sheetData>
      <sheetData sheetId="30" refreshError="1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2">
          <cell r="H32">
            <v>10</v>
          </cell>
          <cell r="I32">
            <v>7</v>
          </cell>
        </row>
        <row r="33">
          <cell r="H33">
            <v>100</v>
          </cell>
          <cell r="I33">
            <v>96.20637329286798</v>
          </cell>
        </row>
        <row r="34">
          <cell r="H34">
            <v>55</v>
          </cell>
          <cell r="I34">
            <v>50</v>
          </cell>
        </row>
        <row r="35">
          <cell r="H35">
            <v>338</v>
          </cell>
          <cell r="I35">
            <v>337.25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10.1</v>
          </cell>
        </row>
        <row r="98">
          <cell r="H98">
            <v>100</v>
          </cell>
          <cell r="I98">
            <v>100</v>
          </cell>
        </row>
        <row r="99">
          <cell r="H99">
            <v>1</v>
          </cell>
          <cell r="I99">
            <v>1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8.5</v>
          </cell>
        </row>
        <row r="102">
          <cell r="H102">
            <v>100</v>
          </cell>
          <cell r="I102">
            <v>100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6.7</v>
          </cell>
        </row>
        <row r="110">
          <cell r="H110">
            <v>100</v>
          </cell>
          <cell r="I110">
            <v>100</v>
          </cell>
        </row>
        <row r="111">
          <cell r="H111">
            <v>353</v>
          </cell>
          <cell r="I111">
            <v>352.17</v>
          </cell>
        </row>
      </sheetData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"/>
      <sheetName val="11"/>
      <sheetName val="13"/>
      <sheetName val="19"/>
      <sheetName val="25"/>
      <sheetName val="28"/>
      <sheetName val="30"/>
      <sheetName val="38"/>
      <sheetName val="39"/>
      <sheetName val="42"/>
      <sheetName val="43"/>
      <sheetName val="45"/>
      <sheetName val="46"/>
      <sheetName val="51"/>
      <sheetName val="54"/>
      <sheetName val="55"/>
      <sheetName val="56"/>
      <sheetName val="57"/>
      <sheetName val="59"/>
      <sheetName val="66"/>
      <sheetName val="71"/>
      <sheetName val="72"/>
      <sheetName val="73"/>
      <sheetName val="74"/>
      <sheetName val="75"/>
      <sheetName val="76"/>
      <sheetName val="89"/>
      <sheetName val="99"/>
      <sheetName val="101"/>
      <sheetName val="112"/>
      <sheetName val="137"/>
      <sheetName val="140"/>
      <sheetName val="144"/>
      <sheetName val="148"/>
      <sheetName val="151"/>
      <sheetName val="152"/>
      <sheetName val="163"/>
      <sheetName val="186"/>
      <sheetName val="190"/>
      <sheetName val="200"/>
      <sheetName val="213"/>
      <sheetName val="215"/>
      <sheetName val="217"/>
      <sheetName val="218"/>
      <sheetName val="227"/>
      <sheetName val="244"/>
      <sheetName val="246"/>
      <sheetName val="247"/>
      <sheetName val="259"/>
      <sheetName val="277"/>
      <sheetName val="280"/>
      <sheetName val="282"/>
      <sheetName val="292"/>
      <sheetName val="294"/>
      <sheetName val="296"/>
      <sheetName val="300"/>
      <sheetName val="301"/>
      <sheetName val="303"/>
      <sheetName val="308"/>
      <sheetName val="309"/>
      <sheetName val="311"/>
      <sheetName val="315"/>
      <sheetName val="316"/>
      <sheetName val="326"/>
      <sheetName val="328"/>
      <sheetName val="329"/>
      <sheetName val="330"/>
      <sheetName val="333"/>
      <sheetName val="СВОД"/>
      <sheetName val="Лист1"/>
    </sheetNames>
    <sheetDataSet>
      <sheetData sheetId="0">
        <row r="8">
          <cell r="H8">
            <v>6.6</v>
          </cell>
          <cell r="I8">
            <v>4.9000000000000004</v>
          </cell>
        </row>
        <row r="9">
          <cell r="H9">
            <v>100</v>
          </cell>
          <cell r="I9">
            <v>100</v>
          </cell>
        </row>
        <row r="10">
          <cell r="H10">
            <v>100</v>
          </cell>
          <cell r="I10">
            <v>100</v>
          </cell>
        </row>
        <row r="11">
          <cell r="H11">
            <v>1</v>
          </cell>
          <cell r="I11">
            <v>1</v>
          </cell>
        </row>
      </sheetData>
      <sheetData sheetId="1">
        <row r="104">
          <cell r="H104">
            <v>100</v>
          </cell>
          <cell r="I104">
            <v>100</v>
          </cell>
        </row>
        <row r="105">
          <cell r="H105">
            <v>8.6999999999999993</v>
          </cell>
          <cell r="I105">
            <v>5.4</v>
          </cell>
        </row>
        <row r="106">
          <cell r="H106">
            <v>100</v>
          </cell>
          <cell r="I106">
            <v>100</v>
          </cell>
        </row>
        <row r="107">
          <cell r="H107">
            <v>4</v>
          </cell>
          <cell r="I107">
            <v>4.17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H8">
            <v>8.6999999999999993</v>
          </cell>
          <cell r="I8">
            <v>8.6</v>
          </cell>
        </row>
        <row r="9">
          <cell r="H9">
            <v>100</v>
          </cell>
          <cell r="I9">
            <v>100</v>
          </cell>
        </row>
        <row r="10">
          <cell r="H10">
            <v>50</v>
          </cell>
          <cell r="I10">
            <v>50</v>
          </cell>
        </row>
        <row r="11">
          <cell r="H11">
            <v>1.5</v>
          </cell>
          <cell r="I11">
            <v>1.42</v>
          </cell>
        </row>
        <row r="76">
          <cell r="H76">
            <v>100</v>
          </cell>
        </row>
        <row r="77">
          <cell r="H77">
            <v>8.6999999999999993</v>
          </cell>
        </row>
        <row r="78">
          <cell r="H78">
            <v>100</v>
          </cell>
        </row>
        <row r="79">
          <cell r="H79">
            <v>1.5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63">
          <cell r="H63">
            <v>22.67</v>
          </cell>
          <cell r="I63">
            <v>22.25</v>
          </cell>
        </row>
      </sheetData>
      <sheetData sheetId="20" refreshError="1"/>
      <sheetData sheetId="21" refreshError="1"/>
      <sheetData sheetId="22">
        <row r="24">
          <cell r="H24">
            <v>11</v>
          </cell>
          <cell r="I24">
            <v>5.3</v>
          </cell>
        </row>
        <row r="25">
          <cell r="H25">
            <v>100</v>
          </cell>
          <cell r="I25">
            <v>100</v>
          </cell>
        </row>
        <row r="26">
          <cell r="H26">
            <v>42</v>
          </cell>
          <cell r="I26">
            <v>42.9</v>
          </cell>
        </row>
        <row r="27">
          <cell r="H27">
            <v>19.170000000000002</v>
          </cell>
          <cell r="I27">
            <v>19.829999999999998</v>
          </cell>
        </row>
      </sheetData>
      <sheetData sheetId="23" refreshError="1"/>
      <sheetData sheetId="24" refreshError="1"/>
      <sheetData sheetId="25" refreshError="1"/>
      <sheetData sheetId="26">
        <row r="20">
          <cell r="H20">
            <v>10</v>
          </cell>
          <cell r="I20">
            <v>8.4</v>
          </cell>
        </row>
        <row r="21">
          <cell r="H21">
            <v>100</v>
          </cell>
          <cell r="I21">
            <v>100</v>
          </cell>
        </row>
        <row r="22">
          <cell r="H22">
            <v>100</v>
          </cell>
          <cell r="I22">
            <v>80</v>
          </cell>
        </row>
        <row r="23">
          <cell r="H23">
            <v>7.17</v>
          </cell>
          <cell r="I23">
            <v>6.75</v>
          </cell>
        </row>
        <row r="28">
          <cell r="H28">
            <v>5</v>
          </cell>
          <cell r="I28">
            <v>3.2</v>
          </cell>
        </row>
        <row r="29">
          <cell r="H29">
            <v>100</v>
          </cell>
          <cell r="I29">
            <v>100</v>
          </cell>
        </row>
        <row r="30">
          <cell r="H30">
            <v>55</v>
          </cell>
          <cell r="I30">
            <v>50</v>
          </cell>
        </row>
        <row r="31">
          <cell r="H31">
            <v>2.33</v>
          </cell>
          <cell r="I31">
            <v>3.17</v>
          </cell>
        </row>
        <row r="68">
          <cell r="H68">
            <v>5</v>
          </cell>
          <cell r="I68">
            <v>3.3</v>
          </cell>
        </row>
        <row r="69">
          <cell r="H69">
            <v>100</v>
          </cell>
          <cell r="I69">
            <v>100</v>
          </cell>
        </row>
        <row r="70">
          <cell r="H70">
            <v>55</v>
          </cell>
          <cell r="I70">
            <v>64.3</v>
          </cell>
        </row>
        <row r="71">
          <cell r="H71">
            <v>6.33</v>
          </cell>
          <cell r="I71">
            <v>5.58</v>
          </cell>
        </row>
        <row r="84">
          <cell r="H84">
            <v>100</v>
          </cell>
          <cell r="I84">
            <v>100</v>
          </cell>
        </row>
        <row r="85">
          <cell r="H85">
            <v>5</v>
          </cell>
          <cell r="I85">
            <v>2.2000000000000002</v>
          </cell>
        </row>
        <row r="86">
          <cell r="H86">
            <v>100</v>
          </cell>
          <cell r="I86">
            <v>100</v>
          </cell>
        </row>
        <row r="87">
          <cell r="H87">
            <v>6.33</v>
          </cell>
          <cell r="I87">
            <v>5.58</v>
          </cell>
        </row>
        <row r="96">
          <cell r="H96">
            <v>100</v>
          </cell>
          <cell r="I96">
            <v>100</v>
          </cell>
        </row>
        <row r="97">
          <cell r="H97">
            <v>10</v>
          </cell>
          <cell r="I97">
            <v>8.4</v>
          </cell>
        </row>
        <row r="98">
          <cell r="H98">
            <v>100</v>
          </cell>
          <cell r="I98">
            <v>100</v>
          </cell>
        </row>
        <row r="99">
          <cell r="H99">
            <v>7.17</v>
          </cell>
          <cell r="I99">
            <v>6.75</v>
          </cell>
        </row>
      </sheetData>
      <sheetData sheetId="27" refreshError="1"/>
      <sheetData sheetId="28">
        <row r="100">
          <cell r="H100">
            <v>100</v>
          </cell>
          <cell r="I100">
            <v>50</v>
          </cell>
        </row>
        <row r="101">
          <cell r="H101">
            <v>10</v>
          </cell>
          <cell r="I101">
            <v>0</v>
          </cell>
        </row>
        <row r="102">
          <cell r="H102">
            <v>100</v>
          </cell>
          <cell r="I102">
            <v>100</v>
          </cell>
        </row>
        <row r="103">
          <cell r="H103">
            <v>19</v>
          </cell>
          <cell r="I103">
            <v>19</v>
          </cell>
        </row>
        <row r="104">
          <cell r="H104">
            <v>100</v>
          </cell>
          <cell r="I104">
            <v>100</v>
          </cell>
        </row>
        <row r="105">
          <cell r="H105">
            <v>10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2</v>
          </cell>
          <cell r="I107">
            <v>2</v>
          </cell>
        </row>
        <row r="108">
          <cell r="H108">
            <v>100</v>
          </cell>
          <cell r="I108">
            <v>42.857142857142854</v>
          </cell>
        </row>
        <row r="109">
          <cell r="H109">
            <v>10</v>
          </cell>
          <cell r="I109">
            <v>0</v>
          </cell>
        </row>
        <row r="110">
          <cell r="H110">
            <v>100</v>
          </cell>
          <cell r="I110">
            <v>100</v>
          </cell>
        </row>
        <row r="111">
          <cell r="H111">
            <v>97</v>
          </cell>
          <cell r="I111">
            <v>97</v>
          </cell>
        </row>
      </sheetData>
      <sheetData sheetId="29" refreshError="1"/>
      <sheetData sheetId="30" refreshError="1"/>
      <sheetData sheetId="31">
        <row r="71">
          <cell r="H71">
            <v>4</v>
          </cell>
          <cell r="I71">
            <v>4.08</v>
          </cell>
        </row>
      </sheetData>
      <sheetData sheetId="32">
        <row r="104">
          <cell r="H104">
            <v>100</v>
          </cell>
          <cell r="I104">
            <v>100</v>
          </cell>
        </row>
        <row r="105">
          <cell r="H105">
            <v>8</v>
          </cell>
          <cell r="I105">
            <v>6.6</v>
          </cell>
        </row>
        <row r="106">
          <cell r="H106">
            <v>100</v>
          </cell>
          <cell r="I106">
            <v>100</v>
          </cell>
        </row>
        <row r="107">
          <cell r="H107">
            <v>0.67</v>
          </cell>
          <cell r="I107">
            <v>0.67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76">
          <cell r="H76">
            <v>100</v>
          </cell>
          <cell r="I76">
            <v>100</v>
          </cell>
        </row>
        <row r="77">
          <cell r="H77">
            <v>4.5999999999999996</v>
          </cell>
          <cell r="I77">
            <v>0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</v>
          </cell>
        </row>
        <row r="104">
          <cell r="H104">
            <v>100</v>
          </cell>
          <cell r="I104">
            <v>100</v>
          </cell>
        </row>
        <row r="105">
          <cell r="H105">
            <v>4.5999999999999996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0.17</v>
          </cell>
          <cell r="I107">
            <v>0.67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76">
          <cell r="H76">
            <v>100</v>
          </cell>
          <cell r="I76">
            <v>100</v>
          </cell>
        </row>
        <row r="77">
          <cell r="H77">
            <v>7.9</v>
          </cell>
          <cell r="I77">
            <v>8.5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11">
          <cell r="H111">
            <v>258.83</v>
          </cell>
          <cell r="I111">
            <v>247.58</v>
          </cell>
        </row>
      </sheetData>
      <sheetData sheetId="57" refreshError="1"/>
      <sheetData sheetId="58" refreshError="1"/>
      <sheetData sheetId="59">
        <row r="28">
          <cell r="H28">
            <v>10</v>
          </cell>
          <cell r="I28">
            <v>3.7</v>
          </cell>
        </row>
        <row r="29">
          <cell r="H29">
            <v>100</v>
          </cell>
          <cell r="I29">
            <v>100</v>
          </cell>
        </row>
        <row r="30">
          <cell r="H30">
            <v>63.7</v>
          </cell>
          <cell r="I30">
            <v>100</v>
          </cell>
        </row>
        <row r="31">
          <cell r="H31">
            <v>0.33</v>
          </cell>
          <cell r="I31">
            <v>0.33</v>
          </cell>
        </row>
        <row r="104">
          <cell r="H104">
            <v>100</v>
          </cell>
          <cell r="I104">
            <v>100</v>
          </cell>
        </row>
        <row r="105">
          <cell r="H105">
            <v>10</v>
          </cell>
          <cell r="I105">
            <v>0</v>
          </cell>
        </row>
        <row r="106">
          <cell r="H106">
            <v>100</v>
          </cell>
          <cell r="I106">
            <v>100</v>
          </cell>
        </row>
        <row r="107">
          <cell r="H107">
            <v>0.33</v>
          </cell>
          <cell r="I107">
            <v>0.33</v>
          </cell>
        </row>
      </sheetData>
      <sheetData sheetId="60" refreshError="1"/>
      <sheetData sheetId="61">
        <row r="20">
          <cell r="H20">
            <v>10</v>
          </cell>
          <cell r="I20">
            <v>10.1</v>
          </cell>
        </row>
        <row r="21">
          <cell r="H21">
            <v>100</v>
          </cell>
          <cell r="I21">
            <v>100</v>
          </cell>
        </row>
        <row r="22">
          <cell r="H22">
            <v>55</v>
          </cell>
          <cell r="I22">
            <v>60</v>
          </cell>
        </row>
        <row r="23">
          <cell r="H23">
            <v>1</v>
          </cell>
          <cell r="I23">
            <v>1</v>
          </cell>
        </row>
        <row r="24">
          <cell r="H24">
            <v>10</v>
          </cell>
          <cell r="I24">
            <v>4.2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60</v>
          </cell>
        </row>
        <row r="27">
          <cell r="H27">
            <v>22</v>
          </cell>
          <cell r="I27">
            <v>20.329999999999998</v>
          </cell>
        </row>
        <row r="103">
          <cell r="H103">
            <v>22</v>
          </cell>
          <cell r="I103">
            <v>20.329999999999998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103">
          <cell r="H103">
            <v>36.08</v>
          </cell>
          <cell r="I103">
            <v>36.08</v>
          </cell>
        </row>
        <row r="111">
          <cell r="H111">
            <v>256.25</v>
          </cell>
          <cell r="I111">
            <v>244.17</v>
          </cell>
        </row>
      </sheetData>
      <sheetData sheetId="68" refreshError="1"/>
      <sheetData sheetId="6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8.1</v>
          </cell>
          <cell r="I24">
            <v>2.2999999999999998</v>
          </cell>
        </row>
        <row r="25">
          <cell r="H25">
            <v>100</v>
          </cell>
          <cell r="I25">
            <v>100</v>
          </cell>
        </row>
        <row r="26">
          <cell r="H26">
            <v>66.599999999999994</v>
          </cell>
          <cell r="I26">
            <v>66.7</v>
          </cell>
        </row>
        <row r="27">
          <cell r="H27">
            <v>33.5</v>
          </cell>
          <cell r="I27">
            <v>37.92</v>
          </cell>
        </row>
        <row r="28">
          <cell r="H28">
            <v>8.1</v>
          </cell>
          <cell r="I28">
            <v>7.3</v>
          </cell>
        </row>
        <row r="29">
          <cell r="H29">
            <v>100</v>
          </cell>
          <cell r="I29">
            <v>100</v>
          </cell>
        </row>
        <row r="30">
          <cell r="H30">
            <v>66.599999999999994</v>
          </cell>
          <cell r="I30">
            <v>60</v>
          </cell>
        </row>
        <row r="31">
          <cell r="H31">
            <v>2.5</v>
          </cell>
          <cell r="I31">
            <v>2.5</v>
          </cell>
        </row>
        <row r="32">
          <cell r="H32">
            <v>8.1</v>
          </cell>
          <cell r="I32">
            <v>1.5</v>
          </cell>
        </row>
        <row r="33">
          <cell r="H33">
            <v>100</v>
          </cell>
          <cell r="I33">
            <v>100</v>
          </cell>
        </row>
        <row r="34">
          <cell r="H34">
            <v>66.599999999999994</v>
          </cell>
          <cell r="I34">
            <v>56.3</v>
          </cell>
        </row>
        <row r="35">
          <cell r="H35">
            <v>168</v>
          </cell>
          <cell r="I35">
            <v>167.83</v>
          </cell>
        </row>
        <row r="60">
          <cell r="H60">
            <v>8.1</v>
          </cell>
          <cell r="I60">
            <v>1.2</v>
          </cell>
        </row>
        <row r="61">
          <cell r="H61">
            <v>100</v>
          </cell>
          <cell r="I61">
            <v>100</v>
          </cell>
        </row>
        <row r="62">
          <cell r="H62">
            <v>85</v>
          </cell>
          <cell r="I62">
            <v>72.2</v>
          </cell>
        </row>
        <row r="63">
          <cell r="H63">
            <v>73.5</v>
          </cell>
          <cell r="I63">
            <v>77.83</v>
          </cell>
        </row>
        <row r="68">
          <cell r="H68">
            <v>8.1</v>
          </cell>
          <cell r="I68">
            <v>2.4</v>
          </cell>
        </row>
        <row r="69">
          <cell r="H69">
            <v>100</v>
          </cell>
          <cell r="I69">
            <v>100</v>
          </cell>
        </row>
        <row r="70">
          <cell r="H70">
            <v>85</v>
          </cell>
          <cell r="I70">
            <v>80</v>
          </cell>
        </row>
        <row r="71">
          <cell r="H71">
            <v>1</v>
          </cell>
          <cell r="I71">
            <v>1.5</v>
          </cell>
        </row>
        <row r="84">
          <cell r="H84">
            <v>100</v>
          </cell>
          <cell r="I84">
            <v>100</v>
          </cell>
        </row>
        <row r="85">
          <cell r="H85">
            <v>8.1</v>
          </cell>
          <cell r="I85">
            <v>2.4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1.5</v>
          </cell>
        </row>
        <row r="100">
          <cell r="H100">
            <v>100</v>
          </cell>
          <cell r="I100">
            <v>100</v>
          </cell>
        </row>
        <row r="101">
          <cell r="H101">
            <v>8.1</v>
          </cell>
          <cell r="I101">
            <v>2.2999999999999998</v>
          </cell>
        </row>
        <row r="102">
          <cell r="H102">
            <v>100</v>
          </cell>
          <cell r="I102">
            <v>100</v>
          </cell>
        </row>
        <row r="103">
          <cell r="H103">
            <v>33.5</v>
          </cell>
          <cell r="I103">
            <v>37.92</v>
          </cell>
        </row>
        <row r="104">
          <cell r="H104">
            <v>100</v>
          </cell>
          <cell r="I104">
            <v>100</v>
          </cell>
        </row>
        <row r="105">
          <cell r="H105">
            <v>8.1</v>
          </cell>
          <cell r="I105">
            <v>7.3</v>
          </cell>
        </row>
        <row r="106">
          <cell r="H106">
            <v>100</v>
          </cell>
          <cell r="I106">
            <v>100</v>
          </cell>
        </row>
        <row r="107">
          <cell r="H107">
            <v>2.5</v>
          </cell>
          <cell r="I107">
            <v>2.5</v>
          </cell>
        </row>
        <row r="108">
          <cell r="H108">
            <v>100</v>
          </cell>
          <cell r="I108">
            <v>100</v>
          </cell>
        </row>
        <row r="109">
          <cell r="H109">
            <v>8.1</v>
          </cell>
          <cell r="I109">
            <v>1.3</v>
          </cell>
        </row>
        <row r="110">
          <cell r="H110">
            <v>100</v>
          </cell>
          <cell r="I110">
            <v>100</v>
          </cell>
        </row>
        <row r="111">
          <cell r="H111">
            <v>266.5</v>
          </cell>
          <cell r="I111">
            <v>268.75</v>
          </cell>
        </row>
      </sheetData>
      <sheetData sheetId="30" refreshError="1"/>
      <sheetData sheetId="3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5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4">
          <cell r="H24">
            <v>5.0999999999999996</v>
          </cell>
          <cell r="I24">
            <v>3.2</v>
          </cell>
        </row>
        <row r="25">
          <cell r="H25">
            <v>100</v>
          </cell>
          <cell r="I25">
            <v>100</v>
          </cell>
        </row>
        <row r="26">
          <cell r="H26">
            <v>55</v>
          </cell>
          <cell r="I26">
            <v>55.6</v>
          </cell>
        </row>
        <row r="27">
          <cell r="H27">
            <v>54</v>
          </cell>
          <cell r="I27">
            <v>53.33</v>
          </cell>
        </row>
        <row r="32">
          <cell r="H32">
            <v>5.0999999999999996</v>
          </cell>
          <cell r="I32">
            <v>2.2999999999999998</v>
          </cell>
        </row>
        <row r="33">
          <cell r="H33">
            <v>100</v>
          </cell>
          <cell r="I33">
            <v>100</v>
          </cell>
        </row>
        <row r="34">
          <cell r="H34">
            <v>55</v>
          </cell>
          <cell r="I34">
            <v>56</v>
          </cell>
        </row>
        <row r="35">
          <cell r="H35">
            <v>184</v>
          </cell>
          <cell r="I35">
            <v>186.17</v>
          </cell>
        </row>
        <row r="60">
          <cell r="H60">
            <v>5.0999999999999996</v>
          </cell>
          <cell r="I60">
            <v>1.8</v>
          </cell>
        </row>
        <row r="61">
          <cell r="H61">
            <v>100</v>
          </cell>
          <cell r="I61">
            <v>100</v>
          </cell>
        </row>
        <row r="62">
          <cell r="H62">
            <v>55</v>
          </cell>
          <cell r="I62">
            <v>57.1</v>
          </cell>
        </row>
        <row r="63">
          <cell r="H63">
            <v>16</v>
          </cell>
          <cell r="I63">
            <v>16.5</v>
          </cell>
        </row>
        <row r="88">
          <cell r="H88">
            <v>100</v>
          </cell>
          <cell r="I88">
            <v>100</v>
          </cell>
        </row>
        <row r="89">
          <cell r="H89">
            <v>5.0999999999999996</v>
          </cell>
          <cell r="I89">
            <v>3.2</v>
          </cell>
        </row>
        <row r="90">
          <cell r="H90">
            <v>100</v>
          </cell>
          <cell r="I90">
            <v>100</v>
          </cell>
        </row>
        <row r="91">
          <cell r="H91">
            <v>54</v>
          </cell>
          <cell r="I91">
            <v>53.33</v>
          </cell>
        </row>
        <row r="92">
          <cell r="H92">
            <v>100</v>
          </cell>
          <cell r="I92">
            <v>100</v>
          </cell>
        </row>
        <row r="93">
          <cell r="H93">
            <v>5.0999999999999996</v>
          </cell>
          <cell r="I93">
            <v>2.2999999999999998</v>
          </cell>
        </row>
        <row r="94">
          <cell r="H94">
            <v>100</v>
          </cell>
          <cell r="I94">
            <v>100</v>
          </cell>
        </row>
        <row r="95">
          <cell r="H95">
            <v>200</v>
          </cell>
          <cell r="I95">
            <v>202.67</v>
          </cell>
        </row>
      </sheetData>
      <sheetData sheetId="30" refreshError="1"/>
      <sheetData sheetId="3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32">
          <cell r="H32">
            <v>7.8</v>
          </cell>
          <cell r="I32">
            <v>5.0999999999999996</v>
          </cell>
        </row>
        <row r="33">
          <cell r="H33">
            <v>100</v>
          </cell>
          <cell r="I33">
            <v>100</v>
          </cell>
        </row>
        <row r="34">
          <cell r="H34">
            <v>68.8</v>
          </cell>
          <cell r="I34">
            <v>66.7</v>
          </cell>
        </row>
        <row r="35">
          <cell r="H35">
            <v>164</v>
          </cell>
          <cell r="I35">
            <v>167.42</v>
          </cell>
        </row>
        <row r="60">
          <cell r="H60">
            <v>7.8</v>
          </cell>
          <cell r="I60">
            <v>2.6</v>
          </cell>
        </row>
        <row r="61">
          <cell r="H61">
            <v>100</v>
          </cell>
          <cell r="I61">
            <v>100</v>
          </cell>
        </row>
        <row r="62">
          <cell r="H62">
            <v>68.8</v>
          </cell>
          <cell r="I62">
            <v>70</v>
          </cell>
        </row>
        <row r="63">
          <cell r="H63">
            <v>40</v>
          </cell>
          <cell r="I63">
            <v>39.58</v>
          </cell>
        </row>
        <row r="68">
          <cell r="H68">
            <v>7.8</v>
          </cell>
          <cell r="I68">
            <v>0.9</v>
          </cell>
        </row>
        <row r="69">
          <cell r="H69">
            <v>100</v>
          </cell>
          <cell r="I69">
            <v>100</v>
          </cell>
        </row>
        <row r="70">
          <cell r="H70">
            <v>68.8</v>
          </cell>
          <cell r="I70">
            <v>75</v>
          </cell>
        </row>
        <row r="71">
          <cell r="H71">
            <v>1</v>
          </cell>
          <cell r="I71">
            <v>1.42</v>
          </cell>
        </row>
        <row r="84">
          <cell r="H84">
            <v>100</v>
          </cell>
          <cell r="I84">
            <v>100</v>
          </cell>
        </row>
        <row r="85">
          <cell r="H85">
            <v>7.8</v>
          </cell>
          <cell r="I85">
            <v>0.9</v>
          </cell>
        </row>
        <row r="86">
          <cell r="H86">
            <v>100</v>
          </cell>
          <cell r="I86">
            <v>100</v>
          </cell>
        </row>
        <row r="87">
          <cell r="H87">
            <v>1</v>
          </cell>
          <cell r="I87">
            <v>1.42</v>
          </cell>
        </row>
        <row r="108">
          <cell r="H108">
            <v>100</v>
          </cell>
          <cell r="I108">
            <v>100</v>
          </cell>
        </row>
        <row r="109">
          <cell r="H109">
            <v>7.8</v>
          </cell>
          <cell r="I109">
            <v>4.5999999999999996</v>
          </cell>
        </row>
        <row r="110">
          <cell r="H110">
            <v>100</v>
          </cell>
          <cell r="I110">
            <v>100</v>
          </cell>
        </row>
        <row r="111">
          <cell r="H111">
            <v>204</v>
          </cell>
          <cell r="I111">
            <v>207</v>
          </cell>
        </row>
      </sheetData>
      <sheetData sheetId="30"/>
      <sheetData sheetId="3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4">
          <cell r="H24">
            <v>10</v>
          </cell>
          <cell r="I24">
            <v>5.2</v>
          </cell>
        </row>
        <row r="25">
          <cell r="H25">
            <v>100</v>
          </cell>
          <cell r="I25">
            <v>100</v>
          </cell>
        </row>
        <row r="26">
          <cell r="H26">
            <v>58</v>
          </cell>
          <cell r="I26">
            <v>80</v>
          </cell>
        </row>
        <row r="27">
          <cell r="H27">
            <v>24</v>
          </cell>
          <cell r="I27">
            <v>21.33</v>
          </cell>
        </row>
        <row r="32">
          <cell r="H32">
            <v>10</v>
          </cell>
          <cell r="I32">
            <v>9</v>
          </cell>
        </row>
        <row r="33">
          <cell r="H33">
            <v>100</v>
          </cell>
          <cell r="I33">
            <v>100</v>
          </cell>
        </row>
        <row r="34">
          <cell r="H34">
            <v>55.8</v>
          </cell>
          <cell r="I34">
            <v>56.5</v>
          </cell>
        </row>
        <row r="35">
          <cell r="H35">
            <v>280.33</v>
          </cell>
          <cell r="I35">
            <v>275.08</v>
          </cell>
        </row>
        <row r="60">
          <cell r="H60">
            <v>10</v>
          </cell>
          <cell r="I60">
            <v>5.7</v>
          </cell>
        </row>
        <row r="61">
          <cell r="H61">
            <v>100</v>
          </cell>
          <cell r="I61">
            <v>100</v>
          </cell>
        </row>
        <row r="62">
          <cell r="H62">
            <v>58</v>
          </cell>
          <cell r="I62">
            <v>60</v>
          </cell>
        </row>
        <row r="63">
          <cell r="H63">
            <v>20</v>
          </cell>
          <cell r="I63">
            <v>27.67</v>
          </cell>
        </row>
        <row r="100">
          <cell r="H100">
            <v>100</v>
          </cell>
          <cell r="I100">
            <v>100</v>
          </cell>
        </row>
        <row r="101">
          <cell r="H101">
            <v>10</v>
          </cell>
          <cell r="I101">
            <v>5.2</v>
          </cell>
        </row>
        <row r="102">
          <cell r="H102">
            <v>100</v>
          </cell>
          <cell r="I102">
            <v>100</v>
          </cell>
        </row>
        <row r="103">
          <cell r="H103">
            <v>24</v>
          </cell>
          <cell r="I103">
            <v>21.33</v>
          </cell>
        </row>
        <row r="108">
          <cell r="H108">
            <v>100</v>
          </cell>
          <cell r="I108">
            <v>100</v>
          </cell>
        </row>
        <row r="109">
          <cell r="H109">
            <v>10</v>
          </cell>
          <cell r="I109">
            <v>8.9</v>
          </cell>
        </row>
        <row r="110">
          <cell r="H110">
            <v>100</v>
          </cell>
          <cell r="I110">
            <v>100</v>
          </cell>
        </row>
        <row r="111">
          <cell r="H111">
            <v>300.33</v>
          </cell>
          <cell r="I111">
            <v>295.83</v>
          </cell>
        </row>
      </sheetData>
      <sheetData sheetId="30"/>
      <sheetData sheetId="3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6">
          <cell r="H16">
            <v>4.5999999999999996</v>
          </cell>
          <cell r="I16">
            <v>0.8</v>
          </cell>
        </row>
        <row r="17">
          <cell r="H17">
            <v>100</v>
          </cell>
          <cell r="I17">
            <v>100</v>
          </cell>
        </row>
        <row r="18">
          <cell r="H18">
            <v>57.3</v>
          </cell>
          <cell r="I18">
            <v>60</v>
          </cell>
        </row>
        <row r="19">
          <cell r="H19">
            <v>1.67</v>
          </cell>
          <cell r="I19">
            <v>1.5</v>
          </cell>
        </row>
        <row r="20">
          <cell r="H20">
            <v>8.5</v>
          </cell>
          <cell r="I20">
            <v>0.6</v>
          </cell>
        </row>
        <row r="21">
          <cell r="H21">
            <v>100</v>
          </cell>
          <cell r="I21">
            <v>100</v>
          </cell>
        </row>
        <row r="22">
          <cell r="H22">
            <v>90</v>
          </cell>
          <cell r="I22">
            <v>100</v>
          </cell>
        </row>
        <row r="23">
          <cell r="H23">
            <v>17</v>
          </cell>
          <cell r="I23">
            <v>17.170000000000002</v>
          </cell>
        </row>
        <row r="28">
          <cell r="H28">
            <v>8.5</v>
          </cell>
          <cell r="I28">
            <v>1.2</v>
          </cell>
        </row>
        <row r="29">
          <cell r="H29">
            <v>100</v>
          </cell>
          <cell r="I29">
            <v>100</v>
          </cell>
        </row>
        <row r="30">
          <cell r="H30">
            <v>90</v>
          </cell>
          <cell r="I30">
            <v>100</v>
          </cell>
        </row>
        <row r="31">
          <cell r="H31">
            <v>40.67</v>
          </cell>
          <cell r="I31">
            <v>44.58</v>
          </cell>
        </row>
        <row r="32">
          <cell r="H32">
            <v>8.5</v>
          </cell>
          <cell r="I32">
            <v>8.3000000000000007</v>
          </cell>
        </row>
        <row r="33">
          <cell r="H33">
            <v>100</v>
          </cell>
          <cell r="I33">
            <v>100</v>
          </cell>
        </row>
        <row r="34">
          <cell r="H34">
            <v>79.8</v>
          </cell>
          <cell r="I34">
            <v>72.7</v>
          </cell>
        </row>
        <row r="35">
          <cell r="H35">
            <v>122</v>
          </cell>
          <cell r="I35">
            <v>128</v>
          </cell>
        </row>
        <row r="60">
          <cell r="H60">
            <v>8.5</v>
          </cell>
          <cell r="I60">
            <v>6.5</v>
          </cell>
        </row>
        <row r="61">
          <cell r="H61">
            <v>100</v>
          </cell>
          <cell r="I61">
            <v>100</v>
          </cell>
        </row>
        <row r="62">
          <cell r="H62">
            <v>79.8</v>
          </cell>
          <cell r="I62">
            <v>66.7</v>
          </cell>
        </row>
        <row r="63">
          <cell r="H63">
            <v>39</v>
          </cell>
          <cell r="I63">
            <v>39.92</v>
          </cell>
        </row>
        <row r="68">
          <cell r="H68">
            <v>8.5</v>
          </cell>
          <cell r="I68">
            <v>4.7</v>
          </cell>
        </row>
        <row r="69">
          <cell r="H69">
            <v>100</v>
          </cell>
          <cell r="I69">
            <v>100</v>
          </cell>
        </row>
        <row r="70">
          <cell r="H70">
            <v>79.8</v>
          </cell>
          <cell r="I70">
            <v>100</v>
          </cell>
        </row>
        <row r="71">
          <cell r="H71">
            <v>4</v>
          </cell>
          <cell r="I71">
            <v>4</v>
          </cell>
        </row>
        <row r="84">
          <cell r="H84">
            <v>100</v>
          </cell>
          <cell r="I84">
            <v>100</v>
          </cell>
        </row>
        <row r="85">
          <cell r="H85">
            <v>8.5</v>
          </cell>
          <cell r="I85">
            <v>3.6</v>
          </cell>
        </row>
        <row r="86">
          <cell r="H86">
            <v>100</v>
          </cell>
          <cell r="I86">
            <v>100</v>
          </cell>
        </row>
        <row r="87">
          <cell r="H87">
            <v>5.67</v>
          </cell>
          <cell r="I87">
            <v>5.5</v>
          </cell>
        </row>
        <row r="96">
          <cell r="H96">
            <v>100</v>
          </cell>
          <cell r="I96">
            <v>100</v>
          </cell>
        </row>
        <row r="97">
          <cell r="H97">
            <v>8.5</v>
          </cell>
          <cell r="I97">
            <v>0.6</v>
          </cell>
        </row>
        <row r="98">
          <cell r="H98">
            <v>100</v>
          </cell>
          <cell r="I98">
            <v>100</v>
          </cell>
        </row>
        <row r="99">
          <cell r="H99">
            <v>17</v>
          </cell>
          <cell r="I99">
            <v>17.170000000000002</v>
          </cell>
        </row>
        <row r="100">
          <cell r="H100">
            <v>100</v>
          </cell>
          <cell r="I100">
            <v>100</v>
          </cell>
        </row>
        <row r="101">
          <cell r="H101">
            <v>8.5</v>
          </cell>
          <cell r="I101">
            <v>0.9</v>
          </cell>
        </row>
        <row r="102">
          <cell r="H102">
            <v>100</v>
          </cell>
          <cell r="I102">
            <v>100</v>
          </cell>
        </row>
        <row r="104">
          <cell r="H104">
            <v>100</v>
          </cell>
          <cell r="I104">
            <v>100</v>
          </cell>
        </row>
        <row r="105">
          <cell r="H105">
            <v>8.5</v>
          </cell>
          <cell r="I105">
            <v>1.2</v>
          </cell>
        </row>
        <row r="106">
          <cell r="H106">
            <v>100</v>
          </cell>
          <cell r="I106">
            <v>100</v>
          </cell>
        </row>
        <row r="107">
          <cell r="H107">
            <v>40.67</v>
          </cell>
          <cell r="I107">
            <v>44.58</v>
          </cell>
        </row>
        <row r="108">
          <cell r="H108">
            <v>100</v>
          </cell>
          <cell r="I108">
            <v>100</v>
          </cell>
        </row>
        <row r="109">
          <cell r="H109">
            <v>8.5</v>
          </cell>
          <cell r="I109">
            <v>5.4</v>
          </cell>
        </row>
        <row r="110">
          <cell r="H110">
            <v>100</v>
          </cell>
          <cell r="I110">
            <v>100</v>
          </cell>
        </row>
      </sheetData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6">
          <cell r="H16">
            <v>6.6</v>
          </cell>
          <cell r="I16">
            <v>4.9000000000000004</v>
          </cell>
        </row>
        <row r="17">
          <cell r="H17">
            <v>100</v>
          </cell>
          <cell r="I17">
            <v>100</v>
          </cell>
        </row>
        <row r="18">
          <cell r="H18">
            <v>71</v>
          </cell>
          <cell r="I18">
            <v>80</v>
          </cell>
        </row>
        <row r="19">
          <cell r="H19">
            <v>0.57999999999999996</v>
          </cell>
          <cell r="I19">
            <v>0.57999999999999996</v>
          </cell>
        </row>
        <row r="20">
          <cell r="H20">
            <v>6.6</v>
          </cell>
          <cell r="I20">
            <v>2.1</v>
          </cell>
        </row>
        <row r="21">
          <cell r="H21">
            <v>100</v>
          </cell>
          <cell r="I21">
            <v>100</v>
          </cell>
        </row>
        <row r="22">
          <cell r="H22">
            <v>71</v>
          </cell>
          <cell r="I22">
            <v>75</v>
          </cell>
        </row>
        <row r="23">
          <cell r="H23">
            <v>1.33</v>
          </cell>
          <cell r="I23">
            <v>2.17</v>
          </cell>
        </row>
        <row r="24">
          <cell r="H24">
            <v>6.6</v>
          </cell>
          <cell r="I24">
            <v>6.3</v>
          </cell>
        </row>
        <row r="25">
          <cell r="H25">
            <v>100</v>
          </cell>
          <cell r="I25">
            <v>100</v>
          </cell>
        </row>
        <row r="26">
          <cell r="H26">
            <v>71</v>
          </cell>
          <cell r="I26">
            <v>75</v>
          </cell>
        </row>
        <row r="27">
          <cell r="H27">
            <v>31</v>
          </cell>
          <cell r="I27">
            <v>31.5</v>
          </cell>
        </row>
        <row r="28">
          <cell r="H28">
            <v>6.6</v>
          </cell>
          <cell r="I28">
            <v>2.9</v>
          </cell>
        </row>
        <row r="29">
          <cell r="H29">
            <v>100</v>
          </cell>
          <cell r="I29">
            <v>100</v>
          </cell>
        </row>
        <row r="30">
          <cell r="H30">
            <v>71</v>
          </cell>
          <cell r="I30">
            <v>80</v>
          </cell>
        </row>
        <row r="31">
          <cell r="H31">
            <v>6.67</v>
          </cell>
          <cell r="I31">
            <v>7</v>
          </cell>
        </row>
        <row r="32">
          <cell r="H32">
            <v>6.6</v>
          </cell>
          <cell r="I32">
            <v>2</v>
          </cell>
        </row>
        <row r="33">
          <cell r="H33">
            <v>100</v>
          </cell>
          <cell r="I33">
            <v>100</v>
          </cell>
        </row>
        <row r="34">
          <cell r="H34">
            <v>71</v>
          </cell>
          <cell r="I34">
            <v>69.2</v>
          </cell>
        </row>
        <row r="35">
          <cell r="H35">
            <v>265.33</v>
          </cell>
          <cell r="I35">
            <v>277.67</v>
          </cell>
        </row>
        <row r="60">
          <cell r="H60">
            <v>6.6</v>
          </cell>
          <cell r="I60">
            <v>2.2999999999999998</v>
          </cell>
        </row>
        <row r="61">
          <cell r="H61">
            <v>100</v>
          </cell>
          <cell r="I61">
            <v>100</v>
          </cell>
        </row>
        <row r="62">
          <cell r="H62">
            <v>71</v>
          </cell>
          <cell r="I62">
            <v>71.400000000000006</v>
          </cell>
        </row>
        <row r="63">
          <cell r="H63">
            <v>20</v>
          </cell>
          <cell r="I63">
            <v>21.5</v>
          </cell>
        </row>
        <row r="76">
          <cell r="H76">
            <v>100</v>
          </cell>
          <cell r="I76">
            <v>100</v>
          </cell>
        </row>
        <row r="77">
          <cell r="H77">
            <v>6.6</v>
          </cell>
          <cell r="I77">
            <v>0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6.6</v>
          </cell>
          <cell r="I85">
            <v>4.9000000000000004</v>
          </cell>
        </row>
        <row r="86">
          <cell r="H86">
            <v>100</v>
          </cell>
          <cell r="I86">
            <v>100</v>
          </cell>
        </row>
        <row r="87">
          <cell r="H87">
            <v>0.57999999999999996</v>
          </cell>
          <cell r="I87">
            <v>0.57999999999999996</v>
          </cell>
        </row>
        <row r="96">
          <cell r="H96">
            <v>100</v>
          </cell>
          <cell r="I96">
            <v>100</v>
          </cell>
        </row>
        <row r="97">
          <cell r="H97">
            <v>6.6</v>
          </cell>
          <cell r="I97">
            <v>2.1</v>
          </cell>
        </row>
        <row r="98">
          <cell r="H98">
            <v>100</v>
          </cell>
          <cell r="I98">
            <v>100</v>
          </cell>
        </row>
        <row r="99">
          <cell r="H99">
            <v>1.33</v>
          </cell>
          <cell r="I99">
            <v>2.17</v>
          </cell>
        </row>
        <row r="100">
          <cell r="H100">
            <v>100</v>
          </cell>
          <cell r="I100">
            <v>100</v>
          </cell>
        </row>
        <row r="101">
          <cell r="H101">
            <v>6.6</v>
          </cell>
          <cell r="I101">
            <v>6.3</v>
          </cell>
        </row>
        <row r="102">
          <cell r="H102">
            <v>100</v>
          </cell>
          <cell r="I102">
            <v>100</v>
          </cell>
        </row>
        <row r="103">
          <cell r="H103">
            <v>31</v>
          </cell>
          <cell r="I103">
            <v>31.5</v>
          </cell>
        </row>
        <row r="104">
          <cell r="H104">
            <v>100</v>
          </cell>
          <cell r="I104">
            <v>100</v>
          </cell>
        </row>
        <row r="105">
          <cell r="H105">
            <v>6.6</v>
          </cell>
          <cell r="I105">
            <v>2.9</v>
          </cell>
        </row>
        <row r="106">
          <cell r="H106">
            <v>100</v>
          </cell>
          <cell r="I106">
            <v>100</v>
          </cell>
        </row>
        <row r="107">
          <cell r="H107">
            <v>6.67</v>
          </cell>
          <cell r="I107">
            <v>7</v>
          </cell>
        </row>
        <row r="108">
          <cell r="H108">
            <v>100</v>
          </cell>
          <cell r="I108">
            <v>100</v>
          </cell>
        </row>
        <row r="109">
          <cell r="H109">
            <v>6.6</v>
          </cell>
          <cell r="I109">
            <v>2</v>
          </cell>
        </row>
        <row r="110">
          <cell r="H110">
            <v>100</v>
          </cell>
          <cell r="I110">
            <v>100</v>
          </cell>
        </row>
        <row r="111">
          <cell r="H111">
            <v>320.33</v>
          </cell>
          <cell r="I111">
            <v>312.08</v>
          </cell>
        </row>
      </sheetData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Оценка от учреждения"/>
      <sheetName val="СВЕРКА ДЕТЕЙ"/>
      <sheetName val="Отчет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8">
          <cell r="H8">
            <v>8.6999999999999993</v>
          </cell>
          <cell r="I8">
            <v>5.2</v>
          </cell>
        </row>
        <row r="9">
          <cell r="H9">
            <v>100</v>
          </cell>
          <cell r="I9">
            <v>100</v>
          </cell>
        </row>
        <row r="10">
          <cell r="H10">
            <v>66.2</v>
          </cell>
          <cell r="I10">
            <v>60</v>
          </cell>
        </row>
        <row r="11">
          <cell r="H11">
            <v>1</v>
          </cell>
          <cell r="I11">
            <v>1</v>
          </cell>
        </row>
        <row r="16">
          <cell r="H16">
            <v>8.6999999999999993</v>
          </cell>
          <cell r="I16">
            <v>1</v>
          </cell>
        </row>
        <row r="17">
          <cell r="H17">
            <v>100</v>
          </cell>
          <cell r="I17">
            <v>100</v>
          </cell>
        </row>
        <row r="18">
          <cell r="H18">
            <v>66.2</v>
          </cell>
          <cell r="I18">
            <v>83.3</v>
          </cell>
        </row>
        <row r="19">
          <cell r="H19">
            <v>3</v>
          </cell>
          <cell r="I19">
            <v>5</v>
          </cell>
        </row>
        <row r="20">
          <cell r="H20">
            <v>8.6999999999999993</v>
          </cell>
          <cell r="I20">
            <v>1.6</v>
          </cell>
        </row>
        <row r="21">
          <cell r="H21">
            <v>100</v>
          </cell>
          <cell r="I21">
            <v>100</v>
          </cell>
        </row>
        <row r="22">
          <cell r="H22">
            <v>66.2</v>
          </cell>
          <cell r="I22">
            <v>60</v>
          </cell>
        </row>
        <row r="23">
          <cell r="H23">
            <v>3</v>
          </cell>
          <cell r="I23">
            <v>3.33</v>
          </cell>
        </row>
        <row r="24">
          <cell r="H24">
            <v>8.6999999999999993</v>
          </cell>
          <cell r="I24">
            <v>1.6</v>
          </cell>
        </row>
        <row r="25">
          <cell r="H25">
            <v>100</v>
          </cell>
          <cell r="I25">
            <v>100</v>
          </cell>
        </row>
        <row r="26">
          <cell r="H26">
            <v>66.2</v>
          </cell>
          <cell r="I26">
            <v>62.5</v>
          </cell>
        </row>
        <row r="27">
          <cell r="H27">
            <v>46</v>
          </cell>
          <cell r="I27">
            <v>47.83</v>
          </cell>
        </row>
        <row r="28">
          <cell r="H28">
            <v>8.6999999999999993</v>
          </cell>
          <cell r="I28">
            <v>4.4000000000000004</v>
          </cell>
        </row>
        <row r="29">
          <cell r="H29">
            <v>100</v>
          </cell>
          <cell r="I29">
            <v>100</v>
          </cell>
        </row>
        <row r="30">
          <cell r="H30">
            <v>66.2</v>
          </cell>
          <cell r="I30">
            <v>71.400000000000006</v>
          </cell>
        </row>
        <row r="31">
          <cell r="H31">
            <v>4</v>
          </cell>
        </row>
        <row r="32">
          <cell r="H32">
            <v>8.6999999999999993</v>
          </cell>
          <cell r="I32">
            <v>1.1000000000000001</v>
          </cell>
        </row>
        <row r="33">
          <cell r="H33">
            <v>100</v>
          </cell>
          <cell r="I33">
            <v>100</v>
          </cell>
        </row>
        <row r="34">
          <cell r="H34">
            <v>66.2</v>
          </cell>
          <cell r="I34">
            <v>72.400000000000006</v>
          </cell>
        </row>
        <row r="35">
          <cell r="H35">
            <v>293</v>
          </cell>
          <cell r="I35">
            <v>287</v>
          </cell>
        </row>
        <row r="60">
          <cell r="H60">
            <v>6.6</v>
          </cell>
        </row>
        <row r="61">
          <cell r="H61">
            <v>100</v>
          </cell>
          <cell r="I61">
            <v>100</v>
          </cell>
        </row>
        <row r="62">
          <cell r="H62">
            <v>71</v>
          </cell>
          <cell r="I62">
            <v>75</v>
          </cell>
        </row>
        <row r="63">
          <cell r="H63">
            <v>1</v>
          </cell>
          <cell r="I63">
            <v>1</v>
          </cell>
        </row>
        <row r="68">
          <cell r="H68">
            <v>6.6</v>
          </cell>
        </row>
        <row r="69">
          <cell r="H69">
            <v>100</v>
          </cell>
          <cell r="I69">
            <v>100</v>
          </cell>
        </row>
        <row r="70">
          <cell r="H70">
            <v>71</v>
          </cell>
          <cell r="I70">
            <v>66.7</v>
          </cell>
        </row>
        <row r="71">
          <cell r="H71">
            <v>2</v>
          </cell>
          <cell r="I71">
            <v>2</v>
          </cell>
        </row>
        <row r="76">
          <cell r="H76">
            <v>100</v>
          </cell>
          <cell r="I76">
            <v>100</v>
          </cell>
        </row>
        <row r="77">
          <cell r="H77">
            <v>8.6999999999999993</v>
          </cell>
          <cell r="I77">
            <v>5.2</v>
          </cell>
        </row>
        <row r="78">
          <cell r="H78">
            <v>100</v>
          </cell>
          <cell r="I78">
            <v>100</v>
          </cell>
        </row>
        <row r="79">
          <cell r="H79">
            <v>1</v>
          </cell>
          <cell r="I79">
            <v>1</v>
          </cell>
        </row>
        <row r="84">
          <cell r="H84">
            <v>100</v>
          </cell>
          <cell r="I84">
            <v>100</v>
          </cell>
        </row>
        <row r="85">
          <cell r="H85">
            <v>8.6999999999999993</v>
          </cell>
          <cell r="I85">
            <v>0.7</v>
          </cell>
        </row>
        <row r="86">
          <cell r="H86">
            <v>100</v>
          </cell>
          <cell r="I86">
            <v>100</v>
          </cell>
        </row>
        <row r="87">
          <cell r="H87">
            <v>5</v>
          </cell>
          <cell r="I87">
            <v>7</v>
          </cell>
        </row>
        <row r="96">
          <cell r="H96">
            <v>100</v>
          </cell>
          <cell r="I96">
            <v>100</v>
          </cell>
        </row>
        <row r="97">
          <cell r="H97">
            <v>8.6999999999999993</v>
          </cell>
          <cell r="I97">
            <v>1.6</v>
          </cell>
        </row>
        <row r="98">
          <cell r="H98">
            <v>100</v>
          </cell>
          <cell r="I98">
            <v>100</v>
          </cell>
        </row>
        <row r="99">
          <cell r="H99">
            <v>3</v>
          </cell>
          <cell r="I99">
            <v>3.33</v>
          </cell>
        </row>
        <row r="100">
          <cell r="H100">
            <v>100</v>
          </cell>
          <cell r="I100">
            <v>100</v>
          </cell>
        </row>
        <row r="101">
          <cell r="H101">
            <v>8.6999999999999993</v>
          </cell>
          <cell r="I101">
            <v>0</v>
          </cell>
        </row>
        <row r="102">
          <cell r="H102">
            <v>100</v>
          </cell>
          <cell r="I102">
            <v>100</v>
          </cell>
        </row>
        <row r="103">
          <cell r="H103">
            <v>46</v>
          </cell>
          <cell r="I103">
            <v>47.83</v>
          </cell>
        </row>
        <row r="108">
          <cell r="H108">
            <v>100</v>
          </cell>
          <cell r="I108">
            <v>100</v>
          </cell>
        </row>
        <row r="109">
          <cell r="H109">
            <v>8.6999999999999993</v>
          </cell>
          <cell r="I109">
            <v>0</v>
          </cell>
        </row>
        <row r="110">
          <cell r="H110">
            <v>100</v>
          </cell>
          <cell r="I110">
            <v>100</v>
          </cell>
        </row>
        <row r="111">
          <cell r="H111">
            <v>294</v>
          </cell>
          <cell r="I111">
            <v>288</v>
          </cell>
        </row>
      </sheetData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R13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65" customWidth="1"/>
    <col min="2" max="2" width="32.28515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4.28515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23.855468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37">
        <v>8</v>
      </c>
      <c r="I3" s="39">
        <v>9</v>
      </c>
      <c r="J3" s="37">
        <v>10</v>
      </c>
      <c r="K3" s="39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2" t="s">
        <v>24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172" t="e">
        <f>IF(I4/H4*100&gt;100,100,I4/H4*100)</f>
        <v>#DIV/0!</v>
      </c>
      <c r="K4" s="212" t="e">
        <f>(J4+J5+J6)/3</f>
        <v>#DIV/0!</v>
      </c>
      <c r="L4" s="204" t="e">
        <f>(K4+K7)/2</f>
        <v>#DIV/0!</v>
      </c>
      <c r="M4" s="202" t="s">
        <v>23</v>
      </c>
      <c r="N4" s="58"/>
      <c r="P4" s="65" t="s">
        <v>107</v>
      </c>
      <c r="Q4" s="65" t="s">
        <v>108</v>
      </c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172" t="e">
        <f>IF(I5/H5*100&gt;100,100,I5/H5*100)</f>
        <v>#DIV/0!</v>
      </c>
      <c r="K5" s="213"/>
      <c r="L5" s="205"/>
      <c r="M5" s="203"/>
      <c r="N5" s="58"/>
      <c r="P5" s="129">
        <f>H7+H11+H15+H19+H23+H27+H31+H35+H39+H43+H47+H51+H55+H59+H63+H67+H71</f>
        <v>371</v>
      </c>
      <c r="Q5" s="129">
        <f>I7+I11+I15+I19+I23+I27+I31+I35+I39+I43+I47+I51+I55+I59+I63+I67+I71</f>
        <v>395</v>
      </c>
    </row>
    <row r="6" spans="1:18" ht="89.25" hidden="1" customHeight="1" x14ac:dyDescent="0.25">
      <c r="A6" s="203"/>
      <c r="B6" s="51"/>
      <c r="C6" s="207"/>
      <c r="D6" s="209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172" t="e">
        <f>IF(I6/H6*100&gt;100,100,I6/H6*100)</f>
        <v>#DIV/0!</v>
      </c>
      <c r="K6" s="214"/>
      <c r="L6" s="205"/>
      <c r="M6" s="203"/>
      <c r="N6" s="58"/>
    </row>
    <row r="7" spans="1:18" ht="33" hidden="1" customHeight="1" x14ac:dyDescent="0.25">
      <c r="A7" s="203"/>
      <c r="B7" s="51"/>
      <c r="C7" s="208"/>
      <c r="D7" s="211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172" t="e">
        <f>IF(I7/H7*100&gt;100,100,I7/H7*100)</f>
        <v>#DIV/0!</v>
      </c>
      <c r="K7" s="172" t="e">
        <f>J7</f>
        <v>#DIV/0!</v>
      </c>
      <c r="L7" s="206"/>
      <c r="M7" s="203"/>
      <c r="N7" s="53"/>
      <c r="P7" s="129">
        <f>H75+H79+H83+H87+H91+H95+H99+H103+H107+H111+H115+H119</f>
        <v>401.06666666666672</v>
      </c>
      <c r="Q7" s="129">
        <f>I75+I79+I83+I87+I91+I95+I99+I103+I107+I111+I115+I119</f>
        <v>424.00000000000006</v>
      </c>
      <c r="R7" s="129"/>
    </row>
    <row r="8" spans="1:18" s="130" customFormat="1" ht="81.75" customHeight="1" x14ac:dyDescent="0.25">
      <c r="A8" s="203"/>
      <c r="B8" s="203" t="s">
        <v>177</v>
      </c>
      <c r="C8" s="220" t="s">
        <v>44</v>
      </c>
      <c r="D8" s="216" t="s">
        <v>10</v>
      </c>
      <c r="E8" s="61" t="s">
        <v>11</v>
      </c>
      <c r="F8" s="62" t="s">
        <v>12</v>
      </c>
      <c r="G8" s="61" t="s">
        <v>13</v>
      </c>
      <c r="H8" s="73">
        <v>9.9683400809716591</v>
      </c>
      <c r="I8" s="73">
        <v>13.477366255144032</v>
      </c>
      <c r="J8" s="172">
        <f>IF(H8/I8*100&gt;100,100,H8/I8*100)</f>
        <v>73.963561516827895</v>
      </c>
      <c r="K8" s="212">
        <f>(J8+J9+J10)/3</f>
        <v>91.32118717227597</v>
      </c>
      <c r="L8" s="204">
        <f>(K8+K11)/2</f>
        <v>95.660593586137992</v>
      </c>
      <c r="M8" s="203"/>
      <c r="N8" s="224"/>
    </row>
    <row r="9" spans="1:18" s="130" customFormat="1" ht="81.75" customHeight="1" x14ac:dyDescent="0.25">
      <c r="A9" s="203"/>
      <c r="B9" s="203"/>
      <c r="C9" s="221"/>
      <c r="D9" s="217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172">
        <f t="shared" ref="J9:J31" si="0">IF(I9/H9*100&gt;100,100,I9/H9*100)</f>
        <v>100</v>
      </c>
      <c r="K9" s="213"/>
      <c r="L9" s="205"/>
      <c r="M9" s="203"/>
      <c r="N9" s="225"/>
    </row>
    <row r="10" spans="1:18" s="130" customFormat="1" ht="81.75" customHeight="1" x14ac:dyDescent="0.25">
      <c r="A10" s="203"/>
      <c r="B10" s="203"/>
      <c r="C10" s="222"/>
      <c r="D10" s="218"/>
      <c r="E10" s="59" t="s">
        <v>11</v>
      </c>
      <c r="F10" s="60" t="s">
        <v>15</v>
      </c>
      <c r="G10" s="59" t="s">
        <v>13</v>
      </c>
      <c r="H10" s="73">
        <v>80</v>
      </c>
      <c r="I10" s="73">
        <v>80</v>
      </c>
      <c r="J10" s="172">
        <f>IF(I10/H10*100&gt;100,100,I10/H10*100)</f>
        <v>100</v>
      </c>
      <c r="K10" s="214"/>
      <c r="L10" s="205"/>
      <c r="M10" s="203"/>
      <c r="N10" s="225"/>
    </row>
    <row r="11" spans="1:18" s="130" customFormat="1" ht="31.5" x14ac:dyDescent="0.25">
      <c r="A11" s="203"/>
      <c r="B11" s="203"/>
      <c r="C11" s="221"/>
      <c r="D11" s="219"/>
      <c r="E11" s="49" t="s">
        <v>16</v>
      </c>
      <c r="F11" s="8" t="s">
        <v>17</v>
      </c>
      <c r="G11" s="49" t="s">
        <v>18</v>
      </c>
      <c r="H11" s="74">
        <v>10</v>
      </c>
      <c r="I11" s="74">
        <v>12</v>
      </c>
      <c r="J11" s="172">
        <f>IF(I11/H11*100&gt;100,100,I11/H11*100)</f>
        <v>100</v>
      </c>
      <c r="K11" s="172">
        <f>J11</f>
        <v>100</v>
      </c>
      <c r="L11" s="206"/>
      <c r="M11" s="203"/>
      <c r="N11" s="225"/>
    </row>
    <row r="12" spans="1:18" s="130" customFormat="1" ht="81.75" hidden="1" customHeight="1" x14ac:dyDescent="0.25">
      <c r="A12" s="203"/>
      <c r="B12" s="51"/>
      <c r="C12" s="202" t="s">
        <v>45</v>
      </c>
      <c r="D12" s="216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172" t="e">
        <f t="shared" si="0"/>
        <v>#DIV/0!</v>
      </c>
      <c r="K12" s="212" t="e">
        <f>(J12+J13+J14)/3</f>
        <v>#DIV/0!</v>
      </c>
      <c r="L12" s="204" t="e">
        <f>(K12+K15)/2</f>
        <v>#DIV/0!</v>
      </c>
      <c r="M12" s="203"/>
      <c r="N12" s="225"/>
    </row>
    <row r="13" spans="1:18" s="130" customFormat="1" ht="81.75" hidden="1" customHeight="1" x14ac:dyDescent="0.25">
      <c r="A13" s="203"/>
      <c r="B13" s="51"/>
      <c r="C13" s="208"/>
      <c r="D13" s="217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172" t="e">
        <f t="shared" si="0"/>
        <v>#DIV/0!</v>
      </c>
      <c r="K13" s="213"/>
      <c r="L13" s="205"/>
      <c r="M13" s="203"/>
      <c r="N13" s="225"/>
    </row>
    <row r="14" spans="1:18" s="130" customFormat="1" ht="81.75" hidden="1" customHeight="1" x14ac:dyDescent="0.25">
      <c r="A14" s="203"/>
      <c r="B14" s="51"/>
      <c r="C14" s="207"/>
      <c r="D14" s="218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172" t="e">
        <f t="shared" si="0"/>
        <v>#DIV/0!</v>
      </c>
      <c r="K14" s="214"/>
      <c r="L14" s="205"/>
      <c r="M14" s="203"/>
      <c r="N14" s="225"/>
    </row>
    <row r="15" spans="1:18" s="130" customFormat="1" ht="81.75" hidden="1" customHeight="1" x14ac:dyDescent="0.25">
      <c r="A15" s="203"/>
      <c r="B15" s="51"/>
      <c r="C15" s="208"/>
      <c r="D15" s="219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172" t="e">
        <f t="shared" si="0"/>
        <v>#DIV/0!</v>
      </c>
      <c r="K15" s="172" t="e">
        <f>J15</f>
        <v>#DIV/0!</v>
      </c>
      <c r="L15" s="206"/>
      <c r="M15" s="203"/>
      <c r="N15" s="225"/>
    </row>
    <row r="16" spans="1:18" s="130" customFormat="1" ht="81.75" hidden="1" customHeight="1" x14ac:dyDescent="0.25">
      <c r="A16" s="203"/>
      <c r="B16" s="51" t="s">
        <v>91</v>
      </c>
      <c r="C16" s="202" t="s">
        <v>46</v>
      </c>
      <c r="D16" s="216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172" t="e">
        <f t="shared" si="0"/>
        <v>#DIV/0!</v>
      </c>
      <c r="K16" s="212" t="e">
        <f>(J16+J17+J18)/3</f>
        <v>#DIV/0!</v>
      </c>
      <c r="L16" s="146"/>
      <c r="M16" s="203"/>
      <c r="N16" s="225"/>
    </row>
    <row r="17" spans="1:14" s="130" customFormat="1" ht="81.75" hidden="1" customHeight="1" x14ac:dyDescent="0.25">
      <c r="A17" s="203"/>
      <c r="B17" s="51"/>
      <c r="C17" s="208"/>
      <c r="D17" s="217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172" t="e">
        <f t="shared" si="0"/>
        <v>#DIV/0!</v>
      </c>
      <c r="K17" s="213"/>
      <c r="L17" s="146"/>
      <c r="M17" s="203"/>
      <c r="N17" s="225"/>
    </row>
    <row r="18" spans="1:14" s="130" customFormat="1" ht="81.75" hidden="1" customHeight="1" x14ac:dyDescent="0.25">
      <c r="A18" s="203"/>
      <c r="B18" s="51"/>
      <c r="C18" s="207"/>
      <c r="D18" s="218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172" t="e">
        <f t="shared" si="0"/>
        <v>#DIV/0!</v>
      </c>
      <c r="K18" s="214"/>
      <c r="L18" s="146"/>
      <c r="M18" s="203"/>
      <c r="N18" s="225"/>
    </row>
    <row r="19" spans="1:14" s="130" customFormat="1" ht="81.75" hidden="1" customHeight="1" x14ac:dyDescent="0.25">
      <c r="A19" s="203"/>
      <c r="B19" s="51"/>
      <c r="C19" s="208"/>
      <c r="D19" s="219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172" t="e">
        <f t="shared" si="0"/>
        <v>#DIV/0!</v>
      </c>
      <c r="K19" s="172" t="e">
        <f>J19</f>
        <v>#DIV/0!</v>
      </c>
      <c r="L19" s="52" t="e">
        <f>(K16+K19)/2</f>
        <v>#DIV/0!</v>
      </c>
      <c r="M19" s="203"/>
      <c r="N19" s="225"/>
    </row>
    <row r="20" spans="1:14" s="130" customFormat="1" ht="81.75" hidden="1" customHeight="1" x14ac:dyDescent="0.25">
      <c r="A20" s="203"/>
      <c r="B20" s="51" t="s">
        <v>92</v>
      </c>
      <c r="C20" s="202" t="s">
        <v>47</v>
      </c>
      <c r="D20" s="216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172" t="e">
        <f t="shared" si="0"/>
        <v>#DIV/0!</v>
      </c>
      <c r="K20" s="212" t="e">
        <f>(J20+J21+J22)/3</f>
        <v>#DIV/0!</v>
      </c>
      <c r="L20" s="204" t="e">
        <f>(K20+K23)/2</f>
        <v>#DIV/0!</v>
      </c>
      <c r="M20" s="203"/>
      <c r="N20" s="225"/>
    </row>
    <row r="21" spans="1:14" s="130" customFormat="1" ht="81.75" hidden="1" customHeight="1" x14ac:dyDescent="0.25">
      <c r="A21" s="203"/>
      <c r="B21" s="51"/>
      <c r="C21" s="208"/>
      <c r="D21" s="217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172" t="e">
        <f t="shared" si="0"/>
        <v>#DIV/0!</v>
      </c>
      <c r="K21" s="213"/>
      <c r="L21" s="205"/>
      <c r="M21" s="203"/>
      <c r="N21" s="225"/>
    </row>
    <row r="22" spans="1:14" s="130" customFormat="1" ht="81.75" hidden="1" customHeight="1" x14ac:dyDescent="0.25">
      <c r="A22" s="203"/>
      <c r="B22" s="51"/>
      <c r="C22" s="207"/>
      <c r="D22" s="218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172" t="e">
        <f t="shared" si="0"/>
        <v>#DIV/0!</v>
      </c>
      <c r="K22" s="214"/>
      <c r="L22" s="205"/>
      <c r="M22" s="203"/>
      <c r="N22" s="225"/>
    </row>
    <row r="23" spans="1:14" s="130" customFormat="1" ht="81.75" hidden="1" customHeight="1" x14ac:dyDescent="0.25">
      <c r="A23" s="203"/>
      <c r="B23" s="51"/>
      <c r="C23" s="208"/>
      <c r="D23" s="219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172" t="e">
        <f t="shared" si="0"/>
        <v>#DIV/0!</v>
      </c>
      <c r="K23" s="172" t="e">
        <f>J23</f>
        <v>#DIV/0!</v>
      </c>
      <c r="L23" s="206"/>
      <c r="M23" s="203"/>
      <c r="N23" s="225"/>
    </row>
    <row r="24" spans="1:14" s="130" customFormat="1" ht="81.75" hidden="1" customHeight="1" x14ac:dyDescent="0.25">
      <c r="A24" s="203"/>
      <c r="B24" s="51"/>
      <c r="C24" s="202" t="s">
        <v>48</v>
      </c>
      <c r="D24" s="216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172" t="e">
        <f t="shared" si="0"/>
        <v>#DIV/0!</v>
      </c>
      <c r="K24" s="212" t="e">
        <f>(J24+J25+J26)/3</f>
        <v>#DIV/0!</v>
      </c>
      <c r="L24" s="146"/>
      <c r="M24" s="203"/>
      <c r="N24" s="225"/>
    </row>
    <row r="25" spans="1:14" s="130" customFormat="1" ht="81.75" hidden="1" customHeight="1" x14ac:dyDescent="0.25">
      <c r="A25" s="203"/>
      <c r="B25" s="51"/>
      <c r="C25" s="208"/>
      <c r="D25" s="217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172" t="e">
        <f t="shared" si="0"/>
        <v>#DIV/0!</v>
      </c>
      <c r="K25" s="213"/>
      <c r="L25" s="146"/>
      <c r="M25" s="203"/>
      <c r="N25" s="225"/>
    </row>
    <row r="26" spans="1:14" s="130" customFormat="1" ht="81.75" hidden="1" customHeight="1" x14ac:dyDescent="0.25">
      <c r="A26" s="203"/>
      <c r="B26" s="51"/>
      <c r="C26" s="207"/>
      <c r="D26" s="218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172" t="e">
        <f t="shared" si="0"/>
        <v>#DIV/0!</v>
      </c>
      <c r="K26" s="214"/>
      <c r="L26" s="146"/>
      <c r="M26" s="203"/>
      <c r="N26" s="225"/>
    </row>
    <row r="27" spans="1:14" s="130" customFormat="1" ht="81.75" hidden="1" customHeight="1" x14ac:dyDescent="0.25">
      <c r="A27" s="203"/>
      <c r="B27" s="51"/>
      <c r="C27" s="208"/>
      <c r="D27" s="219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172" t="e">
        <f t="shared" si="0"/>
        <v>#DIV/0!</v>
      </c>
      <c r="K27" s="172" t="e">
        <f>J27</f>
        <v>#DIV/0!</v>
      </c>
      <c r="L27" s="52" t="e">
        <f>(K24+K27)/2</f>
        <v>#DIV/0!</v>
      </c>
      <c r="M27" s="203"/>
      <c r="N27" s="225"/>
    </row>
    <row r="28" spans="1:14" s="130" customFormat="1" ht="81.75" customHeight="1" x14ac:dyDescent="0.25">
      <c r="A28" s="203"/>
      <c r="B28" s="203" t="s">
        <v>178</v>
      </c>
      <c r="C28" s="202" t="s">
        <v>49</v>
      </c>
      <c r="D28" s="216" t="s">
        <v>10</v>
      </c>
      <c r="E28" s="61" t="s">
        <v>11</v>
      </c>
      <c r="F28" s="62" t="s">
        <v>12</v>
      </c>
      <c r="G28" s="61" t="s">
        <v>13</v>
      </c>
      <c r="H28" s="73">
        <v>10.03639534883721</v>
      </c>
      <c r="I28" s="73">
        <v>21.7433720930233</v>
      </c>
      <c r="J28" s="172">
        <f>IF(H28/I28*100&gt;100,100,H28/I28*100)</f>
        <v>46.158412346986161</v>
      </c>
      <c r="K28" s="212">
        <f>(J28+J29+J30)/3</f>
        <v>82.052804115662056</v>
      </c>
      <c r="L28" s="204">
        <f>(K28+K31)/2</f>
        <v>91.026402057831035</v>
      </c>
      <c r="M28" s="203"/>
      <c r="N28" s="225"/>
    </row>
    <row r="29" spans="1:14" s="130" customFormat="1" ht="81.75" customHeight="1" x14ac:dyDescent="0.25">
      <c r="A29" s="203"/>
      <c r="B29" s="203"/>
      <c r="C29" s="208"/>
      <c r="D29" s="217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172">
        <f t="shared" si="0"/>
        <v>100</v>
      </c>
      <c r="K29" s="213"/>
      <c r="L29" s="205"/>
      <c r="M29" s="203"/>
      <c r="N29" s="225"/>
    </row>
    <row r="30" spans="1:14" s="130" customFormat="1" ht="81.75" customHeight="1" x14ac:dyDescent="0.25">
      <c r="A30" s="203"/>
      <c r="B30" s="203"/>
      <c r="C30" s="207"/>
      <c r="D30" s="218"/>
      <c r="E30" s="59" t="s">
        <v>11</v>
      </c>
      <c r="F30" s="60" t="s">
        <v>15</v>
      </c>
      <c r="G30" s="59" t="s">
        <v>13</v>
      </c>
      <c r="H30" s="73">
        <v>100</v>
      </c>
      <c r="I30" s="73">
        <v>100</v>
      </c>
      <c r="J30" s="172">
        <f t="shared" si="0"/>
        <v>100</v>
      </c>
      <c r="K30" s="214"/>
      <c r="L30" s="205"/>
      <c r="M30" s="203"/>
      <c r="N30" s="225"/>
    </row>
    <row r="31" spans="1:14" s="130" customFormat="1" ht="31.5" x14ac:dyDescent="0.25">
      <c r="A31" s="203"/>
      <c r="B31" s="203"/>
      <c r="C31" s="208"/>
      <c r="D31" s="219"/>
      <c r="E31" s="49" t="s">
        <v>16</v>
      </c>
      <c r="F31" s="8" t="s">
        <v>17</v>
      </c>
      <c r="G31" s="49" t="s">
        <v>18</v>
      </c>
      <c r="H31" s="74">
        <v>0.33333333333333331</v>
      </c>
      <c r="I31" s="74">
        <v>0.33333333333333331</v>
      </c>
      <c r="J31" s="172">
        <f t="shared" si="0"/>
        <v>100</v>
      </c>
      <c r="K31" s="172">
        <f>J31</f>
        <v>100</v>
      </c>
      <c r="L31" s="206"/>
      <c r="M31" s="203"/>
      <c r="N31" s="225"/>
    </row>
    <row r="32" spans="1:14" s="130" customFormat="1" ht="81.75" customHeight="1" x14ac:dyDescent="0.25">
      <c r="A32" s="203"/>
      <c r="B32" s="203" t="s">
        <v>176</v>
      </c>
      <c r="C32" s="220" t="s">
        <v>50</v>
      </c>
      <c r="D32" s="216" t="s">
        <v>10</v>
      </c>
      <c r="E32" s="61" t="s">
        <v>11</v>
      </c>
      <c r="F32" s="62" t="s">
        <v>12</v>
      </c>
      <c r="G32" s="61" t="s">
        <v>13</v>
      </c>
      <c r="H32" s="73">
        <v>11</v>
      </c>
      <c r="I32" s="73">
        <v>10.144032921810698</v>
      </c>
      <c r="J32" s="172">
        <f>IF(H32/I32*100&gt;100,100,H32/I32*100)</f>
        <v>100</v>
      </c>
      <c r="K32" s="212">
        <f>(J32+J33+J34)/3</f>
        <v>100</v>
      </c>
      <c r="L32" s="204">
        <f>(K32+K35)/2</f>
        <v>100</v>
      </c>
      <c r="M32" s="203"/>
      <c r="N32" s="225"/>
    </row>
    <row r="33" spans="1:14" s="130" customFormat="1" ht="81.75" customHeight="1" x14ac:dyDescent="0.25">
      <c r="A33" s="203"/>
      <c r="B33" s="203"/>
      <c r="C33" s="221"/>
      <c r="D33" s="217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172">
        <f>IF(I33/H33*100&gt;100,100,I33/H33*100)</f>
        <v>100</v>
      </c>
      <c r="K33" s="213"/>
      <c r="L33" s="205"/>
      <c r="M33" s="203"/>
      <c r="N33" s="225"/>
    </row>
    <row r="34" spans="1:14" s="130" customFormat="1" ht="81.75" customHeight="1" x14ac:dyDescent="0.25">
      <c r="A34" s="203"/>
      <c r="B34" s="203"/>
      <c r="C34" s="222"/>
      <c r="D34" s="218"/>
      <c r="E34" s="59" t="s">
        <v>11</v>
      </c>
      <c r="F34" s="60" t="s">
        <v>15</v>
      </c>
      <c r="G34" s="59" t="s">
        <v>13</v>
      </c>
      <c r="H34" s="73">
        <v>100</v>
      </c>
      <c r="I34" s="73">
        <v>100</v>
      </c>
      <c r="J34" s="172">
        <f>IF(I34/H34*100&gt;100,100,I34/H34*100)</f>
        <v>100</v>
      </c>
      <c r="K34" s="214"/>
      <c r="L34" s="205"/>
      <c r="M34" s="203"/>
      <c r="N34" s="225"/>
    </row>
    <row r="35" spans="1:14" s="130" customFormat="1" ht="81.75" customHeight="1" x14ac:dyDescent="0.25">
      <c r="A35" s="203"/>
      <c r="B35" s="203"/>
      <c r="C35" s="221"/>
      <c r="D35" s="219"/>
      <c r="E35" s="49" t="s">
        <v>16</v>
      </c>
      <c r="F35" s="8" t="s">
        <v>17</v>
      </c>
      <c r="G35" s="49" t="s">
        <v>18</v>
      </c>
      <c r="H35" s="74">
        <v>15</v>
      </c>
      <c r="I35" s="74">
        <v>20</v>
      </c>
      <c r="J35" s="172">
        <f>IF(I35/H35*100&gt;100,100,I35/H35*100)</f>
        <v>100</v>
      </c>
      <c r="K35" s="172">
        <f>J35</f>
        <v>100</v>
      </c>
      <c r="L35" s="206"/>
      <c r="M35" s="203"/>
      <c r="N35" s="225"/>
    </row>
    <row r="36" spans="1:14" s="130" customFormat="1" ht="81.75" customHeight="1" x14ac:dyDescent="0.25">
      <c r="A36" s="203"/>
      <c r="B36" s="227" t="s">
        <v>79</v>
      </c>
      <c r="C36" s="220" t="s">
        <v>51</v>
      </c>
      <c r="D36" s="216" t="s">
        <v>10</v>
      </c>
      <c r="E36" s="61" t="s">
        <v>11</v>
      </c>
      <c r="F36" s="62" t="s">
        <v>12</v>
      </c>
      <c r="G36" s="61" t="s">
        <v>13</v>
      </c>
      <c r="H36" s="73">
        <v>9.9799523542965751</v>
      </c>
      <c r="I36" s="73">
        <v>9.8596134812731151</v>
      </c>
      <c r="J36" s="173">
        <f>IF(H36/I36*100&gt;100,100,H36/I36*100)</f>
        <v>100</v>
      </c>
      <c r="K36" s="212">
        <f>(J36+J37+J38)/3</f>
        <v>100</v>
      </c>
      <c r="L36" s="204">
        <f>(K36+K39)/2</f>
        <v>100</v>
      </c>
      <c r="M36" s="203"/>
      <c r="N36" s="225"/>
    </row>
    <row r="37" spans="1:14" s="130" customFormat="1" ht="81.75" customHeight="1" x14ac:dyDescent="0.25">
      <c r="A37" s="203"/>
      <c r="B37" s="227"/>
      <c r="C37" s="221"/>
      <c r="D37" s="217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172">
        <f t="shared" ref="J37:J43" si="1">IF(I37/H37*100&gt;100,100,I37/H37*100)</f>
        <v>100</v>
      </c>
      <c r="K37" s="213"/>
      <c r="L37" s="205"/>
      <c r="M37" s="203"/>
      <c r="N37" s="225"/>
    </row>
    <row r="38" spans="1:14" s="130" customFormat="1" ht="81.75" customHeight="1" x14ac:dyDescent="0.25">
      <c r="A38" s="203"/>
      <c r="B38" s="227"/>
      <c r="C38" s="222"/>
      <c r="D38" s="218"/>
      <c r="E38" s="59" t="s">
        <v>11</v>
      </c>
      <c r="F38" s="60" t="s">
        <v>15</v>
      </c>
      <c r="G38" s="59" t="s">
        <v>13</v>
      </c>
      <c r="H38" s="73">
        <v>79.976303317535553</v>
      </c>
      <c r="I38" s="73">
        <v>81.3</v>
      </c>
      <c r="J38" s="172">
        <f t="shared" si="1"/>
        <v>100</v>
      </c>
      <c r="K38" s="214"/>
      <c r="L38" s="205"/>
      <c r="M38" s="203"/>
      <c r="N38" s="225"/>
    </row>
    <row r="39" spans="1:14" s="130" customFormat="1" ht="31.5" x14ac:dyDescent="0.25">
      <c r="A39" s="203"/>
      <c r="B39" s="227"/>
      <c r="C39" s="221"/>
      <c r="D39" s="219"/>
      <c r="E39" s="49" t="s">
        <v>16</v>
      </c>
      <c r="F39" s="8" t="s">
        <v>17</v>
      </c>
      <c r="G39" s="49" t="s">
        <v>18</v>
      </c>
      <c r="H39" s="74">
        <v>311</v>
      </c>
      <c r="I39" s="74">
        <v>316</v>
      </c>
      <c r="J39" s="172">
        <f>IF(I39/H39*100&gt;100,100,I39/H39*100)</f>
        <v>100</v>
      </c>
      <c r="K39" s="172">
        <f>J39</f>
        <v>100</v>
      </c>
      <c r="L39" s="206"/>
      <c r="M39" s="203"/>
      <c r="N39" s="225"/>
    </row>
    <row r="40" spans="1:14" s="130" customFormat="1" ht="81.75" customHeight="1" x14ac:dyDescent="0.25">
      <c r="A40" s="203"/>
      <c r="B40" s="227" t="s">
        <v>80</v>
      </c>
      <c r="C40" s="202" t="s">
        <v>52</v>
      </c>
      <c r="D40" s="216" t="s">
        <v>10</v>
      </c>
      <c r="E40" s="61" t="s">
        <v>11</v>
      </c>
      <c r="F40" s="62" t="s">
        <v>12</v>
      </c>
      <c r="G40" s="61" t="s">
        <v>13</v>
      </c>
      <c r="H40" s="73">
        <v>14.003105590062113</v>
      </c>
      <c r="I40" s="73">
        <v>29.617834394904456</v>
      </c>
      <c r="J40" s="172">
        <f>IF(H40/I40*100&gt;100,100,H40/I40*100)</f>
        <v>47.2793027449409</v>
      </c>
      <c r="K40" s="212">
        <f>(J40+J41+J42)/3</f>
        <v>82.42643424831364</v>
      </c>
      <c r="L40" s="204">
        <f>(K40+K43)/2</f>
        <v>91.213217124156813</v>
      </c>
      <c r="M40" s="203"/>
      <c r="N40" s="225"/>
    </row>
    <row r="41" spans="1:14" s="130" customFormat="1" ht="81.75" customHeight="1" x14ac:dyDescent="0.25">
      <c r="A41" s="203"/>
      <c r="B41" s="227"/>
      <c r="C41" s="208"/>
      <c r="D41" s="217"/>
      <c r="E41" s="49" t="s">
        <v>11</v>
      </c>
      <c r="F41" s="50" t="s">
        <v>14</v>
      </c>
      <c r="G41" s="49" t="s">
        <v>13</v>
      </c>
      <c r="H41" s="73">
        <v>100</v>
      </c>
      <c r="I41" s="73">
        <v>100</v>
      </c>
      <c r="J41" s="172">
        <f t="shared" si="1"/>
        <v>100</v>
      </c>
      <c r="K41" s="213"/>
      <c r="L41" s="205"/>
      <c r="M41" s="203"/>
      <c r="N41" s="225"/>
    </row>
    <row r="42" spans="1:14" s="130" customFormat="1" ht="81.75" customHeight="1" x14ac:dyDescent="0.25">
      <c r="A42" s="203"/>
      <c r="B42" s="227"/>
      <c r="C42" s="207"/>
      <c r="D42" s="218"/>
      <c r="E42" s="59" t="s">
        <v>11</v>
      </c>
      <c r="F42" s="60" t="s">
        <v>15</v>
      </c>
      <c r="G42" s="59" t="s">
        <v>13</v>
      </c>
      <c r="H42" s="73">
        <v>80</v>
      </c>
      <c r="I42" s="73">
        <v>80</v>
      </c>
      <c r="J42" s="172">
        <f t="shared" si="1"/>
        <v>100</v>
      </c>
      <c r="K42" s="214"/>
      <c r="L42" s="205"/>
      <c r="M42" s="203"/>
      <c r="N42" s="225"/>
    </row>
    <row r="43" spans="1:14" s="130" customFormat="1" ht="31.5" x14ac:dyDescent="0.25">
      <c r="A43" s="203"/>
      <c r="B43" s="227"/>
      <c r="C43" s="208"/>
      <c r="D43" s="219"/>
      <c r="E43" s="49" t="s">
        <v>16</v>
      </c>
      <c r="F43" s="8" t="s">
        <v>17</v>
      </c>
      <c r="G43" s="49" t="s">
        <v>18</v>
      </c>
      <c r="H43" s="74">
        <v>0.66666666666666663</v>
      </c>
      <c r="I43" s="74">
        <v>0.66666666666666663</v>
      </c>
      <c r="J43" s="172">
        <f t="shared" si="1"/>
        <v>100</v>
      </c>
      <c r="K43" s="172">
        <f>J43</f>
        <v>100</v>
      </c>
      <c r="L43" s="206"/>
      <c r="M43" s="203"/>
      <c r="N43" s="225"/>
    </row>
    <row r="44" spans="1:14" s="130" customFormat="1" ht="81.75" hidden="1" customHeight="1" x14ac:dyDescent="0.25">
      <c r="A44" s="203"/>
      <c r="B44" s="71" t="s">
        <v>81</v>
      </c>
      <c r="C44" s="220" t="s">
        <v>53</v>
      </c>
      <c r="D44" s="216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172" t="e">
        <f>IF(H44/I44*100&gt;100,100,H44/I44*100)</f>
        <v>#DIV/0!</v>
      </c>
      <c r="K44" s="212" t="e">
        <f>(J44+J45+J46)/3</f>
        <v>#DIV/0!</v>
      </c>
      <c r="L44" s="204" t="e">
        <f>(K44+K47)/2</f>
        <v>#DIV/0!</v>
      </c>
      <c r="M44" s="203"/>
      <c r="N44" s="225"/>
    </row>
    <row r="45" spans="1:14" s="130" customFormat="1" ht="81.75" hidden="1" customHeight="1" x14ac:dyDescent="0.25">
      <c r="A45" s="203"/>
      <c r="B45" s="51"/>
      <c r="C45" s="221"/>
      <c r="D45" s="217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172" t="e">
        <f>IF(I45/H45*100&gt;100,100,I45/H45*100)</f>
        <v>#DIV/0!</v>
      </c>
      <c r="K45" s="213"/>
      <c r="L45" s="205"/>
      <c r="M45" s="203"/>
      <c r="N45" s="225"/>
    </row>
    <row r="46" spans="1:14" s="130" customFormat="1" ht="81.75" hidden="1" customHeight="1" x14ac:dyDescent="0.25">
      <c r="A46" s="203"/>
      <c r="B46" s="51"/>
      <c r="C46" s="222"/>
      <c r="D46" s="218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172" t="e">
        <f>IF(I46/H46*100&gt;100,100,I46/H46*100)</f>
        <v>#DIV/0!</v>
      </c>
      <c r="K46" s="214"/>
      <c r="L46" s="205"/>
      <c r="M46" s="203"/>
      <c r="N46" s="225"/>
    </row>
    <row r="47" spans="1:14" s="130" customFormat="1" ht="81.75" hidden="1" customHeight="1" x14ac:dyDescent="0.25">
      <c r="A47" s="203"/>
      <c r="B47" s="51"/>
      <c r="C47" s="221"/>
      <c r="D47" s="219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172" t="e">
        <f>IF(I47/H47*100&gt;100,100,I47/H47*100)</f>
        <v>#DIV/0!</v>
      </c>
      <c r="K47" s="172" t="e">
        <f>J47</f>
        <v>#DIV/0!</v>
      </c>
      <c r="L47" s="206"/>
      <c r="M47" s="203"/>
      <c r="N47" s="225"/>
    </row>
    <row r="48" spans="1:14" s="130" customFormat="1" ht="81.75" customHeight="1" x14ac:dyDescent="0.25">
      <c r="A48" s="203"/>
      <c r="B48" s="203" t="s">
        <v>101</v>
      </c>
      <c r="C48" s="202" t="s">
        <v>54</v>
      </c>
      <c r="D48" s="216" t="s">
        <v>10</v>
      </c>
      <c r="E48" s="61" t="s">
        <v>11</v>
      </c>
      <c r="F48" s="62" t="s">
        <v>12</v>
      </c>
      <c r="G48" s="61" t="s">
        <v>13</v>
      </c>
      <c r="H48" s="73">
        <v>10.029352226720647</v>
      </c>
      <c r="I48" s="73">
        <v>18.621399176954732</v>
      </c>
      <c r="J48" s="172">
        <f>IF(H48/I48*100&gt;100,100,H48/I48*100)</f>
        <v>53.859283781063361</v>
      </c>
      <c r="K48" s="212">
        <f>(J48+J49+J50)/3</f>
        <v>84.619761260354451</v>
      </c>
      <c r="L48" s="204">
        <f>(K48+K51)/2</f>
        <v>92.309880630177219</v>
      </c>
      <c r="M48" s="203"/>
      <c r="N48" s="225"/>
    </row>
    <row r="49" spans="1:14" s="130" customFormat="1" ht="81.75" customHeight="1" x14ac:dyDescent="0.25">
      <c r="A49" s="203"/>
      <c r="B49" s="203"/>
      <c r="C49" s="208"/>
      <c r="D49" s="217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172">
        <f t="shared" ref="J49:J63" si="2">IF(I49/H49*100&gt;100,100,I49/H49*100)</f>
        <v>100</v>
      </c>
      <c r="K49" s="213"/>
      <c r="L49" s="205"/>
      <c r="M49" s="203"/>
      <c r="N49" s="225"/>
    </row>
    <row r="50" spans="1:14" s="130" customFormat="1" ht="81.75" customHeight="1" x14ac:dyDescent="0.25">
      <c r="A50" s="203"/>
      <c r="B50" s="203"/>
      <c r="C50" s="207"/>
      <c r="D50" s="218"/>
      <c r="E50" s="59" t="s">
        <v>11</v>
      </c>
      <c r="F50" s="60" t="s">
        <v>15</v>
      </c>
      <c r="G50" s="59" t="s">
        <v>13</v>
      </c>
      <c r="H50" s="73">
        <v>80</v>
      </c>
      <c r="I50" s="73">
        <v>80</v>
      </c>
      <c r="J50" s="172">
        <f t="shared" si="2"/>
        <v>100</v>
      </c>
      <c r="K50" s="214"/>
      <c r="L50" s="205"/>
      <c r="M50" s="203"/>
      <c r="N50" s="225"/>
    </row>
    <row r="51" spans="1:14" s="130" customFormat="1" ht="31.5" x14ac:dyDescent="0.25">
      <c r="A51" s="203"/>
      <c r="B51" s="203"/>
      <c r="C51" s="208"/>
      <c r="D51" s="219"/>
      <c r="E51" s="49" t="s">
        <v>16</v>
      </c>
      <c r="F51" s="8" t="s">
        <v>17</v>
      </c>
      <c r="G51" s="49" t="s">
        <v>18</v>
      </c>
      <c r="H51" s="74">
        <v>4</v>
      </c>
      <c r="I51" s="74">
        <v>8</v>
      </c>
      <c r="J51" s="172">
        <f t="shared" si="2"/>
        <v>100</v>
      </c>
      <c r="K51" s="172">
        <f>J51</f>
        <v>100</v>
      </c>
      <c r="L51" s="206"/>
      <c r="M51" s="203"/>
      <c r="N51" s="225"/>
    </row>
    <row r="52" spans="1:14" s="130" customFormat="1" ht="81.75" hidden="1" customHeight="1" x14ac:dyDescent="0.25">
      <c r="A52" s="203"/>
      <c r="B52" s="51"/>
      <c r="C52" s="202" t="s">
        <v>55</v>
      </c>
      <c r="D52" s="216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172" t="e">
        <f t="shared" si="2"/>
        <v>#DIV/0!</v>
      </c>
      <c r="K52" s="212" t="e">
        <f>(J52+J53+J54)/3</f>
        <v>#DIV/0!</v>
      </c>
      <c r="L52" s="204" t="e">
        <f>(K52+K55)/2</f>
        <v>#DIV/0!</v>
      </c>
      <c r="M52" s="203"/>
      <c r="N52" s="225"/>
    </row>
    <row r="53" spans="1:14" s="130" customFormat="1" ht="81.75" hidden="1" customHeight="1" x14ac:dyDescent="0.25">
      <c r="A53" s="203"/>
      <c r="B53" s="51"/>
      <c r="C53" s="208"/>
      <c r="D53" s="217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172" t="e">
        <f t="shared" si="2"/>
        <v>#DIV/0!</v>
      </c>
      <c r="K53" s="213"/>
      <c r="L53" s="205"/>
      <c r="M53" s="203"/>
      <c r="N53" s="225"/>
    </row>
    <row r="54" spans="1:14" s="130" customFormat="1" ht="81.75" hidden="1" customHeight="1" x14ac:dyDescent="0.25">
      <c r="A54" s="203"/>
      <c r="B54" s="51"/>
      <c r="C54" s="207"/>
      <c r="D54" s="218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172" t="e">
        <f t="shared" si="2"/>
        <v>#DIV/0!</v>
      </c>
      <c r="K54" s="214"/>
      <c r="L54" s="205"/>
      <c r="M54" s="203"/>
      <c r="N54" s="225"/>
    </row>
    <row r="55" spans="1:14" s="130" customFormat="1" ht="81.75" hidden="1" customHeight="1" x14ac:dyDescent="0.25">
      <c r="A55" s="203"/>
      <c r="B55" s="51"/>
      <c r="C55" s="208"/>
      <c r="D55" s="219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172" t="e">
        <f t="shared" si="2"/>
        <v>#DIV/0!</v>
      </c>
      <c r="K55" s="172" t="e">
        <f>J55</f>
        <v>#DIV/0!</v>
      </c>
      <c r="L55" s="206"/>
      <c r="M55" s="203"/>
      <c r="N55" s="225"/>
    </row>
    <row r="56" spans="1:14" s="130" customFormat="1" ht="81.75" hidden="1" customHeight="1" x14ac:dyDescent="0.25">
      <c r="A56" s="203"/>
      <c r="B56" s="51"/>
      <c r="C56" s="202" t="s">
        <v>56</v>
      </c>
      <c r="D56" s="216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172" t="e">
        <f t="shared" si="2"/>
        <v>#DIV/0!</v>
      </c>
      <c r="K56" s="212" t="e">
        <f>(J56+J57+J58)/3</f>
        <v>#DIV/0!</v>
      </c>
      <c r="L56" s="146"/>
      <c r="M56" s="203"/>
      <c r="N56" s="225"/>
    </row>
    <row r="57" spans="1:14" s="130" customFormat="1" ht="81.75" hidden="1" customHeight="1" x14ac:dyDescent="0.25">
      <c r="A57" s="203"/>
      <c r="B57" s="51"/>
      <c r="C57" s="208"/>
      <c r="D57" s="217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172" t="e">
        <f t="shared" si="2"/>
        <v>#DIV/0!</v>
      </c>
      <c r="K57" s="213"/>
      <c r="L57" s="146"/>
      <c r="M57" s="203"/>
      <c r="N57" s="225"/>
    </row>
    <row r="58" spans="1:14" s="130" customFormat="1" ht="81.75" hidden="1" customHeight="1" x14ac:dyDescent="0.25">
      <c r="A58" s="203"/>
      <c r="B58" s="51"/>
      <c r="C58" s="207"/>
      <c r="D58" s="218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172" t="e">
        <f t="shared" si="2"/>
        <v>#DIV/0!</v>
      </c>
      <c r="K58" s="214"/>
      <c r="L58" s="146"/>
      <c r="M58" s="203"/>
      <c r="N58" s="225"/>
    </row>
    <row r="59" spans="1:14" s="130" customFormat="1" ht="81.75" hidden="1" customHeight="1" x14ac:dyDescent="0.25">
      <c r="A59" s="203"/>
      <c r="B59" s="51"/>
      <c r="C59" s="208"/>
      <c r="D59" s="219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172" t="e">
        <f t="shared" si="2"/>
        <v>#DIV/0!</v>
      </c>
      <c r="K59" s="172" t="e">
        <f>J59</f>
        <v>#DIV/0!</v>
      </c>
      <c r="L59" s="52" t="e">
        <f>(K56+K59)/2</f>
        <v>#DIV/0!</v>
      </c>
      <c r="M59" s="203"/>
      <c r="N59" s="225"/>
    </row>
    <row r="60" spans="1:14" s="130" customFormat="1" ht="81.75" hidden="1" customHeight="1" x14ac:dyDescent="0.25">
      <c r="A60" s="203"/>
      <c r="B60" s="51"/>
      <c r="C60" s="202" t="s">
        <v>57</v>
      </c>
      <c r="D60" s="216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172" t="e">
        <f t="shared" si="2"/>
        <v>#DIV/0!</v>
      </c>
      <c r="K60" s="212" t="e">
        <f>(J60+J61+J62)/3</f>
        <v>#DIV/0!</v>
      </c>
      <c r="L60" s="204" t="e">
        <f>(K60+K63)/2</f>
        <v>#DIV/0!</v>
      </c>
      <c r="M60" s="203"/>
      <c r="N60" s="225"/>
    </row>
    <row r="61" spans="1:14" s="130" customFormat="1" ht="81.75" hidden="1" customHeight="1" x14ac:dyDescent="0.25">
      <c r="A61" s="203"/>
      <c r="B61" s="51"/>
      <c r="C61" s="208"/>
      <c r="D61" s="217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172" t="e">
        <f t="shared" si="2"/>
        <v>#DIV/0!</v>
      </c>
      <c r="K61" s="213"/>
      <c r="L61" s="205"/>
      <c r="M61" s="203"/>
      <c r="N61" s="225"/>
    </row>
    <row r="62" spans="1:14" s="130" customFormat="1" ht="81.75" hidden="1" customHeight="1" x14ac:dyDescent="0.25">
      <c r="A62" s="203"/>
      <c r="B62" s="51"/>
      <c r="C62" s="207"/>
      <c r="D62" s="218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172" t="e">
        <f t="shared" si="2"/>
        <v>#DIV/0!</v>
      </c>
      <c r="K62" s="214"/>
      <c r="L62" s="205"/>
      <c r="M62" s="203"/>
      <c r="N62" s="225"/>
    </row>
    <row r="63" spans="1:14" s="130" customFormat="1" ht="81.75" hidden="1" customHeight="1" x14ac:dyDescent="0.25">
      <c r="A63" s="203"/>
      <c r="B63" s="51"/>
      <c r="C63" s="208"/>
      <c r="D63" s="219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172" t="e">
        <f t="shared" si="2"/>
        <v>#DIV/0!</v>
      </c>
      <c r="K63" s="172" t="e">
        <f>J63</f>
        <v>#DIV/0!</v>
      </c>
      <c r="L63" s="206"/>
      <c r="M63" s="203"/>
      <c r="N63" s="225"/>
    </row>
    <row r="64" spans="1:14" s="130" customFormat="1" ht="81.75" customHeight="1" x14ac:dyDescent="0.25">
      <c r="A64" s="203"/>
      <c r="B64" s="203" t="s">
        <v>179</v>
      </c>
      <c r="C64" s="202" t="s">
        <v>58</v>
      </c>
      <c r="D64" s="216" t="s">
        <v>10</v>
      </c>
      <c r="E64" s="61" t="s">
        <v>11</v>
      </c>
      <c r="F64" s="62" t="s">
        <v>12</v>
      </c>
      <c r="G64" s="61" t="s">
        <v>13</v>
      </c>
      <c r="H64" s="73">
        <v>12.974493927125506</v>
      </c>
      <c r="I64" s="73">
        <v>18.626813948451375</v>
      </c>
      <c r="J64" s="73">
        <f>'[1]ДОШ (Не ук.Не ук.До 3.ГПД)'!E14</f>
        <v>69.654928443649382</v>
      </c>
      <c r="K64" s="212">
        <f>(J64+J65+J66)/3</f>
        <v>89.884976147883137</v>
      </c>
      <c r="L64" s="204">
        <f>(K64+K67)/2</f>
        <v>94.942488073941576</v>
      </c>
      <c r="M64" s="203"/>
      <c r="N64" s="225"/>
    </row>
    <row r="65" spans="1:14" s="130" customFormat="1" ht="81.75" customHeight="1" x14ac:dyDescent="0.25">
      <c r="A65" s="203"/>
      <c r="B65" s="203"/>
      <c r="C65" s="208"/>
      <c r="D65" s="217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172">
        <f t="shared" ref="J65:J73" si="3">IF(I65/H65*100&gt;100,100,I65/H65*100)</f>
        <v>100</v>
      </c>
      <c r="K65" s="213"/>
      <c r="L65" s="205"/>
      <c r="M65" s="203"/>
      <c r="N65" s="225"/>
    </row>
    <row r="66" spans="1:14" s="130" customFormat="1" ht="81.75" customHeight="1" x14ac:dyDescent="0.25">
      <c r="A66" s="203"/>
      <c r="B66" s="203"/>
      <c r="C66" s="207"/>
      <c r="D66" s="218"/>
      <c r="E66" s="59" t="s">
        <v>11</v>
      </c>
      <c r="F66" s="60" t="s">
        <v>15</v>
      </c>
      <c r="G66" s="59" t="s">
        <v>13</v>
      </c>
      <c r="H66" s="73">
        <v>70</v>
      </c>
      <c r="I66" s="73">
        <v>72.5</v>
      </c>
      <c r="J66" s="172">
        <f t="shared" si="3"/>
        <v>100</v>
      </c>
      <c r="K66" s="214"/>
      <c r="L66" s="205"/>
      <c r="M66" s="203"/>
      <c r="N66" s="225"/>
    </row>
    <row r="67" spans="1:14" s="130" customFormat="1" ht="31.5" x14ac:dyDescent="0.25">
      <c r="A67" s="203"/>
      <c r="B67" s="203"/>
      <c r="C67" s="208"/>
      <c r="D67" s="219"/>
      <c r="E67" s="49" t="s">
        <v>16</v>
      </c>
      <c r="F67" s="8" t="s">
        <v>17</v>
      </c>
      <c r="G67" s="49" t="s">
        <v>18</v>
      </c>
      <c r="H67" s="74">
        <v>30</v>
      </c>
      <c r="I67" s="74">
        <v>38</v>
      </c>
      <c r="J67" s="172">
        <f t="shared" si="3"/>
        <v>100</v>
      </c>
      <c r="K67" s="172">
        <f>J67</f>
        <v>100</v>
      </c>
      <c r="L67" s="206"/>
      <c r="M67" s="203"/>
      <c r="N67" s="225"/>
    </row>
    <row r="68" spans="1:14" s="130" customFormat="1" ht="81.75" hidden="1" customHeight="1" x14ac:dyDescent="0.25">
      <c r="A68" s="203"/>
      <c r="B68" s="51"/>
      <c r="C68" s="202" t="s">
        <v>59</v>
      </c>
      <c r="D68" s="216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172" t="e">
        <f t="shared" si="3"/>
        <v>#DIV/0!</v>
      </c>
      <c r="K68" s="212" t="e">
        <f>(J68+J69+J70)/3</f>
        <v>#DIV/0!</v>
      </c>
      <c r="L68" s="204" t="e">
        <f>(K68+K71)/2</f>
        <v>#DIV/0!</v>
      </c>
      <c r="M68" s="203"/>
      <c r="N68" s="225"/>
    </row>
    <row r="69" spans="1:14" s="130" customFormat="1" ht="81.75" hidden="1" customHeight="1" x14ac:dyDescent="0.25">
      <c r="A69" s="203"/>
      <c r="B69" s="51"/>
      <c r="C69" s="208"/>
      <c r="D69" s="217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172" t="e">
        <f t="shared" si="3"/>
        <v>#DIV/0!</v>
      </c>
      <c r="K69" s="213"/>
      <c r="L69" s="205"/>
      <c r="M69" s="203"/>
      <c r="N69" s="225"/>
    </row>
    <row r="70" spans="1:14" s="130" customFormat="1" ht="81.75" hidden="1" customHeight="1" x14ac:dyDescent="0.25">
      <c r="A70" s="203"/>
      <c r="B70" s="51"/>
      <c r="C70" s="207"/>
      <c r="D70" s="218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172" t="e">
        <f t="shared" si="3"/>
        <v>#DIV/0!</v>
      </c>
      <c r="K70" s="214"/>
      <c r="L70" s="205"/>
      <c r="M70" s="203"/>
      <c r="N70" s="225"/>
    </row>
    <row r="71" spans="1:14" s="130" customFormat="1" ht="81.75" hidden="1" customHeight="1" x14ac:dyDescent="0.25">
      <c r="A71" s="203"/>
      <c r="B71" s="51"/>
      <c r="C71" s="208"/>
      <c r="D71" s="219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172" t="e">
        <f t="shared" si="3"/>
        <v>#DIV/0!</v>
      </c>
      <c r="K71" s="172" t="e">
        <f>J71</f>
        <v>#DIV/0!</v>
      </c>
      <c r="L71" s="206"/>
      <c r="M71" s="203"/>
      <c r="N71" s="225"/>
    </row>
    <row r="72" spans="1:14" s="130" customFormat="1" ht="81.75" hidden="1" customHeight="1" x14ac:dyDescent="0.25">
      <c r="A72" s="203"/>
      <c r="B72" s="51"/>
      <c r="C72" s="202" t="s">
        <v>60</v>
      </c>
      <c r="D72" s="216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172" t="e">
        <f t="shared" si="3"/>
        <v>#DIV/0!</v>
      </c>
      <c r="K72" s="212" t="e">
        <f>(J72+J73+J74)/3</f>
        <v>#DIV/0!</v>
      </c>
      <c r="L72" s="146"/>
      <c r="M72" s="203"/>
      <c r="N72" s="225"/>
    </row>
    <row r="73" spans="1:14" s="130" customFormat="1" ht="81.75" hidden="1" customHeight="1" x14ac:dyDescent="0.25">
      <c r="A73" s="203"/>
      <c r="B73" s="51"/>
      <c r="C73" s="208"/>
      <c r="D73" s="217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172" t="e">
        <f t="shared" si="3"/>
        <v>#DIV/0!</v>
      </c>
      <c r="K73" s="213"/>
      <c r="L73" s="146"/>
      <c r="M73" s="203"/>
      <c r="N73" s="225"/>
    </row>
    <row r="74" spans="1:14" s="130" customFormat="1" ht="81.75" hidden="1" customHeight="1" x14ac:dyDescent="0.25">
      <c r="A74" s="203"/>
      <c r="B74" s="51"/>
      <c r="C74" s="208"/>
      <c r="D74" s="217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172" t="e">
        <f>IF(I74/H74*100&gt;100,100,I74/H74*100)</f>
        <v>#DIV/0!</v>
      </c>
      <c r="K74" s="214"/>
      <c r="L74" s="146"/>
      <c r="M74" s="203"/>
      <c r="N74" s="225"/>
    </row>
    <row r="75" spans="1:14" s="130" customFormat="1" ht="81.75" hidden="1" customHeight="1" x14ac:dyDescent="0.25">
      <c r="A75" s="203"/>
      <c r="B75" s="51"/>
      <c r="C75" s="207"/>
      <c r="D75" s="219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172" t="e">
        <f>IF(I75/H75*100&gt;100,100,I75/H75*100)</f>
        <v>#DIV/0!</v>
      </c>
      <c r="K75" s="172" t="e">
        <f>J75</f>
        <v>#DIV/0!</v>
      </c>
      <c r="L75" s="52" t="e">
        <f>(K72+K75)/2</f>
        <v>#DIV/0!</v>
      </c>
      <c r="M75" s="203"/>
      <c r="N75" s="225"/>
    </row>
    <row r="76" spans="1:14" s="130" customFormat="1" ht="81.75" customHeight="1" x14ac:dyDescent="0.25">
      <c r="A76" s="203"/>
      <c r="B76" s="203" t="s">
        <v>102</v>
      </c>
      <c r="C76" s="202" t="s">
        <v>61</v>
      </c>
      <c r="D76" s="216" t="s">
        <v>10</v>
      </c>
      <c r="E76" s="61" t="s">
        <v>11</v>
      </c>
      <c r="F76" s="62" t="s">
        <v>19</v>
      </c>
      <c r="G76" s="61" t="s">
        <v>13</v>
      </c>
      <c r="H76" s="73">
        <v>10.04757085020243</v>
      </c>
      <c r="I76" s="73">
        <v>20.382882882882882</v>
      </c>
      <c r="J76" s="172">
        <f>IF(H76/I76*100&gt;100,100,H76/I76*100)</f>
        <v>49.294159751269376</v>
      </c>
      <c r="K76" s="212">
        <f>(J76+J77+J78)/3</f>
        <v>83.098053250423121</v>
      </c>
      <c r="L76" s="204">
        <f>(K76+K79)/2</f>
        <v>91.549026625211553</v>
      </c>
      <c r="M76" s="203"/>
      <c r="N76" s="225"/>
    </row>
    <row r="77" spans="1:14" s="130" customFormat="1" ht="81.75" customHeight="1" x14ac:dyDescent="0.25">
      <c r="A77" s="203"/>
      <c r="B77" s="203"/>
      <c r="C77" s="208"/>
      <c r="D77" s="217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172">
        <f>IF(I77/H77*100&gt;100,100,I77/H77*100)</f>
        <v>100</v>
      </c>
      <c r="K77" s="213"/>
      <c r="L77" s="205"/>
      <c r="M77" s="203"/>
      <c r="N77" s="225"/>
    </row>
    <row r="78" spans="1:14" s="130" customFormat="1" ht="81.75" customHeight="1" x14ac:dyDescent="0.25">
      <c r="A78" s="203"/>
      <c r="B78" s="203"/>
      <c r="C78" s="208"/>
      <c r="D78" s="217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172">
        <f>IF(I78/H78*100&gt;100,100,I78/H78*100)</f>
        <v>100</v>
      </c>
      <c r="K78" s="214"/>
      <c r="L78" s="205"/>
      <c r="M78" s="203"/>
      <c r="N78" s="225"/>
    </row>
    <row r="79" spans="1:14" s="130" customFormat="1" ht="31.5" x14ac:dyDescent="0.25">
      <c r="A79" s="203"/>
      <c r="B79" s="203"/>
      <c r="C79" s="207"/>
      <c r="D79" s="219"/>
      <c r="E79" s="59" t="s">
        <v>16</v>
      </c>
      <c r="F79" s="22" t="s">
        <v>17</v>
      </c>
      <c r="G79" s="59" t="s">
        <v>18</v>
      </c>
      <c r="H79" s="74">
        <v>4</v>
      </c>
      <c r="I79" s="74">
        <v>8</v>
      </c>
      <c r="J79" s="172">
        <f>IF(I79/H79*100&gt;100,100,I79/H79*100)</f>
        <v>100</v>
      </c>
      <c r="K79" s="172">
        <f>J79</f>
        <v>100</v>
      </c>
      <c r="L79" s="206"/>
      <c r="M79" s="203"/>
      <c r="N79" s="225"/>
    </row>
    <row r="80" spans="1:14" s="130" customFormat="1" ht="81.75" customHeight="1" x14ac:dyDescent="0.25">
      <c r="A80" s="203"/>
      <c r="B80" s="203" t="s">
        <v>82</v>
      </c>
      <c r="C80" s="220" t="s">
        <v>62</v>
      </c>
      <c r="D80" s="216" t="s">
        <v>10</v>
      </c>
      <c r="E80" s="61" t="s">
        <v>11</v>
      </c>
      <c r="F80" s="62" t="s">
        <v>19</v>
      </c>
      <c r="G80" s="61" t="s">
        <v>13</v>
      </c>
      <c r="H80" s="73">
        <v>9.9832042342163803</v>
      </c>
      <c r="I80" s="73">
        <v>9.4862604540023892</v>
      </c>
      <c r="J80" s="173">
        <f>IF(H80/I80*100&gt;100,100,H80/I80*100)</f>
        <v>100</v>
      </c>
      <c r="K80" s="212">
        <f>(J80+J81+J82)/3</f>
        <v>100</v>
      </c>
      <c r="L80" s="204">
        <f>(K80+K83)/2</f>
        <v>100</v>
      </c>
      <c r="M80" s="203"/>
      <c r="N80" s="225"/>
    </row>
    <row r="81" spans="1:14" s="130" customFormat="1" ht="81.75" customHeight="1" x14ac:dyDescent="0.25">
      <c r="A81" s="203"/>
      <c r="B81" s="203"/>
      <c r="C81" s="221"/>
      <c r="D81" s="217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172">
        <f t="shared" ref="J81:J88" si="4">IF(I81/H81*100&gt;100,100,I81/H81*100)</f>
        <v>100</v>
      </c>
      <c r="K81" s="213"/>
      <c r="L81" s="205"/>
      <c r="M81" s="203"/>
      <c r="N81" s="225"/>
    </row>
    <row r="82" spans="1:14" s="130" customFormat="1" ht="81.75" customHeight="1" x14ac:dyDescent="0.25">
      <c r="A82" s="203"/>
      <c r="B82" s="203"/>
      <c r="C82" s="221"/>
      <c r="D82" s="217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172">
        <f t="shared" si="4"/>
        <v>100</v>
      </c>
      <c r="K82" s="214"/>
      <c r="L82" s="205"/>
      <c r="M82" s="203"/>
      <c r="N82" s="225"/>
    </row>
    <row r="83" spans="1:14" s="130" customFormat="1" ht="31.5" x14ac:dyDescent="0.25">
      <c r="A83" s="203"/>
      <c r="B83" s="203"/>
      <c r="C83" s="222"/>
      <c r="D83" s="219"/>
      <c r="E83" s="59" t="s">
        <v>16</v>
      </c>
      <c r="F83" s="22" t="s">
        <v>17</v>
      </c>
      <c r="G83" s="59" t="s">
        <v>18</v>
      </c>
      <c r="H83" s="74">
        <v>352.73333333333335</v>
      </c>
      <c r="I83" s="74">
        <v>361.66666666666669</v>
      </c>
      <c r="J83" s="172">
        <f t="shared" si="4"/>
        <v>100</v>
      </c>
      <c r="K83" s="172">
        <f>J83</f>
        <v>100</v>
      </c>
      <c r="L83" s="206"/>
      <c r="M83" s="203"/>
      <c r="N83" s="225"/>
    </row>
    <row r="84" spans="1:14" s="130" customFormat="1" ht="81.75" customHeight="1" x14ac:dyDescent="0.25">
      <c r="A84" s="203"/>
      <c r="B84" s="227" t="s">
        <v>83</v>
      </c>
      <c r="C84" s="202" t="s">
        <v>63</v>
      </c>
      <c r="D84" s="216" t="s">
        <v>10</v>
      </c>
      <c r="E84" s="61" t="s">
        <v>11</v>
      </c>
      <c r="F84" s="62" t="s">
        <v>19</v>
      </c>
      <c r="G84" s="61" t="s">
        <v>13</v>
      </c>
      <c r="H84" s="73">
        <v>15</v>
      </c>
      <c r="I84" s="73">
        <v>29.617834394904456</v>
      </c>
      <c r="J84" s="173">
        <f>IF(H84/I84*100&gt;100,100,H84/I84*100)</f>
        <v>50.645161290322584</v>
      </c>
      <c r="K84" s="212">
        <f>(J84+J85+J86)/3</f>
        <v>83.548387096774192</v>
      </c>
      <c r="L84" s="204">
        <f>(K84+K87)/2</f>
        <v>91.774193548387103</v>
      </c>
      <c r="M84" s="203"/>
      <c r="N84" s="225"/>
    </row>
    <row r="85" spans="1:14" s="130" customFormat="1" ht="81.75" customHeight="1" x14ac:dyDescent="0.25">
      <c r="A85" s="203"/>
      <c r="B85" s="227"/>
      <c r="C85" s="208"/>
      <c r="D85" s="217"/>
      <c r="E85" s="49" t="s">
        <v>11</v>
      </c>
      <c r="F85" s="50" t="s">
        <v>20</v>
      </c>
      <c r="G85" s="49" t="s">
        <v>13</v>
      </c>
      <c r="H85" s="73">
        <v>100</v>
      </c>
      <c r="I85" s="73">
        <v>100</v>
      </c>
      <c r="J85" s="172">
        <f t="shared" si="4"/>
        <v>100</v>
      </c>
      <c r="K85" s="213"/>
      <c r="L85" s="205"/>
      <c r="M85" s="203"/>
      <c r="N85" s="225"/>
    </row>
    <row r="86" spans="1:14" s="130" customFormat="1" ht="81.75" customHeight="1" x14ac:dyDescent="0.25">
      <c r="A86" s="203"/>
      <c r="B86" s="227"/>
      <c r="C86" s="208"/>
      <c r="D86" s="217"/>
      <c r="E86" s="49" t="s">
        <v>11</v>
      </c>
      <c r="F86" s="50" t="s">
        <v>21</v>
      </c>
      <c r="G86" s="49" t="s">
        <v>13</v>
      </c>
      <c r="H86" s="73">
        <v>100</v>
      </c>
      <c r="I86" s="73">
        <v>100</v>
      </c>
      <c r="J86" s="172">
        <f t="shared" si="4"/>
        <v>100</v>
      </c>
      <c r="K86" s="214"/>
      <c r="L86" s="205"/>
      <c r="M86" s="203"/>
      <c r="N86" s="225"/>
    </row>
    <row r="87" spans="1:14" s="130" customFormat="1" ht="81.75" customHeight="1" x14ac:dyDescent="0.25">
      <c r="A87" s="203"/>
      <c r="B87" s="227"/>
      <c r="C87" s="207"/>
      <c r="D87" s="219"/>
      <c r="E87" s="59" t="s">
        <v>16</v>
      </c>
      <c r="F87" s="22" t="s">
        <v>17</v>
      </c>
      <c r="G87" s="59" t="s">
        <v>18</v>
      </c>
      <c r="H87" s="74">
        <v>0.66666666666666663</v>
      </c>
      <c r="I87" s="74">
        <v>0.66666666666666663</v>
      </c>
      <c r="J87" s="172">
        <f t="shared" si="4"/>
        <v>100</v>
      </c>
      <c r="K87" s="172">
        <f>J87</f>
        <v>100</v>
      </c>
      <c r="L87" s="206"/>
      <c r="M87" s="203"/>
      <c r="N87" s="225"/>
    </row>
    <row r="88" spans="1:14" s="130" customFormat="1" ht="81.75" hidden="1" customHeight="1" x14ac:dyDescent="0.25">
      <c r="A88" s="203"/>
      <c r="B88" s="51"/>
      <c r="C88" s="202" t="s">
        <v>64</v>
      </c>
      <c r="D88" s="216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172" t="e">
        <f t="shared" si="4"/>
        <v>#DIV/0!</v>
      </c>
      <c r="K88" s="212" t="e">
        <f>(J88+J89+J90)/3</f>
        <v>#DIV/0!</v>
      </c>
      <c r="L88" s="146"/>
      <c r="M88" s="203"/>
      <c r="N88" s="225"/>
    </row>
    <row r="89" spans="1:14" s="130" customFormat="1" ht="81.75" hidden="1" customHeight="1" x14ac:dyDescent="0.25">
      <c r="A89" s="203"/>
      <c r="B89" s="51"/>
      <c r="C89" s="208"/>
      <c r="D89" s="217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172">
        <v>100</v>
      </c>
      <c r="K89" s="213"/>
      <c r="L89" s="146"/>
      <c r="M89" s="203"/>
      <c r="N89" s="225"/>
    </row>
    <row r="90" spans="1:14" s="130" customFormat="1" ht="81.75" hidden="1" customHeight="1" x14ac:dyDescent="0.25">
      <c r="A90" s="203"/>
      <c r="B90" s="51"/>
      <c r="C90" s="208"/>
      <c r="D90" s="217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172" t="e">
        <f t="shared" ref="J90:J96" si="5">IF(I90/H90*100&gt;100,100,I90/H90*100)</f>
        <v>#DIV/0!</v>
      </c>
      <c r="K90" s="214"/>
      <c r="L90" s="146"/>
      <c r="M90" s="203"/>
      <c r="N90" s="225"/>
    </row>
    <row r="91" spans="1:14" s="130" customFormat="1" ht="81.75" hidden="1" customHeight="1" x14ac:dyDescent="0.25">
      <c r="A91" s="203"/>
      <c r="B91" s="51"/>
      <c r="C91" s="207"/>
      <c r="D91" s="219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172" t="e">
        <f t="shared" si="5"/>
        <v>#DIV/0!</v>
      </c>
      <c r="K91" s="172" t="e">
        <f>J91</f>
        <v>#DIV/0!</v>
      </c>
      <c r="L91" s="52" t="e">
        <f>(K88+K91)/2</f>
        <v>#DIV/0!</v>
      </c>
      <c r="M91" s="203"/>
      <c r="N91" s="225"/>
    </row>
    <row r="92" spans="1:14" s="130" customFormat="1" ht="81.75" hidden="1" customHeight="1" x14ac:dyDescent="0.25">
      <c r="A92" s="203"/>
      <c r="B92" s="71" t="s">
        <v>84</v>
      </c>
      <c r="C92" s="202" t="s">
        <v>65</v>
      </c>
      <c r="D92" s="216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172" t="e">
        <f t="shared" si="5"/>
        <v>#DIV/0!</v>
      </c>
      <c r="K92" s="212" t="e">
        <f>(J92+J93+J94)/3</f>
        <v>#DIV/0!</v>
      </c>
      <c r="L92" s="204" t="e">
        <f>(K92+K95)/2</f>
        <v>#DIV/0!</v>
      </c>
      <c r="M92" s="203"/>
      <c r="N92" s="225"/>
    </row>
    <row r="93" spans="1:14" s="130" customFormat="1" ht="81.75" hidden="1" customHeight="1" x14ac:dyDescent="0.25">
      <c r="A93" s="203"/>
      <c r="B93" s="51"/>
      <c r="C93" s="208"/>
      <c r="D93" s="217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172" t="e">
        <f t="shared" si="5"/>
        <v>#DIV/0!</v>
      </c>
      <c r="K93" s="213"/>
      <c r="L93" s="205"/>
      <c r="M93" s="203"/>
      <c r="N93" s="225"/>
    </row>
    <row r="94" spans="1:14" s="130" customFormat="1" ht="81.75" hidden="1" customHeight="1" x14ac:dyDescent="0.25">
      <c r="A94" s="203"/>
      <c r="B94" s="51"/>
      <c r="C94" s="208"/>
      <c r="D94" s="217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172" t="e">
        <f t="shared" si="5"/>
        <v>#DIV/0!</v>
      </c>
      <c r="K94" s="214"/>
      <c r="L94" s="205"/>
      <c r="M94" s="203"/>
      <c r="N94" s="225"/>
    </row>
    <row r="95" spans="1:14" s="130" customFormat="1" ht="81.75" hidden="1" customHeight="1" x14ac:dyDescent="0.25">
      <c r="A95" s="203"/>
      <c r="B95" s="51"/>
      <c r="C95" s="207"/>
      <c r="D95" s="219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172" t="e">
        <f t="shared" si="5"/>
        <v>#DIV/0!</v>
      </c>
      <c r="K95" s="172" t="e">
        <f>J95</f>
        <v>#DIV/0!</v>
      </c>
      <c r="L95" s="206"/>
      <c r="M95" s="203"/>
      <c r="N95" s="225"/>
    </row>
    <row r="96" spans="1:14" s="130" customFormat="1" ht="81.75" hidden="1" customHeight="1" x14ac:dyDescent="0.25">
      <c r="A96" s="203"/>
      <c r="B96" s="51"/>
      <c r="C96" s="202" t="s">
        <v>66</v>
      </c>
      <c r="D96" s="216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172" t="e">
        <f t="shared" si="5"/>
        <v>#DIV/0!</v>
      </c>
      <c r="K96" s="212" t="e">
        <f>(J96+J97+J98)/3</f>
        <v>#DIV/0!</v>
      </c>
      <c r="L96" s="146"/>
      <c r="M96" s="203"/>
      <c r="N96" s="225"/>
    </row>
    <row r="97" spans="1:14" s="130" customFormat="1" ht="81.75" hidden="1" customHeight="1" x14ac:dyDescent="0.25">
      <c r="A97" s="203"/>
      <c r="B97" s="51"/>
      <c r="C97" s="208"/>
      <c r="D97" s="217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172">
        <v>100</v>
      </c>
      <c r="K97" s="213"/>
      <c r="L97" s="146"/>
      <c r="M97" s="203"/>
      <c r="N97" s="225"/>
    </row>
    <row r="98" spans="1:14" s="130" customFormat="1" ht="81.75" hidden="1" customHeight="1" x14ac:dyDescent="0.25">
      <c r="A98" s="203"/>
      <c r="B98" s="51"/>
      <c r="C98" s="208"/>
      <c r="D98" s="217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172" t="e">
        <f>IF(I98/H98*100&gt;100,100,I98/H98*100)</f>
        <v>#DIV/0!</v>
      </c>
      <c r="K98" s="214"/>
      <c r="L98" s="146"/>
      <c r="M98" s="203"/>
      <c r="N98" s="225"/>
    </row>
    <row r="99" spans="1:14" s="130" customFormat="1" ht="81.75" hidden="1" customHeight="1" x14ac:dyDescent="0.25">
      <c r="A99" s="203"/>
      <c r="B99" s="51"/>
      <c r="C99" s="207"/>
      <c r="D99" s="219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172" t="e">
        <f>IF(I99/H99*100&gt;100,100,I99/H99*100)</f>
        <v>#DIV/0!</v>
      </c>
      <c r="K99" s="172" t="e">
        <f>J99</f>
        <v>#DIV/0!</v>
      </c>
      <c r="L99" s="52" t="e">
        <f>(K96+K99)/2</f>
        <v>#DIV/0!</v>
      </c>
      <c r="M99" s="203"/>
      <c r="N99" s="225"/>
    </row>
    <row r="100" spans="1:14" s="130" customFormat="1" ht="81.75" hidden="1" customHeight="1" x14ac:dyDescent="0.25">
      <c r="A100" s="203"/>
      <c r="B100" s="71" t="s">
        <v>85</v>
      </c>
      <c r="C100" s="220" t="s">
        <v>67</v>
      </c>
      <c r="D100" s="216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172" t="e">
        <f>IF(H100/I100*100&gt;100,100,H100/I162*100)</f>
        <v>#DIV/0!</v>
      </c>
      <c r="K100" s="212" t="e">
        <f>(J100+J101+J102)/3</f>
        <v>#DIV/0!</v>
      </c>
      <c r="L100" s="204" t="e">
        <f>(K100+K103)/2</f>
        <v>#DIV/0!</v>
      </c>
      <c r="M100" s="203"/>
      <c r="N100" s="225"/>
    </row>
    <row r="101" spans="1:14" s="130" customFormat="1" ht="81.75" hidden="1" customHeight="1" x14ac:dyDescent="0.25">
      <c r="A101" s="203"/>
      <c r="B101" s="51"/>
      <c r="C101" s="221"/>
      <c r="D101" s="217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172" t="e">
        <f>IF(I101/H101*100&gt;100,100,I101/H101*100)</f>
        <v>#DIV/0!</v>
      </c>
      <c r="K101" s="213"/>
      <c r="L101" s="205"/>
      <c r="M101" s="203"/>
      <c r="N101" s="225"/>
    </row>
    <row r="102" spans="1:14" s="130" customFormat="1" ht="81.75" hidden="1" customHeight="1" x14ac:dyDescent="0.25">
      <c r="A102" s="203"/>
      <c r="B102" s="51"/>
      <c r="C102" s="221"/>
      <c r="D102" s="217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172" t="e">
        <f>IF(I102/H102*100&gt;100,100,I102/H102*100)</f>
        <v>#DIV/0!</v>
      </c>
      <c r="K102" s="214"/>
      <c r="L102" s="205"/>
      <c r="M102" s="203"/>
      <c r="N102" s="225"/>
    </row>
    <row r="103" spans="1:14" s="130" customFormat="1" ht="81.75" hidden="1" customHeight="1" x14ac:dyDescent="0.25">
      <c r="A103" s="203"/>
      <c r="B103" s="51"/>
      <c r="C103" s="222"/>
      <c r="D103" s="219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172" t="e">
        <f>IF(I103/H103*100&gt;100,100,I103/H103*100)</f>
        <v>#DIV/0!</v>
      </c>
      <c r="K103" s="172" t="e">
        <f>J103</f>
        <v>#DIV/0!</v>
      </c>
      <c r="L103" s="206"/>
      <c r="M103" s="203"/>
      <c r="N103" s="225"/>
    </row>
    <row r="104" spans="1:14" s="130" customFormat="1" ht="81.75" customHeight="1" x14ac:dyDescent="0.25">
      <c r="A104" s="203"/>
      <c r="B104" s="227" t="s">
        <v>86</v>
      </c>
      <c r="C104" s="202" t="s">
        <v>68</v>
      </c>
      <c r="D104" s="216" t="s">
        <v>10</v>
      </c>
      <c r="E104" s="61" t="s">
        <v>11</v>
      </c>
      <c r="F104" s="62" t="s">
        <v>19</v>
      </c>
      <c r="G104" s="61" t="s">
        <v>13</v>
      </c>
      <c r="H104" s="73">
        <v>13.02286099865047</v>
      </c>
      <c r="I104" s="73">
        <v>18.626813948451375</v>
      </c>
      <c r="J104" s="73">
        <f>'[1]ПУ (Физ.До 3.ГПД)'!E14</f>
        <v>69.914592128801416</v>
      </c>
      <c r="K104" s="212">
        <f>(J104+J105+J106)/3</f>
        <v>89.971530709600472</v>
      </c>
      <c r="L104" s="204">
        <f>(K104+K107)/2</f>
        <v>94.985765354800236</v>
      </c>
      <c r="M104" s="203"/>
      <c r="N104" s="225"/>
    </row>
    <row r="105" spans="1:14" s="130" customFormat="1" ht="81.75" customHeight="1" x14ac:dyDescent="0.25">
      <c r="A105" s="203"/>
      <c r="B105" s="227"/>
      <c r="C105" s="208"/>
      <c r="D105" s="217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172">
        <f>IF(I105/H105*100&gt;100,100,I105/H105*100)</f>
        <v>100</v>
      </c>
      <c r="K105" s="213"/>
      <c r="L105" s="205"/>
      <c r="M105" s="203"/>
      <c r="N105" s="225"/>
    </row>
    <row r="106" spans="1:14" s="130" customFormat="1" ht="81.75" customHeight="1" x14ac:dyDescent="0.25">
      <c r="A106" s="203"/>
      <c r="B106" s="227"/>
      <c r="C106" s="208"/>
      <c r="D106" s="217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172">
        <f>IF(I106/H106*100&gt;100,100,I106/H106*100)</f>
        <v>100</v>
      </c>
      <c r="K106" s="214"/>
      <c r="L106" s="205"/>
      <c r="M106" s="203"/>
      <c r="N106" s="225"/>
    </row>
    <row r="107" spans="1:14" s="130" customFormat="1" ht="81.75" customHeight="1" x14ac:dyDescent="0.25">
      <c r="A107" s="203"/>
      <c r="B107" s="227"/>
      <c r="C107" s="207"/>
      <c r="D107" s="219"/>
      <c r="E107" s="59" t="s">
        <v>16</v>
      </c>
      <c r="F107" s="22" t="s">
        <v>17</v>
      </c>
      <c r="G107" s="59" t="s">
        <v>18</v>
      </c>
      <c r="H107" s="74">
        <v>30</v>
      </c>
      <c r="I107" s="74">
        <v>38</v>
      </c>
      <c r="J107" s="172">
        <f>IF(I107/H107*100&gt;100,100,I107/H107*100)</f>
        <v>100</v>
      </c>
      <c r="K107" s="172">
        <f>J107</f>
        <v>100</v>
      </c>
      <c r="L107" s="206"/>
      <c r="M107" s="203"/>
      <c r="N107" s="225"/>
    </row>
    <row r="108" spans="1:14" s="130" customFormat="1" ht="81.75" customHeight="1" x14ac:dyDescent="0.25">
      <c r="A108" s="203"/>
      <c r="B108" s="227" t="s">
        <v>87</v>
      </c>
      <c r="C108" s="220" t="s">
        <v>69</v>
      </c>
      <c r="D108" s="216" t="s">
        <v>10</v>
      </c>
      <c r="E108" s="61" t="s">
        <v>11</v>
      </c>
      <c r="F108" s="62" t="s">
        <v>19</v>
      </c>
      <c r="G108" s="61" t="s">
        <v>13</v>
      </c>
      <c r="H108" s="73">
        <v>9.9557894736842112</v>
      </c>
      <c r="I108" s="73">
        <v>13.477366255144032</v>
      </c>
      <c r="J108" s="73">
        <f>'[1]ПУ (Физ.3-8.ГКП)'!E14</f>
        <v>73.870437926878267</v>
      </c>
      <c r="K108" s="212">
        <f>(J108+J109+J110)/3</f>
        <v>91.290145975626089</v>
      </c>
      <c r="L108" s="204">
        <f>(K108+K111)/2</f>
        <v>95.645072987813052</v>
      </c>
      <c r="M108" s="203"/>
      <c r="N108" s="225"/>
    </row>
    <row r="109" spans="1:14" s="130" customFormat="1" ht="81.75" customHeight="1" x14ac:dyDescent="0.25">
      <c r="A109" s="203"/>
      <c r="B109" s="227"/>
      <c r="C109" s="221"/>
      <c r="D109" s="217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172">
        <f>IF(I109/H109*100&gt;100,100,I109/H109*100)</f>
        <v>100</v>
      </c>
      <c r="K109" s="213"/>
      <c r="L109" s="205"/>
      <c r="M109" s="203"/>
      <c r="N109" s="225"/>
    </row>
    <row r="110" spans="1:14" s="130" customFormat="1" ht="81.75" customHeight="1" x14ac:dyDescent="0.25">
      <c r="A110" s="203"/>
      <c r="B110" s="227"/>
      <c r="C110" s="221"/>
      <c r="D110" s="217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172">
        <f>IF(I110/H110*100&gt;100,100,I110/H110*100)</f>
        <v>100</v>
      </c>
      <c r="K110" s="214"/>
      <c r="L110" s="205"/>
      <c r="M110" s="203"/>
      <c r="N110" s="225"/>
    </row>
    <row r="111" spans="1:14" s="130" customFormat="1" ht="81.75" customHeight="1" x14ac:dyDescent="0.25">
      <c r="A111" s="203"/>
      <c r="B111" s="227"/>
      <c r="C111" s="222"/>
      <c r="D111" s="219"/>
      <c r="E111" s="59" t="s">
        <v>16</v>
      </c>
      <c r="F111" s="22" t="s">
        <v>17</v>
      </c>
      <c r="G111" s="59" t="s">
        <v>18</v>
      </c>
      <c r="H111" s="74">
        <v>10</v>
      </c>
      <c r="I111" s="74">
        <v>12</v>
      </c>
      <c r="J111" s="172">
        <f>IF(I111/H111*100&gt;100,100,I111/H111*100)</f>
        <v>100</v>
      </c>
      <c r="K111" s="172">
        <f>J111</f>
        <v>100</v>
      </c>
      <c r="L111" s="206"/>
      <c r="M111" s="203"/>
      <c r="N111" s="225"/>
    </row>
    <row r="112" spans="1:14" s="130" customFormat="1" ht="81.75" customHeight="1" x14ac:dyDescent="0.25">
      <c r="A112" s="203"/>
      <c r="B112" s="227" t="s">
        <v>88</v>
      </c>
      <c r="C112" s="202" t="s">
        <v>70</v>
      </c>
      <c r="D112" s="216" t="s">
        <v>10</v>
      </c>
      <c r="E112" s="61" t="s">
        <v>11</v>
      </c>
      <c r="F112" s="62" t="s">
        <v>19</v>
      </c>
      <c r="G112" s="61" t="s">
        <v>13</v>
      </c>
      <c r="H112" s="73">
        <v>9.9737578211262417</v>
      </c>
      <c r="I112" s="73">
        <v>18.181818181818183</v>
      </c>
      <c r="J112" s="73">
        <f>'[1]ПУ (Инв.3-8.ГПД)'!E14</f>
        <v>54.855668016194329</v>
      </c>
      <c r="K112" s="212">
        <f>(J112+J113+J114)/3</f>
        <v>84.951889338731448</v>
      </c>
      <c r="L112" s="204">
        <f>(K112+K115)/2</f>
        <v>92.475944669365731</v>
      </c>
      <c r="M112" s="203"/>
      <c r="N112" s="225"/>
    </row>
    <row r="113" spans="1:15" s="130" customFormat="1" ht="81.75" customHeight="1" x14ac:dyDescent="0.25">
      <c r="A113" s="203"/>
      <c r="B113" s="227"/>
      <c r="C113" s="208"/>
      <c r="D113" s="217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172">
        <f t="shared" ref="J113:J119" si="6">IF(I113/H113*100&gt;100,100,I113/H113*100)</f>
        <v>100</v>
      </c>
      <c r="K113" s="213"/>
      <c r="L113" s="205"/>
      <c r="M113" s="203"/>
      <c r="N113" s="225"/>
    </row>
    <row r="114" spans="1:15" s="130" customFormat="1" ht="81.75" customHeight="1" x14ac:dyDescent="0.25">
      <c r="A114" s="203"/>
      <c r="B114" s="227"/>
      <c r="C114" s="208"/>
      <c r="D114" s="217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172">
        <f t="shared" si="6"/>
        <v>100</v>
      </c>
      <c r="K114" s="214"/>
      <c r="L114" s="205"/>
      <c r="M114" s="203"/>
      <c r="N114" s="225"/>
    </row>
    <row r="115" spans="1:15" s="130" customFormat="1" ht="81.75" customHeight="1" x14ac:dyDescent="0.25">
      <c r="A115" s="203"/>
      <c r="B115" s="228"/>
      <c r="C115" s="207"/>
      <c r="D115" s="219"/>
      <c r="E115" s="59" t="s">
        <v>16</v>
      </c>
      <c r="F115" s="22" t="s">
        <v>17</v>
      </c>
      <c r="G115" s="59" t="s">
        <v>18</v>
      </c>
      <c r="H115" s="74">
        <v>3.6666666666666665</v>
      </c>
      <c r="I115" s="74">
        <v>3.6666666666666665</v>
      </c>
      <c r="J115" s="172">
        <f t="shared" si="6"/>
        <v>100</v>
      </c>
      <c r="K115" s="172">
        <f>J115</f>
        <v>100</v>
      </c>
      <c r="L115" s="206"/>
      <c r="M115" s="203"/>
      <c r="N115" s="226"/>
    </row>
    <row r="116" spans="1:15" s="130" customFormat="1" ht="81.75" hidden="1" customHeight="1" x14ac:dyDescent="0.25">
      <c r="A116" s="203"/>
      <c r="B116" s="71" t="s">
        <v>89</v>
      </c>
      <c r="C116" s="202" t="s">
        <v>71</v>
      </c>
      <c r="D116" s="216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172" t="e">
        <f t="shared" si="6"/>
        <v>#DIV/0!</v>
      </c>
      <c r="K116" s="212" t="e">
        <f>(J116+J117+J118)/3</f>
        <v>#DIV/0!</v>
      </c>
      <c r="L116" s="204" t="e">
        <f>(K116+K119)/2</f>
        <v>#DIV/0!</v>
      </c>
      <c r="M116" s="203"/>
      <c r="N116" s="224"/>
    </row>
    <row r="117" spans="1:15" s="130" customFormat="1" ht="81.75" hidden="1" customHeight="1" x14ac:dyDescent="0.25">
      <c r="A117" s="203"/>
      <c r="B117" s="51"/>
      <c r="C117" s="208"/>
      <c r="D117" s="217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172" t="e">
        <f t="shared" si="6"/>
        <v>#DIV/0!</v>
      </c>
      <c r="K117" s="213"/>
      <c r="L117" s="205"/>
      <c r="M117" s="203"/>
      <c r="N117" s="225"/>
    </row>
    <row r="118" spans="1:15" s="130" customFormat="1" ht="81.75" hidden="1" customHeight="1" x14ac:dyDescent="0.25">
      <c r="A118" s="203"/>
      <c r="B118" s="51"/>
      <c r="C118" s="208"/>
      <c r="D118" s="217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172" t="e">
        <f t="shared" si="6"/>
        <v>#DIV/0!</v>
      </c>
      <c r="K118" s="214"/>
      <c r="L118" s="205"/>
      <c r="M118" s="203"/>
      <c r="N118" s="225"/>
    </row>
    <row r="119" spans="1:15" s="130" customFormat="1" ht="81.75" hidden="1" customHeight="1" x14ac:dyDescent="0.25">
      <c r="A119" s="207"/>
      <c r="B119" s="48"/>
      <c r="C119" s="207"/>
      <c r="D119" s="219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172" t="e">
        <f t="shared" si="6"/>
        <v>#DIV/0!</v>
      </c>
      <c r="K119" s="172" t="e">
        <f>J119</f>
        <v>#DIV/0!</v>
      </c>
      <c r="L119" s="206"/>
      <c r="M119" s="203"/>
      <c r="N119" s="226"/>
    </row>
    <row r="120" spans="1:15" ht="33.75" customHeight="1" x14ac:dyDescent="0.25">
      <c r="A120" s="63"/>
      <c r="B120" s="215"/>
      <c r="C120" s="215"/>
      <c r="D120" s="64"/>
      <c r="E120" s="63"/>
      <c r="F120" s="29"/>
      <c r="O120" s="65">
        <v>13</v>
      </c>
    </row>
    <row r="121" spans="1:15" ht="36" customHeight="1" x14ac:dyDescent="0.25">
      <c r="A121" s="201"/>
      <c r="B121" s="201"/>
      <c r="C121" s="201"/>
      <c r="E121" s="66"/>
      <c r="G121" s="131"/>
    </row>
    <row r="122" spans="1:15" x14ac:dyDescent="0.25">
      <c r="B122" s="132"/>
      <c r="F122" s="133"/>
      <c r="G122" s="131"/>
    </row>
    <row r="123" spans="1:15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5" x14ac:dyDescent="0.25">
      <c r="B124" s="132"/>
      <c r="F124" s="134"/>
      <c r="G124" s="135"/>
      <c r="H124" s="176"/>
      <c r="I124" s="177"/>
      <c r="J124" s="176"/>
      <c r="K124" s="170"/>
    </row>
    <row r="125" spans="1:15" ht="36" customHeight="1" x14ac:dyDescent="0.25">
      <c r="A125" s="178"/>
      <c r="B125" s="178" t="s">
        <v>174</v>
      </c>
      <c r="C125" s="178"/>
      <c r="E125" s="66"/>
      <c r="G125" s="131"/>
    </row>
    <row r="126" spans="1:15" x14ac:dyDescent="0.25">
      <c r="B126" s="132"/>
      <c r="F126" s="134"/>
      <c r="G126" s="135"/>
    </row>
    <row r="127" spans="1:15" x14ac:dyDescent="0.25">
      <c r="F127" s="133"/>
      <c r="G127" s="131"/>
    </row>
    <row r="128" spans="1:15" x14ac:dyDescent="0.25">
      <c r="F128" s="134"/>
      <c r="G128" s="131"/>
    </row>
    <row r="129" spans="6:7" x14ac:dyDescent="0.25">
      <c r="F129" s="133"/>
      <c r="G129" s="131"/>
    </row>
    <row r="130" spans="6:7" x14ac:dyDescent="0.25">
      <c r="F130" s="133"/>
      <c r="G130" s="131"/>
    </row>
    <row r="131" spans="6:7" x14ac:dyDescent="0.25">
      <c r="F131" s="133"/>
      <c r="G131" s="131"/>
    </row>
  </sheetData>
  <autoFilter ref="A3:N121"/>
  <customSheetViews>
    <customSheetView guid="{2D882797-2DB3-46DA-95CE-744B0E2D6284}" scale="75" showPageBreaks="1" showAutoFilter="1" view="pageBreakPreview" showRuler="0">
      <selection activeCell="I3" sqref="H3:I3"/>
      <rowBreaks count="5" manualBreakCount="5">
        <brk id="24" max="13" man="1"/>
        <brk id="47" max="13" man="1"/>
        <brk id="67" max="16383" man="1"/>
        <brk id="79" max="16383" man="1"/>
        <brk id="102" max="13" man="1"/>
      </rowBreaks>
      <pageMargins left="0.35433070866141736" right="0.35433070866141736" top="0.39370078740157483" bottom="0.39370078740157483" header="0.51181102362204722" footer="0.51181102362204722"/>
      <pageSetup paperSize="9" scale="29" orientation="landscape" horizontalDpi="4294967293" r:id="rId1"/>
      <headerFooter alignWithMargins="0"/>
      <autoFilter ref="B1:O1"/>
    </customSheetView>
    <customSheetView guid="{D5409CD0-FC72-4D2B-8AB4-BC211D5DA7DB}" scale="75" showPageBreaks="1" showAutoFilter="1" view="pageBreakPreview" showRuler="0">
      <selection activeCell="C2" sqref="C2"/>
      <rowBreaks count="5" manualBreakCount="5">
        <brk id="24" max="13" man="1"/>
        <brk id="47" max="13" man="1"/>
        <brk id="67" max="16383" man="1"/>
        <brk id="79" max="16383" man="1"/>
        <brk id="102" max="13" man="1"/>
      </rowBreaks>
      <pageMargins left="0.35433070866141736" right="0.35433070866141736" top="0.39370078740157483" bottom="0.39370078740157483" header="0.51181102362204722" footer="0.51181102362204722"/>
      <pageSetup paperSize="9" scale="29" orientation="landscape" horizontalDpi="4294967293" r:id="rId2"/>
      <headerFooter alignWithMargins="0"/>
      <autoFilter ref="B1:O1"/>
    </customSheetView>
  </customSheetViews>
  <mergeCells count="130">
    <mergeCell ref="B28:B31"/>
    <mergeCell ref="B8:B11"/>
    <mergeCell ref="B76:B79"/>
    <mergeCell ref="B64:B67"/>
    <mergeCell ref="B48:B51"/>
    <mergeCell ref="B40:B43"/>
    <mergeCell ref="B36:B39"/>
    <mergeCell ref="B32:B35"/>
    <mergeCell ref="B112:B115"/>
    <mergeCell ref="B108:B111"/>
    <mergeCell ref="B84:B87"/>
    <mergeCell ref="B104:B107"/>
    <mergeCell ref="B80:B83"/>
    <mergeCell ref="D100:D103"/>
    <mergeCell ref="C96:C99"/>
    <mergeCell ref="C88:C91"/>
    <mergeCell ref="D88:D91"/>
    <mergeCell ref="N116:N119"/>
    <mergeCell ref="L116:L119"/>
    <mergeCell ref="L108:L111"/>
    <mergeCell ref="K88:K90"/>
    <mergeCell ref="L40:L43"/>
    <mergeCell ref="L48:L51"/>
    <mergeCell ref="L60:L63"/>
    <mergeCell ref="N8:N115"/>
    <mergeCell ref="L80:L83"/>
    <mergeCell ref="L12:L15"/>
    <mergeCell ref="C8:C11"/>
    <mergeCell ref="D8:D11"/>
    <mergeCell ref="C20:C23"/>
    <mergeCell ref="L52:L55"/>
    <mergeCell ref="K8:K10"/>
    <mergeCell ref="K112:K114"/>
    <mergeCell ref="K116:K118"/>
    <mergeCell ref="D116:D119"/>
    <mergeCell ref="C116:C119"/>
    <mergeCell ref="C84:C87"/>
    <mergeCell ref="A1:N1"/>
    <mergeCell ref="L28:L31"/>
    <mergeCell ref="K20:K22"/>
    <mergeCell ref="K12:K14"/>
    <mergeCell ref="L20:L23"/>
    <mergeCell ref="L4:L7"/>
    <mergeCell ref="C92:C95"/>
    <mergeCell ref="D92:D95"/>
    <mergeCell ref="C112:C115"/>
    <mergeCell ref="D112:D115"/>
    <mergeCell ref="C108:C111"/>
    <mergeCell ref="D108:D111"/>
    <mergeCell ref="K108:K110"/>
    <mergeCell ref="K96:K98"/>
    <mergeCell ref="C100:C103"/>
    <mergeCell ref="K100:K102"/>
    <mergeCell ref="K104:K106"/>
    <mergeCell ref="C104:C107"/>
    <mergeCell ref="D104:D107"/>
    <mergeCell ref="D96:D99"/>
    <mergeCell ref="K92:K94"/>
    <mergeCell ref="C72:C75"/>
    <mergeCell ref="D72:D75"/>
    <mergeCell ref="K72:K74"/>
    <mergeCell ref="D84:D87"/>
    <mergeCell ref="K84:K86"/>
    <mergeCell ref="D80:D83"/>
    <mergeCell ref="K80:K82"/>
    <mergeCell ref="C76:C79"/>
    <mergeCell ref="D76:D79"/>
    <mergeCell ref="K76:K78"/>
    <mergeCell ref="C80:C83"/>
    <mergeCell ref="K52:K54"/>
    <mergeCell ref="K64:K66"/>
    <mergeCell ref="C68:C71"/>
    <mergeCell ref="D68:D71"/>
    <mergeCell ref="K68:K70"/>
    <mergeCell ref="C60:C63"/>
    <mergeCell ref="D60:D63"/>
    <mergeCell ref="K56:K58"/>
    <mergeCell ref="D20:D23"/>
    <mergeCell ref="D12:D15"/>
    <mergeCell ref="K60:K62"/>
    <mergeCell ref="C48:C51"/>
    <mergeCell ref="K16:K18"/>
    <mergeCell ref="C24:C27"/>
    <mergeCell ref="D24:D27"/>
    <mergeCell ref="K24:K26"/>
    <mergeCell ref="K36:K38"/>
    <mergeCell ref="C16:C19"/>
    <mergeCell ref="D16:D19"/>
    <mergeCell ref="K28:K30"/>
    <mergeCell ref="K40:K42"/>
    <mergeCell ref="C32:C35"/>
    <mergeCell ref="D32:D35"/>
    <mergeCell ref="K32:K34"/>
    <mergeCell ref="C36:C39"/>
    <mergeCell ref="D36:D39"/>
    <mergeCell ref="D28:D31"/>
    <mergeCell ref="D56:D59"/>
    <mergeCell ref="C40:C43"/>
    <mergeCell ref="D40:D43"/>
    <mergeCell ref="C52:C55"/>
    <mergeCell ref="D52:D55"/>
    <mergeCell ref="K44:K46"/>
    <mergeCell ref="C44:C47"/>
    <mergeCell ref="D44:D47"/>
    <mergeCell ref="D48:D51"/>
    <mergeCell ref="K48:K50"/>
    <mergeCell ref="A121:C121"/>
    <mergeCell ref="M4:M119"/>
    <mergeCell ref="L76:L79"/>
    <mergeCell ref="A4:A119"/>
    <mergeCell ref="C4:C7"/>
    <mergeCell ref="D4:D7"/>
    <mergeCell ref="K4:K6"/>
    <mergeCell ref="C12:C15"/>
    <mergeCell ref="L8:L11"/>
    <mergeCell ref="B120:C120"/>
    <mergeCell ref="L104:L107"/>
    <mergeCell ref="L112:L115"/>
    <mergeCell ref="L32:L35"/>
    <mergeCell ref="L36:L39"/>
    <mergeCell ref="L92:L95"/>
    <mergeCell ref="L44:L47"/>
    <mergeCell ref="L100:L103"/>
    <mergeCell ref="L64:L67"/>
    <mergeCell ref="L84:L87"/>
    <mergeCell ref="L68:L71"/>
    <mergeCell ref="C28:C31"/>
    <mergeCell ref="C64:C67"/>
    <mergeCell ref="D64:D67"/>
    <mergeCell ref="C56:C59"/>
  </mergeCells>
  <phoneticPr fontId="0" type="noConversion"/>
  <pageMargins left="0.75" right="0.75" top="1" bottom="1" header="0.5" footer="0.5"/>
  <pageSetup paperSize="9" scale="28" orientation="portrait" r:id="rId3"/>
  <headerFooter alignWithMargins="0"/>
  <rowBreaks count="1" manualBreakCount="1">
    <brk id="9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N131"/>
  <sheetViews>
    <sheetView view="pageBreakPreview" topLeftCell="A55" zoomScale="63" zoomScaleNormal="55" zoomScaleSheetLayoutView="65" workbookViewId="0">
      <selection activeCell="H64" sqref="H64"/>
    </sheetView>
  </sheetViews>
  <sheetFormatPr defaultColWidth="9.140625" defaultRowHeight="12.75" x14ac:dyDescent="0.2"/>
  <cols>
    <col min="1" max="1" width="19.140625" style="6" customWidth="1"/>
    <col min="2" max="2" width="39.140625" style="6" customWidth="1"/>
    <col min="3" max="3" width="43.42578125" style="6" customWidth="1"/>
    <col min="4" max="4" width="10.140625" style="6" customWidth="1"/>
    <col min="5" max="5" width="17.85546875" style="6" customWidth="1"/>
    <col min="6" max="6" width="56.7109375" style="6" customWidth="1"/>
    <col min="7" max="7" width="12.140625" style="11" customWidth="1"/>
    <col min="8" max="8" width="16.140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style="6" customWidth="1"/>
    <col min="14" max="14" width="22.85546875" style="6" customWidth="1"/>
    <col min="15" max="16384" width="9.140625" style="6"/>
  </cols>
  <sheetData>
    <row r="1" spans="1:14" ht="30" customHeight="1" x14ac:dyDescent="0.2">
      <c r="A1" s="260" t="s">
        <v>105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s="26" customFormat="1" ht="195.75" customHeight="1" x14ac:dyDescent="0.2">
      <c r="A2" s="25" t="s">
        <v>42</v>
      </c>
      <c r="B2" s="25" t="s">
        <v>41</v>
      </c>
      <c r="C2" s="25" t="s">
        <v>0</v>
      </c>
      <c r="D2" s="25" t="s">
        <v>1</v>
      </c>
      <c r="E2" s="25" t="s">
        <v>2</v>
      </c>
      <c r="F2" s="25" t="s">
        <v>3</v>
      </c>
      <c r="G2" s="25" t="s">
        <v>4</v>
      </c>
      <c r="H2" s="40" t="s">
        <v>97</v>
      </c>
      <c r="I2" s="40" t="s">
        <v>98</v>
      </c>
      <c r="J2" s="40" t="s">
        <v>5</v>
      </c>
      <c r="K2" s="40" t="s">
        <v>6</v>
      </c>
      <c r="L2" s="40" t="s">
        <v>7</v>
      </c>
      <c r="M2" s="25" t="s">
        <v>8</v>
      </c>
      <c r="N2" s="25" t="s">
        <v>9</v>
      </c>
    </row>
    <row r="3" spans="1:14" s="26" customFormat="1" ht="45.75" customHeight="1" x14ac:dyDescent="0.2">
      <c r="A3" s="37">
        <v>1</v>
      </c>
      <c r="B3" s="37">
        <v>2</v>
      </c>
      <c r="C3" s="38">
        <v>3</v>
      </c>
      <c r="D3" s="38">
        <v>4</v>
      </c>
      <c r="E3" s="38">
        <v>5</v>
      </c>
      <c r="F3" s="38">
        <v>6</v>
      </c>
      <c r="G3" s="38">
        <v>7</v>
      </c>
      <c r="H3" s="39">
        <v>8</v>
      </c>
      <c r="I3" s="39">
        <v>9</v>
      </c>
      <c r="J3" s="39">
        <v>10</v>
      </c>
      <c r="K3" s="37">
        <v>11</v>
      </c>
      <c r="L3" s="37">
        <v>12</v>
      </c>
      <c r="M3" s="37">
        <v>13</v>
      </c>
      <c r="N3" s="39">
        <v>14</v>
      </c>
    </row>
    <row r="4" spans="1:14" ht="75" customHeight="1" x14ac:dyDescent="0.25">
      <c r="A4" s="240" t="s">
        <v>31</v>
      </c>
      <c r="B4" s="2"/>
      <c r="C4" s="247" t="s">
        <v>43</v>
      </c>
      <c r="D4" s="254" t="s">
        <v>10</v>
      </c>
      <c r="E4" s="18" t="s">
        <v>11</v>
      </c>
      <c r="F4" s="19" t="s">
        <v>12</v>
      </c>
      <c r="G4" s="18" t="s">
        <v>13</v>
      </c>
      <c r="H4" s="23">
        <v>0</v>
      </c>
      <c r="I4" s="23">
        <v>0</v>
      </c>
      <c r="J4" s="24" t="e">
        <f>IF(I4/H4*100&gt;100,100,I4/H4*100)</f>
        <v>#DIV/0!</v>
      </c>
      <c r="K4" s="248" t="e">
        <f>(J4+J5+J6)/3</f>
        <v>#DIV/0!</v>
      </c>
      <c r="L4" s="251" t="e">
        <f>(K4+K7)/2</f>
        <v>#DIV/0!</v>
      </c>
      <c r="M4" s="240" t="s">
        <v>23</v>
      </c>
      <c r="N4" s="3"/>
    </row>
    <row r="5" spans="1:14" ht="66" customHeight="1" x14ac:dyDescent="0.25">
      <c r="A5" s="247"/>
      <c r="B5" s="34"/>
      <c r="C5" s="241"/>
      <c r="D5" s="244"/>
      <c r="E5" s="1" t="s">
        <v>11</v>
      </c>
      <c r="F5" s="7" t="s">
        <v>14</v>
      </c>
      <c r="G5" s="1" t="s">
        <v>13</v>
      </c>
      <c r="H5" s="23">
        <v>0</v>
      </c>
      <c r="I5" s="23">
        <v>0</v>
      </c>
      <c r="J5" s="24" t="e">
        <f>IF(I5/H5*100&gt;100,100,I5/H5*100)</f>
        <v>#DIV/0!</v>
      </c>
      <c r="K5" s="249"/>
      <c r="L5" s="255"/>
      <c r="M5" s="247"/>
      <c r="N5" s="3"/>
    </row>
    <row r="6" spans="1:14" ht="89.25" customHeight="1" x14ac:dyDescent="0.25">
      <c r="A6" s="247"/>
      <c r="B6" s="34"/>
      <c r="C6" s="242"/>
      <c r="D6" s="245"/>
      <c r="E6" s="20" t="s">
        <v>11</v>
      </c>
      <c r="F6" s="21" t="s">
        <v>15</v>
      </c>
      <c r="G6" s="20" t="s">
        <v>13</v>
      </c>
      <c r="H6" s="23">
        <v>0</v>
      </c>
      <c r="I6" s="23">
        <v>0</v>
      </c>
      <c r="J6" s="24" t="e">
        <f>IF(I6/H6*100&gt;100,100,I6/H6*100)</f>
        <v>#DIV/0!</v>
      </c>
      <c r="K6" s="250"/>
      <c r="L6" s="255"/>
      <c r="M6" s="247"/>
      <c r="N6" s="3"/>
    </row>
    <row r="7" spans="1:14" ht="33" customHeight="1" x14ac:dyDescent="0.25">
      <c r="A7" s="247"/>
      <c r="B7" s="34"/>
      <c r="C7" s="241"/>
      <c r="D7" s="244"/>
      <c r="E7" s="1" t="s">
        <v>16</v>
      </c>
      <c r="F7" s="8" t="s">
        <v>17</v>
      </c>
      <c r="G7" s="1" t="s">
        <v>18</v>
      </c>
      <c r="H7" s="33">
        <v>0</v>
      </c>
      <c r="I7" s="33">
        <v>0</v>
      </c>
      <c r="J7" s="24" t="e">
        <f>IF(I7/H7*100&gt;100,100,I7/H7*100)</f>
        <v>#DIV/0!</v>
      </c>
      <c r="K7" s="24" t="e">
        <f>J7</f>
        <v>#DIV/0!</v>
      </c>
      <c r="L7" s="256"/>
      <c r="M7" s="247"/>
      <c r="N7" s="4"/>
    </row>
    <row r="8" spans="1:14" ht="81.75" customHeight="1" x14ac:dyDescent="0.25">
      <c r="A8" s="247"/>
      <c r="B8" s="34" t="s">
        <v>90</v>
      </c>
      <c r="C8" s="240" t="s">
        <v>44</v>
      </c>
      <c r="D8" s="243" t="s">
        <v>10</v>
      </c>
      <c r="E8" s="16" t="s">
        <v>11</v>
      </c>
      <c r="F8" s="17" t="s">
        <v>12</v>
      </c>
      <c r="G8" s="16" t="s">
        <v>13</v>
      </c>
      <c r="H8" s="23">
        <v>0</v>
      </c>
      <c r="I8" s="23">
        <v>0</v>
      </c>
      <c r="J8" s="24" t="e">
        <f>IF(H8/I8*100&gt;100,100,H8/I8*100)</f>
        <v>#DIV/0!</v>
      </c>
      <c r="K8" s="248" t="e">
        <f>(J8+J9+J10)/3</f>
        <v>#DIV/0!</v>
      </c>
      <c r="L8" s="251" t="e">
        <f>(K8+K11)/2</f>
        <v>#DIV/0!</v>
      </c>
      <c r="M8" s="247"/>
      <c r="N8" s="257"/>
    </row>
    <row r="9" spans="1:14" ht="81.75" customHeight="1" x14ac:dyDescent="0.25">
      <c r="A9" s="247"/>
      <c r="B9" s="34"/>
      <c r="C9" s="241"/>
      <c r="D9" s="244"/>
      <c r="E9" s="1" t="s">
        <v>11</v>
      </c>
      <c r="F9" s="7" t="s">
        <v>14</v>
      </c>
      <c r="G9" s="1" t="s">
        <v>13</v>
      </c>
      <c r="H9" s="23">
        <v>0</v>
      </c>
      <c r="I9" s="23">
        <v>0</v>
      </c>
      <c r="J9" s="24" t="e">
        <f t="shared" ref="J9:J72" si="0">IF(I9/H9*100&gt;100,100,I9/H9*100)</f>
        <v>#DIV/0!</v>
      </c>
      <c r="K9" s="249"/>
      <c r="L9" s="252"/>
      <c r="M9" s="247"/>
      <c r="N9" s="258"/>
    </row>
    <row r="10" spans="1:14" ht="81.75" customHeight="1" x14ac:dyDescent="0.25">
      <c r="A10" s="247"/>
      <c r="B10" s="34"/>
      <c r="C10" s="242"/>
      <c r="D10" s="245"/>
      <c r="E10" s="20" t="s">
        <v>11</v>
      </c>
      <c r="F10" s="21" t="s">
        <v>15</v>
      </c>
      <c r="G10" s="20" t="s">
        <v>13</v>
      </c>
      <c r="H10" s="23">
        <v>0</v>
      </c>
      <c r="I10" s="23">
        <v>0</v>
      </c>
      <c r="J10" s="24" t="e">
        <f t="shared" si="0"/>
        <v>#DIV/0!</v>
      </c>
      <c r="K10" s="250"/>
      <c r="L10" s="252"/>
      <c r="M10" s="247"/>
      <c r="N10" s="258"/>
    </row>
    <row r="11" spans="1:14" ht="81.75" customHeight="1" x14ac:dyDescent="0.25">
      <c r="A11" s="247"/>
      <c r="B11" s="34"/>
      <c r="C11" s="241"/>
      <c r="D11" s="244"/>
      <c r="E11" s="1" t="s">
        <v>16</v>
      </c>
      <c r="F11" s="8" t="s">
        <v>17</v>
      </c>
      <c r="G11" s="1" t="s">
        <v>18</v>
      </c>
      <c r="H11" s="33">
        <v>0</v>
      </c>
      <c r="I11" s="33">
        <v>0</v>
      </c>
      <c r="J11" s="24" t="e">
        <f t="shared" si="0"/>
        <v>#DIV/0!</v>
      </c>
      <c r="K11" s="24" t="e">
        <f>J11</f>
        <v>#DIV/0!</v>
      </c>
      <c r="L11" s="253"/>
      <c r="M11" s="247"/>
      <c r="N11" s="259"/>
    </row>
    <row r="12" spans="1:14" ht="81.75" customHeight="1" x14ac:dyDescent="0.25">
      <c r="A12" s="247"/>
      <c r="B12" s="34"/>
      <c r="C12" s="240" t="s">
        <v>45</v>
      </c>
      <c r="D12" s="243" t="s">
        <v>10</v>
      </c>
      <c r="E12" s="16" t="s">
        <v>11</v>
      </c>
      <c r="F12" s="17" t="s">
        <v>12</v>
      </c>
      <c r="G12" s="16" t="s">
        <v>13</v>
      </c>
      <c r="H12" s="23">
        <v>0</v>
      </c>
      <c r="I12" s="23">
        <v>0</v>
      </c>
      <c r="J12" s="24" t="e">
        <f t="shared" si="0"/>
        <v>#DIV/0!</v>
      </c>
      <c r="K12" s="248" t="e">
        <f>(J12+J13+J14)/3</f>
        <v>#DIV/0!</v>
      </c>
      <c r="L12" s="251" t="e">
        <f>(K12+K15)/2</f>
        <v>#DIV/0!</v>
      </c>
      <c r="M12" s="247"/>
      <c r="N12" s="3"/>
    </row>
    <row r="13" spans="1:14" ht="81.75" customHeight="1" x14ac:dyDescent="0.25">
      <c r="A13" s="247"/>
      <c r="B13" s="34"/>
      <c r="C13" s="241"/>
      <c r="D13" s="244"/>
      <c r="E13" s="1" t="s">
        <v>11</v>
      </c>
      <c r="F13" s="7" t="s">
        <v>14</v>
      </c>
      <c r="G13" s="1" t="s">
        <v>13</v>
      </c>
      <c r="H13" s="23">
        <v>0</v>
      </c>
      <c r="I13" s="23">
        <v>0</v>
      </c>
      <c r="J13" s="24" t="e">
        <f t="shared" si="0"/>
        <v>#DIV/0!</v>
      </c>
      <c r="K13" s="249"/>
      <c r="L13" s="255"/>
      <c r="M13" s="247"/>
      <c r="N13" s="3"/>
    </row>
    <row r="14" spans="1:14" ht="81.75" customHeight="1" x14ac:dyDescent="0.25">
      <c r="A14" s="247"/>
      <c r="B14" s="34"/>
      <c r="C14" s="242"/>
      <c r="D14" s="245"/>
      <c r="E14" s="20" t="s">
        <v>11</v>
      </c>
      <c r="F14" s="21" t="s">
        <v>15</v>
      </c>
      <c r="G14" s="20" t="s">
        <v>13</v>
      </c>
      <c r="H14" s="23">
        <v>0</v>
      </c>
      <c r="I14" s="23">
        <v>0</v>
      </c>
      <c r="J14" s="24" t="e">
        <f t="shared" si="0"/>
        <v>#DIV/0!</v>
      </c>
      <c r="K14" s="250"/>
      <c r="L14" s="255"/>
      <c r="M14" s="247"/>
      <c r="N14" s="3"/>
    </row>
    <row r="15" spans="1:14" ht="81.75" customHeight="1" x14ac:dyDescent="0.25">
      <c r="A15" s="247"/>
      <c r="B15" s="34"/>
      <c r="C15" s="241"/>
      <c r="D15" s="244"/>
      <c r="E15" s="1" t="s">
        <v>16</v>
      </c>
      <c r="F15" s="8" t="s">
        <v>17</v>
      </c>
      <c r="G15" s="1" t="s">
        <v>18</v>
      </c>
      <c r="H15" s="33">
        <v>0</v>
      </c>
      <c r="I15" s="33">
        <v>0</v>
      </c>
      <c r="J15" s="24" t="e">
        <f t="shared" si="0"/>
        <v>#DIV/0!</v>
      </c>
      <c r="K15" s="24" t="e">
        <f>J15</f>
        <v>#DIV/0!</v>
      </c>
      <c r="L15" s="256"/>
      <c r="M15" s="247"/>
      <c r="N15" s="4"/>
    </row>
    <row r="16" spans="1:14" ht="81.75" customHeight="1" x14ac:dyDescent="0.25">
      <c r="A16" s="247"/>
      <c r="B16" s="34" t="s">
        <v>91</v>
      </c>
      <c r="C16" s="240" t="s">
        <v>46</v>
      </c>
      <c r="D16" s="243" t="s">
        <v>10</v>
      </c>
      <c r="E16" s="16" t="s">
        <v>11</v>
      </c>
      <c r="F16" s="17" t="s">
        <v>12</v>
      </c>
      <c r="G16" s="16" t="s">
        <v>13</v>
      </c>
      <c r="H16" s="23">
        <v>0</v>
      </c>
      <c r="I16" s="23">
        <v>0</v>
      </c>
      <c r="J16" s="24" t="e">
        <f t="shared" si="0"/>
        <v>#DIV/0!</v>
      </c>
      <c r="K16" s="248" t="e">
        <f>(J16+J17+J18)/3</f>
        <v>#DIV/0!</v>
      </c>
      <c r="L16" s="251" t="e">
        <f>(K16+K19)/2</f>
        <v>#DIV/0!</v>
      </c>
      <c r="M16" s="247"/>
      <c r="N16" s="257"/>
    </row>
    <row r="17" spans="1:14" ht="81.75" customHeight="1" x14ac:dyDescent="0.25">
      <c r="A17" s="247"/>
      <c r="B17" s="34"/>
      <c r="C17" s="241"/>
      <c r="D17" s="244"/>
      <c r="E17" s="1" t="s">
        <v>11</v>
      </c>
      <c r="F17" s="7" t="s">
        <v>14</v>
      </c>
      <c r="G17" s="1" t="s">
        <v>13</v>
      </c>
      <c r="H17" s="23">
        <v>0</v>
      </c>
      <c r="I17" s="23">
        <v>0</v>
      </c>
      <c r="J17" s="24" t="e">
        <f t="shared" si="0"/>
        <v>#DIV/0!</v>
      </c>
      <c r="K17" s="249"/>
      <c r="L17" s="252"/>
      <c r="M17" s="247"/>
      <c r="N17" s="258"/>
    </row>
    <row r="18" spans="1:14" ht="81.75" customHeight="1" x14ac:dyDescent="0.25">
      <c r="A18" s="247"/>
      <c r="B18" s="34"/>
      <c r="C18" s="242"/>
      <c r="D18" s="245"/>
      <c r="E18" s="20" t="s">
        <v>11</v>
      </c>
      <c r="F18" s="21" t="s">
        <v>15</v>
      </c>
      <c r="G18" s="20" t="s">
        <v>13</v>
      </c>
      <c r="H18" s="23">
        <v>0</v>
      </c>
      <c r="I18" s="23">
        <v>0</v>
      </c>
      <c r="J18" s="24" t="e">
        <f t="shared" si="0"/>
        <v>#DIV/0!</v>
      </c>
      <c r="K18" s="250"/>
      <c r="L18" s="252"/>
      <c r="M18" s="247"/>
      <c r="N18" s="258"/>
    </row>
    <row r="19" spans="1:14" ht="81.75" customHeight="1" x14ac:dyDescent="0.25">
      <c r="A19" s="247"/>
      <c r="B19" s="34"/>
      <c r="C19" s="241"/>
      <c r="D19" s="244"/>
      <c r="E19" s="1" t="s">
        <v>16</v>
      </c>
      <c r="F19" s="8" t="s">
        <v>17</v>
      </c>
      <c r="G19" s="1" t="s">
        <v>18</v>
      </c>
      <c r="H19" s="33">
        <v>0</v>
      </c>
      <c r="I19" s="33">
        <v>0</v>
      </c>
      <c r="J19" s="24" t="e">
        <f t="shared" si="0"/>
        <v>#DIV/0!</v>
      </c>
      <c r="K19" s="24" t="e">
        <f>J19</f>
        <v>#DIV/0!</v>
      </c>
      <c r="L19" s="253"/>
      <c r="M19" s="247"/>
      <c r="N19" s="259"/>
    </row>
    <row r="20" spans="1:14" ht="81.75" customHeight="1" x14ac:dyDescent="0.25">
      <c r="A20" s="247"/>
      <c r="B20" s="34" t="s">
        <v>92</v>
      </c>
      <c r="C20" s="240" t="s">
        <v>47</v>
      </c>
      <c r="D20" s="243" t="s">
        <v>10</v>
      </c>
      <c r="E20" s="16" t="s">
        <v>11</v>
      </c>
      <c r="F20" s="17" t="s">
        <v>12</v>
      </c>
      <c r="G20" s="16" t="s">
        <v>13</v>
      </c>
      <c r="H20" s="23">
        <v>0</v>
      </c>
      <c r="I20" s="23">
        <v>0</v>
      </c>
      <c r="J20" s="24" t="e">
        <f t="shared" si="0"/>
        <v>#DIV/0!</v>
      </c>
      <c r="K20" s="248" t="e">
        <f>(J20+J21+J22)/3</f>
        <v>#DIV/0!</v>
      </c>
      <c r="L20" s="251" t="e">
        <f>(K20+K23)/2</f>
        <v>#DIV/0!</v>
      </c>
      <c r="M20" s="247"/>
      <c r="N20" s="257"/>
    </row>
    <row r="21" spans="1:14" ht="81.75" customHeight="1" x14ac:dyDescent="0.25">
      <c r="A21" s="247"/>
      <c r="B21" s="34"/>
      <c r="C21" s="241"/>
      <c r="D21" s="244"/>
      <c r="E21" s="1" t="s">
        <v>11</v>
      </c>
      <c r="F21" s="7" t="s">
        <v>14</v>
      </c>
      <c r="G21" s="1" t="s">
        <v>13</v>
      </c>
      <c r="H21" s="23">
        <v>0</v>
      </c>
      <c r="I21" s="23">
        <v>0</v>
      </c>
      <c r="J21" s="24" t="e">
        <f t="shared" si="0"/>
        <v>#DIV/0!</v>
      </c>
      <c r="K21" s="249"/>
      <c r="L21" s="255"/>
      <c r="M21" s="247"/>
      <c r="N21" s="258"/>
    </row>
    <row r="22" spans="1:14" ht="81.75" customHeight="1" x14ac:dyDescent="0.25">
      <c r="A22" s="247"/>
      <c r="B22" s="34"/>
      <c r="C22" s="242"/>
      <c r="D22" s="245"/>
      <c r="E22" s="20" t="s">
        <v>11</v>
      </c>
      <c r="F22" s="21" t="s">
        <v>15</v>
      </c>
      <c r="G22" s="20" t="s">
        <v>13</v>
      </c>
      <c r="H22" s="23">
        <v>0</v>
      </c>
      <c r="I22" s="23">
        <v>0</v>
      </c>
      <c r="J22" s="24" t="e">
        <f t="shared" si="0"/>
        <v>#DIV/0!</v>
      </c>
      <c r="K22" s="250"/>
      <c r="L22" s="255"/>
      <c r="M22" s="247"/>
      <c r="N22" s="258"/>
    </row>
    <row r="23" spans="1:14" ht="81.75" customHeight="1" x14ac:dyDescent="0.25">
      <c r="A23" s="247"/>
      <c r="B23" s="34"/>
      <c r="C23" s="241"/>
      <c r="D23" s="244"/>
      <c r="E23" s="1" t="s">
        <v>16</v>
      </c>
      <c r="F23" s="8" t="s">
        <v>17</v>
      </c>
      <c r="G23" s="1" t="s">
        <v>18</v>
      </c>
      <c r="H23" s="33">
        <v>0</v>
      </c>
      <c r="I23" s="33">
        <v>0</v>
      </c>
      <c r="J23" s="24" t="e">
        <f t="shared" si="0"/>
        <v>#DIV/0!</v>
      </c>
      <c r="K23" s="24" t="e">
        <f>J23</f>
        <v>#DIV/0!</v>
      </c>
      <c r="L23" s="256"/>
      <c r="M23" s="247"/>
      <c r="N23" s="259"/>
    </row>
    <row r="24" spans="1:14" ht="81.75" customHeight="1" x14ac:dyDescent="0.25">
      <c r="A24" s="247"/>
      <c r="B24" s="34"/>
      <c r="C24" s="240" t="s">
        <v>48</v>
      </c>
      <c r="D24" s="243" t="s">
        <v>10</v>
      </c>
      <c r="E24" s="16" t="s">
        <v>11</v>
      </c>
      <c r="F24" s="17" t="s">
        <v>12</v>
      </c>
      <c r="G24" s="16" t="s">
        <v>13</v>
      </c>
      <c r="H24" s="23">
        <v>0</v>
      </c>
      <c r="I24" s="23">
        <v>0</v>
      </c>
      <c r="J24" s="24" t="e">
        <f t="shared" si="0"/>
        <v>#DIV/0!</v>
      </c>
      <c r="K24" s="248" t="e">
        <f>(J24+J25+J26)/3</f>
        <v>#DIV/0!</v>
      </c>
      <c r="L24" s="251" t="e">
        <f>(K24+K27)/2</f>
        <v>#DIV/0!</v>
      </c>
      <c r="M24" s="247"/>
      <c r="N24" s="3"/>
    </row>
    <row r="25" spans="1:14" ht="81.75" customHeight="1" x14ac:dyDescent="0.25">
      <c r="A25" s="247"/>
      <c r="B25" s="34"/>
      <c r="C25" s="241"/>
      <c r="D25" s="244"/>
      <c r="E25" s="1" t="s">
        <v>11</v>
      </c>
      <c r="F25" s="7" t="s">
        <v>14</v>
      </c>
      <c r="G25" s="1" t="s">
        <v>13</v>
      </c>
      <c r="H25" s="23">
        <v>0</v>
      </c>
      <c r="I25" s="23">
        <v>0</v>
      </c>
      <c r="J25" s="24" t="e">
        <f t="shared" si="0"/>
        <v>#DIV/0!</v>
      </c>
      <c r="K25" s="249"/>
      <c r="L25" s="252"/>
      <c r="M25" s="247"/>
      <c r="N25" s="3"/>
    </row>
    <row r="26" spans="1:14" ht="81.75" customHeight="1" x14ac:dyDescent="0.25">
      <c r="A26" s="247"/>
      <c r="B26" s="34"/>
      <c r="C26" s="242"/>
      <c r="D26" s="245"/>
      <c r="E26" s="20" t="s">
        <v>11</v>
      </c>
      <c r="F26" s="21" t="s">
        <v>15</v>
      </c>
      <c r="G26" s="20" t="s">
        <v>13</v>
      </c>
      <c r="H26" s="23">
        <v>0</v>
      </c>
      <c r="I26" s="23">
        <v>0</v>
      </c>
      <c r="J26" s="24" t="e">
        <f t="shared" si="0"/>
        <v>#DIV/0!</v>
      </c>
      <c r="K26" s="250"/>
      <c r="L26" s="252"/>
      <c r="M26" s="247"/>
      <c r="N26" s="3"/>
    </row>
    <row r="27" spans="1:14" ht="81.75" customHeight="1" x14ac:dyDescent="0.25">
      <c r="A27" s="247"/>
      <c r="B27" s="34"/>
      <c r="C27" s="241"/>
      <c r="D27" s="244"/>
      <c r="E27" s="1" t="s">
        <v>16</v>
      </c>
      <c r="F27" s="8" t="s">
        <v>17</v>
      </c>
      <c r="G27" s="1" t="s">
        <v>18</v>
      </c>
      <c r="H27" s="33">
        <v>0</v>
      </c>
      <c r="I27" s="33">
        <v>0</v>
      </c>
      <c r="J27" s="24" t="e">
        <f t="shared" si="0"/>
        <v>#DIV/0!</v>
      </c>
      <c r="K27" s="24" t="e">
        <f>J27</f>
        <v>#DIV/0!</v>
      </c>
      <c r="L27" s="253"/>
      <c r="M27" s="247"/>
      <c r="N27" s="4"/>
    </row>
    <row r="28" spans="1:14" ht="81.75" customHeight="1" x14ac:dyDescent="0.25">
      <c r="A28" s="247"/>
      <c r="B28" s="34" t="s">
        <v>93</v>
      </c>
      <c r="C28" s="240" t="s">
        <v>49</v>
      </c>
      <c r="D28" s="243" t="s">
        <v>10</v>
      </c>
      <c r="E28" s="16" t="s">
        <v>11</v>
      </c>
      <c r="F28" s="17" t="s">
        <v>12</v>
      </c>
      <c r="G28" s="16" t="s">
        <v>13</v>
      </c>
      <c r="H28" s="23">
        <v>0</v>
      </c>
      <c r="I28" s="23">
        <v>0</v>
      </c>
      <c r="J28" s="24" t="e">
        <f t="shared" si="0"/>
        <v>#DIV/0!</v>
      </c>
      <c r="K28" s="248" t="e">
        <f>(J28+J29+J30)/3</f>
        <v>#DIV/0!</v>
      </c>
      <c r="L28" s="251" t="e">
        <f>(K28+K31)/2</f>
        <v>#DIV/0!</v>
      </c>
      <c r="M28" s="247"/>
      <c r="N28" s="257"/>
    </row>
    <row r="29" spans="1:14" ht="81.75" customHeight="1" x14ac:dyDescent="0.25">
      <c r="A29" s="247"/>
      <c r="B29" s="34"/>
      <c r="C29" s="241"/>
      <c r="D29" s="244"/>
      <c r="E29" s="1" t="s">
        <v>11</v>
      </c>
      <c r="F29" s="7" t="s">
        <v>14</v>
      </c>
      <c r="G29" s="1" t="s">
        <v>13</v>
      </c>
      <c r="H29" s="23">
        <v>0</v>
      </c>
      <c r="I29" s="23">
        <v>0</v>
      </c>
      <c r="J29" s="24" t="e">
        <f t="shared" si="0"/>
        <v>#DIV/0!</v>
      </c>
      <c r="K29" s="249"/>
      <c r="L29" s="255"/>
      <c r="M29" s="247"/>
      <c r="N29" s="258"/>
    </row>
    <row r="30" spans="1:14" ht="81.75" customHeight="1" x14ac:dyDescent="0.25">
      <c r="A30" s="247"/>
      <c r="B30" s="34"/>
      <c r="C30" s="242"/>
      <c r="D30" s="245"/>
      <c r="E30" s="20" t="s">
        <v>11</v>
      </c>
      <c r="F30" s="21" t="s">
        <v>15</v>
      </c>
      <c r="G30" s="20" t="s">
        <v>13</v>
      </c>
      <c r="H30" s="23">
        <v>0</v>
      </c>
      <c r="I30" s="23">
        <v>0</v>
      </c>
      <c r="J30" s="24" t="e">
        <f t="shared" si="0"/>
        <v>#DIV/0!</v>
      </c>
      <c r="K30" s="250"/>
      <c r="L30" s="255"/>
      <c r="M30" s="247"/>
      <c r="N30" s="258"/>
    </row>
    <row r="31" spans="1:14" ht="81.75" customHeight="1" x14ac:dyDescent="0.25">
      <c r="A31" s="247"/>
      <c r="B31" s="34"/>
      <c r="C31" s="241"/>
      <c r="D31" s="244"/>
      <c r="E31" s="1" t="s">
        <v>16</v>
      </c>
      <c r="F31" s="8" t="s">
        <v>17</v>
      </c>
      <c r="G31" s="1" t="s">
        <v>18</v>
      </c>
      <c r="H31" s="33">
        <v>0</v>
      </c>
      <c r="I31" s="33">
        <v>0</v>
      </c>
      <c r="J31" s="24" t="e">
        <f t="shared" si="0"/>
        <v>#DIV/0!</v>
      </c>
      <c r="K31" s="24" t="e">
        <f>J31</f>
        <v>#DIV/0!</v>
      </c>
      <c r="L31" s="256"/>
      <c r="M31" s="247"/>
      <c r="N31" s="259"/>
    </row>
    <row r="32" spans="1:14" ht="81.75" customHeight="1" x14ac:dyDescent="0.25">
      <c r="A32" s="247"/>
      <c r="B32" s="34" t="s">
        <v>94</v>
      </c>
      <c r="C32" s="240" t="s">
        <v>50</v>
      </c>
      <c r="D32" s="243" t="s">
        <v>10</v>
      </c>
      <c r="E32" s="16" t="s">
        <v>11</v>
      </c>
      <c r="F32" s="17" t="s">
        <v>12</v>
      </c>
      <c r="G32" s="16" t="s">
        <v>13</v>
      </c>
      <c r="H32" s="23">
        <v>0</v>
      </c>
      <c r="I32" s="23">
        <v>0</v>
      </c>
      <c r="J32" s="24" t="e">
        <f t="shared" si="0"/>
        <v>#DIV/0!</v>
      </c>
      <c r="K32" s="248" t="e">
        <f>(J32+J33+J34)/3</f>
        <v>#DIV/0!</v>
      </c>
      <c r="L32" s="251" t="e">
        <f>(K32+K35)/2</f>
        <v>#DIV/0!</v>
      </c>
      <c r="M32" s="247"/>
      <c r="N32" s="257"/>
    </row>
    <row r="33" spans="1:14" ht="81.75" customHeight="1" x14ac:dyDescent="0.25">
      <c r="A33" s="247"/>
      <c r="B33" s="34"/>
      <c r="C33" s="241"/>
      <c r="D33" s="244"/>
      <c r="E33" s="1" t="s">
        <v>11</v>
      </c>
      <c r="F33" s="7" t="s">
        <v>14</v>
      </c>
      <c r="G33" s="1" t="s">
        <v>13</v>
      </c>
      <c r="H33" s="23">
        <v>0</v>
      </c>
      <c r="I33" s="23">
        <v>0</v>
      </c>
      <c r="J33" s="24" t="e">
        <f t="shared" si="0"/>
        <v>#DIV/0!</v>
      </c>
      <c r="K33" s="249"/>
      <c r="L33" s="252"/>
      <c r="M33" s="247"/>
      <c r="N33" s="258"/>
    </row>
    <row r="34" spans="1:14" ht="81.75" customHeight="1" x14ac:dyDescent="0.25">
      <c r="A34" s="247"/>
      <c r="B34" s="34"/>
      <c r="C34" s="242"/>
      <c r="D34" s="245"/>
      <c r="E34" s="20" t="s">
        <v>11</v>
      </c>
      <c r="F34" s="21" t="s">
        <v>15</v>
      </c>
      <c r="G34" s="20" t="s">
        <v>13</v>
      </c>
      <c r="H34" s="23">
        <v>0</v>
      </c>
      <c r="I34" s="23">
        <v>0</v>
      </c>
      <c r="J34" s="24" t="e">
        <f t="shared" si="0"/>
        <v>#DIV/0!</v>
      </c>
      <c r="K34" s="250"/>
      <c r="L34" s="252"/>
      <c r="M34" s="247"/>
      <c r="N34" s="258"/>
    </row>
    <row r="35" spans="1:14" ht="81.75" customHeight="1" x14ac:dyDescent="0.25">
      <c r="A35" s="247"/>
      <c r="B35" s="34"/>
      <c r="C35" s="241"/>
      <c r="D35" s="244"/>
      <c r="E35" s="1" t="s">
        <v>16</v>
      </c>
      <c r="F35" s="8" t="s">
        <v>17</v>
      </c>
      <c r="G35" s="1" t="s">
        <v>18</v>
      </c>
      <c r="H35" s="33">
        <v>0</v>
      </c>
      <c r="I35" s="33">
        <v>0</v>
      </c>
      <c r="J35" s="24" t="e">
        <f t="shared" si="0"/>
        <v>#DIV/0!</v>
      </c>
      <c r="K35" s="24" t="e">
        <f>J35</f>
        <v>#DIV/0!</v>
      </c>
      <c r="L35" s="253"/>
      <c r="M35" s="247"/>
      <c r="N35" s="259"/>
    </row>
    <row r="36" spans="1:14" ht="81.75" customHeight="1" x14ac:dyDescent="0.25">
      <c r="A36" s="247"/>
      <c r="B36" s="35" t="s">
        <v>79</v>
      </c>
      <c r="C36" s="240" t="s">
        <v>51</v>
      </c>
      <c r="D36" s="243" t="s">
        <v>10</v>
      </c>
      <c r="E36" s="16" t="s">
        <v>11</v>
      </c>
      <c r="F36" s="17" t="s">
        <v>12</v>
      </c>
      <c r="G36" s="16" t="s">
        <v>13</v>
      </c>
      <c r="H36" s="23">
        <v>0</v>
      </c>
      <c r="I36" s="23">
        <v>0</v>
      </c>
      <c r="J36" s="24" t="e">
        <f>IF(H36/I36*100&gt;100,100,H36/I36*100)</f>
        <v>#DIV/0!</v>
      </c>
      <c r="K36" s="248" t="e">
        <f>(J36+J37+J38)/3</f>
        <v>#DIV/0!</v>
      </c>
      <c r="L36" s="251" t="e">
        <f>(K36+K39)/2</f>
        <v>#DIV/0!</v>
      </c>
      <c r="M36" s="247"/>
      <c r="N36" s="257"/>
    </row>
    <row r="37" spans="1:14" ht="81.75" customHeight="1" x14ac:dyDescent="0.25">
      <c r="A37" s="247"/>
      <c r="B37" s="34"/>
      <c r="C37" s="241"/>
      <c r="D37" s="244"/>
      <c r="E37" s="1" t="s">
        <v>11</v>
      </c>
      <c r="F37" s="7" t="s">
        <v>14</v>
      </c>
      <c r="G37" s="1" t="s">
        <v>13</v>
      </c>
      <c r="H37" s="23">
        <v>0</v>
      </c>
      <c r="I37" s="23">
        <v>0</v>
      </c>
      <c r="J37" s="24" t="e">
        <f>IF(I37/H37*100&gt;100,100,I37/H37*100)</f>
        <v>#DIV/0!</v>
      </c>
      <c r="K37" s="249"/>
      <c r="L37" s="255"/>
      <c r="M37" s="247"/>
      <c r="N37" s="258"/>
    </row>
    <row r="38" spans="1:14" ht="81.75" customHeight="1" x14ac:dyDescent="0.25">
      <c r="A38" s="247"/>
      <c r="B38" s="34"/>
      <c r="C38" s="242"/>
      <c r="D38" s="245"/>
      <c r="E38" s="20" t="s">
        <v>11</v>
      </c>
      <c r="F38" s="21" t="s">
        <v>15</v>
      </c>
      <c r="G38" s="20" t="s">
        <v>13</v>
      </c>
      <c r="H38" s="23">
        <v>0</v>
      </c>
      <c r="I38" s="23">
        <v>0</v>
      </c>
      <c r="J38" s="24" t="e">
        <f>IF(I38/H38*100&gt;100,100,I38/H38*100)</f>
        <v>#DIV/0!</v>
      </c>
      <c r="K38" s="250"/>
      <c r="L38" s="255"/>
      <c r="M38" s="247"/>
      <c r="N38" s="258"/>
    </row>
    <row r="39" spans="1:14" ht="81.75" customHeight="1" x14ac:dyDescent="0.25">
      <c r="A39" s="247"/>
      <c r="B39" s="34"/>
      <c r="C39" s="241"/>
      <c r="D39" s="244"/>
      <c r="E39" s="1" t="s">
        <v>16</v>
      </c>
      <c r="F39" s="8" t="s">
        <v>17</v>
      </c>
      <c r="G39" s="1" t="s">
        <v>18</v>
      </c>
      <c r="H39" s="33">
        <v>0</v>
      </c>
      <c r="I39" s="33">
        <v>0</v>
      </c>
      <c r="J39" s="24" t="e">
        <f>IF(I39/H39*100&gt;100,100,I39/H39*100)</f>
        <v>#DIV/0!</v>
      </c>
      <c r="K39" s="24" t="e">
        <f>J39</f>
        <v>#DIV/0!</v>
      </c>
      <c r="L39" s="256"/>
      <c r="M39" s="247"/>
      <c r="N39" s="259"/>
    </row>
    <row r="40" spans="1:14" ht="81.75" customHeight="1" x14ac:dyDescent="0.25">
      <c r="A40" s="247"/>
      <c r="B40" s="35" t="s">
        <v>80</v>
      </c>
      <c r="C40" s="240" t="s">
        <v>52</v>
      </c>
      <c r="D40" s="243" t="s">
        <v>10</v>
      </c>
      <c r="E40" s="16" t="s">
        <v>11</v>
      </c>
      <c r="F40" s="17" t="s">
        <v>12</v>
      </c>
      <c r="G40" s="16" t="s">
        <v>13</v>
      </c>
      <c r="H40" s="23">
        <v>0</v>
      </c>
      <c r="I40" s="23">
        <v>0</v>
      </c>
      <c r="J40" s="24" t="e">
        <f t="shared" si="0"/>
        <v>#DIV/0!</v>
      </c>
      <c r="K40" s="248" t="e">
        <f>(J40+J41+J42)/3</f>
        <v>#DIV/0!</v>
      </c>
      <c r="L40" s="251" t="e">
        <f>(K40+K43)/2</f>
        <v>#DIV/0!</v>
      </c>
      <c r="M40" s="247"/>
      <c r="N40" s="257"/>
    </row>
    <row r="41" spans="1:14" ht="81.75" customHeight="1" x14ac:dyDescent="0.25">
      <c r="A41" s="247"/>
      <c r="B41" s="34"/>
      <c r="C41" s="241"/>
      <c r="D41" s="244"/>
      <c r="E41" s="1" t="s">
        <v>11</v>
      </c>
      <c r="F41" s="7" t="s">
        <v>14</v>
      </c>
      <c r="G41" s="1" t="s">
        <v>13</v>
      </c>
      <c r="H41" s="23">
        <v>0</v>
      </c>
      <c r="I41" s="23">
        <v>0</v>
      </c>
      <c r="J41" s="24" t="e">
        <f t="shared" si="0"/>
        <v>#DIV/0!</v>
      </c>
      <c r="K41" s="249"/>
      <c r="L41" s="252"/>
      <c r="M41" s="247"/>
      <c r="N41" s="258"/>
    </row>
    <row r="42" spans="1:14" ht="81.75" customHeight="1" x14ac:dyDescent="0.25">
      <c r="A42" s="247"/>
      <c r="B42" s="34"/>
      <c r="C42" s="242"/>
      <c r="D42" s="245"/>
      <c r="E42" s="20" t="s">
        <v>11</v>
      </c>
      <c r="F42" s="21" t="s">
        <v>15</v>
      </c>
      <c r="G42" s="20" t="s">
        <v>13</v>
      </c>
      <c r="H42" s="23">
        <v>0</v>
      </c>
      <c r="I42" s="23">
        <v>0</v>
      </c>
      <c r="J42" s="24" t="e">
        <f t="shared" si="0"/>
        <v>#DIV/0!</v>
      </c>
      <c r="K42" s="250"/>
      <c r="L42" s="252"/>
      <c r="M42" s="247"/>
      <c r="N42" s="258"/>
    </row>
    <row r="43" spans="1:14" ht="81.75" customHeight="1" x14ac:dyDescent="0.25">
      <c r="A43" s="247"/>
      <c r="B43" s="34"/>
      <c r="C43" s="241"/>
      <c r="D43" s="244"/>
      <c r="E43" s="1" t="s">
        <v>16</v>
      </c>
      <c r="F43" s="8" t="s">
        <v>17</v>
      </c>
      <c r="G43" s="1" t="s">
        <v>18</v>
      </c>
      <c r="H43" s="33">
        <v>0</v>
      </c>
      <c r="I43" s="33">
        <v>0</v>
      </c>
      <c r="J43" s="24" t="e">
        <f t="shared" si="0"/>
        <v>#DIV/0!</v>
      </c>
      <c r="K43" s="24" t="e">
        <f>J43</f>
        <v>#DIV/0!</v>
      </c>
      <c r="L43" s="253"/>
      <c r="M43" s="247"/>
      <c r="N43" s="259"/>
    </row>
    <row r="44" spans="1:14" ht="81.75" customHeight="1" x14ac:dyDescent="0.25">
      <c r="A44" s="247"/>
      <c r="B44" s="35" t="s">
        <v>81</v>
      </c>
      <c r="C44" s="240" t="s">
        <v>53</v>
      </c>
      <c r="D44" s="243" t="s">
        <v>10</v>
      </c>
      <c r="E44" s="16" t="s">
        <v>11</v>
      </c>
      <c r="F44" s="17" t="s">
        <v>12</v>
      </c>
      <c r="G44" s="16" t="s">
        <v>13</v>
      </c>
      <c r="H44" s="23">
        <v>0</v>
      </c>
      <c r="I44" s="23">
        <v>0</v>
      </c>
      <c r="J44" s="24" t="e">
        <f t="shared" si="0"/>
        <v>#DIV/0!</v>
      </c>
      <c r="K44" s="248" t="e">
        <f>(J44+J45+J46)/3</f>
        <v>#DIV/0!</v>
      </c>
      <c r="L44" s="251" t="e">
        <f>(K44+K47)/2</f>
        <v>#DIV/0!</v>
      </c>
      <c r="M44" s="247"/>
      <c r="N44" s="257"/>
    </row>
    <row r="45" spans="1:14" ht="81.75" customHeight="1" x14ac:dyDescent="0.25">
      <c r="A45" s="247"/>
      <c r="B45" s="34"/>
      <c r="C45" s="241"/>
      <c r="D45" s="244"/>
      <c r="E45" s="1" t="s">
        <v>11</v>
      </c>
      <c r="F45" s="7" t="s">
        <v>14</v>
      </c>
      <c r="G45" s="1" t="s">
        <v>13</v>
      </c>
      <c r="H45" s="23">
        <v>0</v>
      </c>
      <c r="I45" s="23">
        <v>0</v>
      </c>
      <c r="J45" s="24" t="e">
        <f t="shared" si="0"/>
        <v>#DIV/0!</v>
      </c>
      <c r="K45" s="249"/>
      <c r="L45" s="255"/>
      <c r="M45" s="247"/>
      <c r="N45" s="258"/>
    </row>
    <row r="46" spans="1:14" ht="81.75" customHeight="1" x14ac:dyDescent="0.25">
      <c r="A46" s="247"/>
      <c r="B46" s="34"/>
      <c r="C46" s="242"/>
      <c r="D46" s="245"/>
      <c r="E46" s="20" t="s">
        <v>11</v>
      </c>
      <c r="F46" s="21" t="s">
        <v>15</v>
      </c>
      <c r="G46" s="20" t="s">
        <v>13</v>
      </c>
      <c r="H46" s="23">
        <v>0</v>
      </c>
      <c r="I46" s="23">
        <v>0</v>
      </c>
      <c r="J46" s="24" t="e">
        <f t="shared" si="0"/>
        <v>#DIV/0!</v>
      </c>
      <c r="K46" s="250"/>
      <c r="L46" s="255"/>
      <c r="M46" s="247"/>
      <c r="N46" s="258"/>
    </row>
    <row r="47" spans="1:14" ht="81.75" customHeight="1" x14ac:dyDescent="0.25">
      <c r="A47" s="247"/>
      <c r="B47" s="34"/>
      <c r="C47" s="241"/>
      <c r="D47" s="244"/>
      <c r="E47" s="1" t="s">
        <v>16</v>
      </c>
      <c r="F47" s="8" t="s">
        <v>17</v>
      </c>
      <c r="G47" s="1" t="s">
        <v>18</v>
      </c>
      <c r="H47" s="33">
        <v>0</v>
      </c>
      <c r="I47" s="33">
        <v>0</v>
      </c>
      <c r="J47" s="24" t="e">
        <f t="shared" si="0"/>
        <v>#DIV/0!</v>
      </c>
      <c r="K47" s="24" t="e">
        <f>J47</f>
        <v>#DIV/0!</v>
      </c>
      <c r="L47" s="256"/>
      <c r="M47" s="247"/>
      <c r="N47" s="259"/>
    </row>
    <row r="48" spans="1:14" ht="81.75" customHeight="1" x14ac:dyDescent="0.25">
      <c r="A48" s="247"/>
      <c r="B48" s="34"/>
      <c r="C48" s="240" t="s">
        <v>54</v>
      </c>
      <c r="D48" s="243" t="s">
        <v>10</v>
      </c>
      <c r="E48" s="16" t="s">
        <v>11</v>
      </c>
      <c r="F48" s="17" t="s">
        <v>12</v>
      </c>
      <c r="G48" s="16" t="s">
        <v>13</v>
      </c>
      <c r="H48" s="23">
        <v>0</v>
      </c>
      <c r="I48" s="23">
        <v>0</v>
      </c>
      <c r="J48" s="24" t="e">
        <f t="shared" si="0"/>
        <v>#DIV/0!</v>
      </c>
      <c r="K48" s="248" t="e">
        <f>(J48+J49+J50)/3</f>
        <v>#DIV/0!</v>
      </c>
      <c r="L48" s="251" t="e">
        <f>(K48+K51)/2</f>
        <v>#DIV/0!</v>
      </c>
      <c r="M48" s="247"/>
      <c r="N48" s="3"/>
    </row>
    <row r="49" spans="1:14" ht="81.75" customHeight="1" x14ac:dyDescent="0.25">
      <c r="A49" s="247"/>
      <c r="B49" s="34"/>
      <c r="C49" s="241"/>
      <c r="D49" s="244"/>
      <c r="E49" s="1" t="s">
        <v>11</v>
      </c>
      <c r="F49" s="7" t="s">
        <v>14</v>
      </c>
      <c r="G49" s="1" t="s">
        <v>13</v>
      </c>
      <c r="H49" s="23">
        <v>0</v>
      </c>
      <c r="I49" s="23">
        <v>0</v>
      </c>
      <c r="J49" s="24" t="e">
        <f t="shared" si="0"/>
        <v>#DIV/0!</v>
      </c>
      <c r="K49" s="249"/>
      <c r="L49" s="252"/>
      <c r="M49" s="247"/>
      <c r="N49" s="3"/>
    </row>
    <row r="50" spans="1:14" ht="81.75" customHeight="1" x14ac:dyDescent="0.25">
      <c r="A50" s="247"/>
      <c r="B50" s="34"/>
      <c r="C50" s="242"/>
      <c r="D50" s="245"/>
      <c r="E50" s="20" t="s">
        <v>11</v>
      </c>
      <c r="F50" s="21" t="s">
        <v>15</v>
      </c>
      <c r="G50" s="20" t="s">
        <v>13</v>
      </c>
      <c r="H50" s="23">
        <v>0</v>
      </c>
      <c r="I50" s="23">
        <v>0</v>
      </c>
      <c r="J50" s="24" t="e">
        <f t="shared" si="0"/>
        <v>#DIV/0!</v>
      </c>
      <c r="K50" s="250"/>
      <c r="L50" s="252"/>
      <c r="M50" s="247"/>
      <c r="N50" s="3"/>
    </row>
    <row r="51" spans="1:14" ht="81.75" customHeight="1" x14ac:dyDescent="0.25">
      <c r="A51" s="247"/>
      <c r="B51" s="34"/>
      <c r="C51" s="241"/>
      <c r="D51" s="244"/>
      <c r="E51" s="1" t="s">
        <v>16</v>
      </c>
      <c r="F51" s="8" t="s">
        <v>17</v>
      </c>
      <c r="G51" s="1" t="s">
        <v>18</v>
      </c>
      <c r="H51" s="33">
        <v>0</v>
      </c>
      <c r="I51" s="33">
        <v>0</v>
      </c>
      <c r="J51" s="24" t="e">
        <f t="shared" si="0"/>
        <v>#DIV/0!</v>
      </c>
      <c r="K51" s="24" t="e">
        <f>J51</f>
        <v>#DIV/0!</v>
      </c>
      <c r="L51" s="253"/>
      <c r="M51" s="247"/>
      <c r="N51" s="4"/>
    </row>
    <row r="52" spans="1:14" ht="81.75" customHeight="1" x14ac:dyDescent="0.25">
      <c r="A52" s="247"/>
      <c r="B52" s="34"/>
      <c r="C52" s="240" t="s">
        <v>55</v>
      </c>
      <c r="D52" s="243" t="s">
        <v>10</v>
      </c>
      <c r="E52" s="16" t="s">
        <v>11</v>
      </c>
      <c r="F52" s="17" t="s">
        <v>12</v>
      </c>
      <c r="G52" s="16" t="s">
        <v>13</v>
      </c>
      <c r="H52" s="23">
        <v>0</v>
      </c>
      <c r="I52" s="23">
        <v>0</v>
      </c>
      <c r="J52" s="24" t="e">
        <f t="shared" si="0"/>
        <v>#DIV/0!</v>
      </c>
      <c r="K52" s="248" t="e">
        <f>(J52+J53+J54)/3</f>
        <v>#DIV/0!</v>
      </c>
      <c r="L52" s="251" t="e">
        <f>(K52+K55)/2</f>
        <v>#DIV/0!</v>
      </c>
      <c r="M52" s="247"/>
      <c r="N52" s="3"/>
    </row>
    <row r="53" spans="1:14" ht="81.75" customHeight="1" x14ac:dyDescent="0.25">
      <c r="A53" s="247"/>
      <c r="B53" s="34"/>
      <c r="C53" s="241"/>
      <c r="D53" s="244"/>
      <c r="E53" s="1" t="s">
        <v>11</v>
      </c>
      <c r="F53" s="7" t="s">
        <v>14</v>
      </c>
      <c r="G53" s="1" t="s">
        <v>13</v>
      </c>
      <c r="H53" s="23">
        <v>0</v>
      </c>
      <c r="I53" s="23">
        <v>0</v>
      </c>
      <c r="J53" s="24" t="e">
        <f t="shared" si="0"/>
        <v>#DIV/0!</v>
      </c>
      <c r="K53" s="249"/>
      <c r="L53" s="255"/>
      <c r="M53" s="247"/>
      <c r="N53" s="3"/>
    </row>
    <row r="54" spans="1:14" ht="81.75" customHeight="1" x14ac:dyDescent="0.25">
      <c r="A54" s="247"/>
      <c r="B54" s="34"/>
      <c r="C54" s="242"/>
      <c r="D54" s="245"/>
      <c r="E54" s="20" t="s">
        <v>11</v>
      </c>
      <c r="F54" s="21" t="s">
        <v>15</v>
      </c>
      <c r="G54" s="20" t="s">
        <v>13</v>
      </c>
      <c r="H54" s="23">
        <v>0</v>
      </c>
      <c r="I54" s="23">
        <v>0</v>
      </c>
      <c r="J54" s="24" t="e">
        <f t="shared" si="0"/>
        <v>#DIV/0!</v>
      </c>
      <c r="K54" s="250"/>
      <c r="L54" s="255"/>
      <c r="M54" s="247"/>
      <c r="N54" s="3"/>
    </row>
    <row r="55" spans="1:14" ht="81.75" customHeight="1" x14ac:dyDescent="0.25">
      <c r="A55" s="247"/>
      <c r="B55" s="34"/>
      <c r="C55" s="241"/>
      <c r="D55" s="244"/>
      <c r="E55" s="1" t="s">
        <v>16</v>
      </c>
      <c r="F55" s="8" t="s">
        <v>17</v>
      </c>
      <c r="G55" s="1" t="s">
        <v>18</v>
      </c>
      <c r="H55" s="33">
        <v>0</v>
      </c>
      <c r="I55" s="33">
        <v>0</v>
      </c>
      <c r="J55" s="24" t="e">
        <f t="shared" si="0"/>
        <v>#DIV/0!</v>
      </c>
      <c r="K55" s="24" t="e">
        <f>J55</f>
        <v>#DIV/0!</v>
      </c>
      <c r="L55" s="256"/>
      <c r="M55" s="247"/>
      <c r="N55" s="4"/>
    </row>
    <row r="56" spans="1:14" ht="81.75" customHeight="1" x14ac:dyDescent="0.25">
      <c r="A56" s="247"/>
      <c r="B56" s="34"/>
      <c r="C56" s="240" t="s">
        <v>56</v>
      </c>
      <c r="D56" s="243" t="s">
        <v>10</v>
      </c>
      <c r="E56" s="16" t="s">
        <v>11</v>
      </c>
      <c r="F56" s="17" t="s">
        <v>12</v>
      </c>
      <c r="G56" s="16" t="s">
        <v>13</v>
      </c>
      <c r="H56" s="23">
        <v>0</v>
      </c>
      <c r="I56" s="23">
        <v>0</v>
      </c>
      <c r="J56" s="24" t="e">
        <f t="shared" si="0"/>
        <v>#DIV/0!</v>
      </c>
      <c r="K56" s="248" t="e">
        <f>(J56+J57+J58)/3</f>
        <v>#DIV/0!</v>
      </c>
      <c r="L56" s="251" t="e">
        <f>(K56+K59)/2</f>
        <v>#DIV/0!</v>
      </c>
      <c r="M56" s="247"/>
      <c r="N56" s="3"/>
    </row>
    <row r="57" spans="1:14" ht="81.75" customHeight="1" x14ac:dyDescent="0.25">
      <c r="A57" s="247"/>
      <c r="B57" s="34"/>
      <c r="C57" s="241"/>
      <c r="D57" s="244"/>
      <c r="E57" s="1" t="s">
        <v>11</v>
      </c>
      <c r="F57" s="7" t="s">
        <v>14</v>
      </c>
      <c r="G57" s="1" t="s">
        <v>13</v>
      </c>
      <c r="H57" s="23">
        <v>0</v>
      </c>
      <c r="I57" s="23">
        <v>0</v>
      </c>
      <c r="J57" s="24" t="e">
        <f t="shared" si="0"/>
        <v>#DIV/0!</v>
      </c>
      <c r="K57" s="249"/>
      <c r="L57" s="252"/>
      <c r="M57" s="247"/>
      <c r="N57" s="3"/>
    </row>
    <row r="58" spans="1:14" ht="81.75" customHeight="1" x14ac:dyDescent="0.25">
      <c r="A58" s="247"/>
      <c r="B58" s="34"/>
      <c r="C58" s="242"/>
      <c r="D58" s="245"/>
      <c r="E58" s="20" t="s">
        <v>11</v>
      </c>
      <c r="F58" s="21" t="s">
        <v>15</v>
      </c>
      <c r="G58" s="20" t="s">
        <v>13</v>
      </c>
      <c r="H58" s="23">
        <v>0</v>
      </c>
      <c r="I58" s="23">
        <v>0</v>
      </c>
      <c r="J58" s="24" t="e">
        <f t="shared" si="0"/>
        <v>#DIV/0!</v>
      </c>
      <c r="K58" s="250"/>
      <c r="L58" s="252"/>
      <c r="M58" s="247"/>
      <c r="N58" s="3"/>
    </row>
    <row r="59" spans="1:14" ht="81.75" customHeight="1" x14ac:dyDescent="0.25">
      <c r="A59" s="247"/>
      <c r="B59" s="34"/>
      <c r="C59" s="241"/>
      <c r="D59" s="244"/>
      <c r="E59" s="1" t="s">
        <v>16</v>
      </c>
      <c r="F59" s="8" t="s">
        <v>17</v>
      </c>
      <c r="G59" s="1" t="s">
        <v>18</v>
      </c>
      <c r="H59" s="33">
        <v>0</v>
      </c>
      <c r="I59" s="33">
        <v>0</v>
      </c>
      <c r="J59" s="24" t="e">
        <f t="shared" si="0"/>
        <v>#DIV/0!</v>
      </c>
      <c r="K59" s="24" t="e">
        <f>J59</f>
        <v>#DIV/0!</v>
      </c>
      <c r="L59" s="253"/>
      <c r="M59" s="247"/>
      <c r="N59" s="4"/>
    </row>
    <row r="60" spans="1:14" ht="81.75" customHeight="1" x14ac:dyDescent="0.25">
      <c r="A60" s="247"/>
      <c r="B60" s="34"/>
      <c r="C60" s="240" t="s">
        <v>57</v>
      </c>
      <c r="D60" s="243" t="s">
        <v>10</v>
      </c>
      <c r="E60" s="16" t="s">
        <v>11</v>
      </c>
      <c r="F60" s="17" t="s">
        <v>12</v>
      </c>
      <c r="G60" s="16" t="s">
        <v>13</v>
      </c>
      <c r="H60" s="23">
        <v>0</v>
      </c>
      <c r="I60" s="23">
        <v>0</v>
      </c>
      <c r="J60" s="24" t="e">
        <f t="shared" si="0"/>
        <v>#DIV/0!</v>
      </c>
      <c r="K60" s="248" t="e">
        <f>(J60+J61+J62)/3</f>
        <v>#DIV/0!</v>
      </c>
      <c r="L60" s="251" t="e">
        <f>(K60+K63)/2</f>
        <v>#DIV/0!</v>
      </c>
      <c r="M60" s="247"/>
      <c r="N60" s="3"/>
    </row>
    <row r="61" spans="1:14" ht="81.75" customHeight="1" x14ac:dyDescent="0.25">
      <c r="A61" s="247"/>
      <c r="B61" s="34"/>
      <c r="C61" s="241"/>
      <c r="D61" s="244"/>
      <c r="E61" s="1" t="s">
        <v>11</v>
      </c>
      <c r="F61" s="7" t="s">
        <v>14</v>
      </c>
      <c r="G61" s="1" t="s">
        <v>13</v>
      </c>
      <c r="H61" s="23">
        <v>0</v>
      </c>
      <c r="I61" s="23">
        <v>0</v>
      </c>
      <c r="J61" s="24" t="e">
        <f t="shared" si="0"/>
        <v>#DIV/0!</v>
      </c>
      <c r="K61" s="249"/>
      <c r="L61" s="255"/>
      <c r="M61" s="247"/>
      <c r="N61" s="3"/>
    </row>
    <row r="62" spans="1:14" ht="81.75" customHeight="1" x14ac:dyDescent="0.25">
      <c r="A62" s="247"/>
      <c r="B62" s="34"/>
      <c r="C62" s="242"/>
      <c r="D62" s="245"/>
      <c r="E62" s="20" t="s">
        <v>11</v>
      </c>
      <c r="F62" s="21" t="s">
        <v>15</v>
      </c>
      <c r="G62" s="20" t="s">
        <v>13</v>
      </c>
      <c r="H62" s="23">
        <v>0</v>
      </c>
      <c r="I62" s="23">
        <v>0</v>
      </c>
      <c r="J62" s="24" t="e">
        <f t="shared" si="0"/>
        <v>#DIV/0!</v>
      </c>
      <c r="K62" s="250"/>
      <c r="L62" s="255"/>
      <c r="M62" s="247"/>
      <c r="N62" s="3"/>
    </row>
    <row r="63" spans="1:14" ht="81.75" customHeight="1" x14ac:dyDescent="0.25">
      <c r="A63" s="247"/>
      <c r="B63" s="34"/>
      <c r="C63" s="241"/>
      <c r="D63" s="244"/>
      <c r="E63" s="1" t="s">
        <v>16</v>
      </c>
      <c r="F63" s="8" t="s">
        <v>17</v>
      </c>
      <c r="G63" s="1" t="s">
        <v>18</v>
      </c>
      <c r="H63" s="33">
        <v>0</v>
      </c>
      <c r="I63" s="33">
        <v>0</v>
      </c>
      <c r="J63" s="24" t="e">
        <f t="shared" si="0"/>
        <v>#DIV/0!</v>
      </c>
      <c r="K63" s="24" t="e">
        <f>J63</f>
        <v>#DIV/0!</v>
      </c>
      <c r="L63" s="256"/>
      <c r="M63" s="247"/>
      <c r="N63" s="4"/>
    </row>
    <row r="64" spans="1:14" ht="81.75" customHeight="1" x14ac:dyDescent="0.25">
      <c r="A64" s="247"/>
      <c r="B64" s="34" t="s">
        <v>95</v>
      </c>
      <c r="C64" s="240" t="s">
        <v>58</v>
      </c>
      <c r="D64" s="243" t="s">
        <v>10</v>
      </c>
      <c r="E64" s="16" t="s">
        <v>11</v>
      </c>
      <c r="F64" s="17" t="s">
        <v>12</v>
      </c>
      <c r="G64" s="16" t="s">
        <v>13</v>
      </c>
      <c r="H64" s="23">
        <v>0</v>
      </c>
      <c r="I64" s="23">
        <v>0</v>
      </c>
      <c r="J64" s="24" t="e">
        <f t="shared" si="0"/>
        <v>#DIV/0!</v>
      </c>
      <c r="K64" s="248" t="e">
        <f>(J64+J65+J66)/3</f>
        <v>#DIV/0!</v>
      </c>
      <c r="L64" s="251" t="e">
        <f>(K64+K67)/2</f>
        <v>#DIV/0!</v>
      </c>
      <c r="M64" s="247"/>
      <c r="N64" s="257"/>
    </row>
    <row r="65" spans="1:14" ht="81.75" customHeight="1" x14ac:dyDescent="0.25">
      <c r="A65" s="247"/>
      <c r="B65" s="34"/>
      <c r="C65" s="241"/>
      <c r="D65" s="244"/>
      <c r="E65" s="1" t="s">
        <v>11</v>
      </c>
      <c r="F65" s="7" t="s">
        <v>14</v>
      </c>
      <c r="G65" s="1" t="s">
        <v>13</v>
      </c>
      <c r="H65" s="23">
        <v>0</v>
      </c>
      <c r="I65" s="23">
        <v>0</v>
      </c>
      <c r="J65" s="24" t="e">
        <f t="shared" si="0"/>
        <v>#DIV/0!</v>
      </c>
      <c r="K65" s="249"/>
      <c r="L65" s="252"/>
      <c r="M65" s="247"/>
      <c r="N65" s="258"/>
    </row>
    <row r="66" spans="1:14" ht="81.75" customHeight="1" x14ac:dyDescent="0.25">
      <c r="A66" s="247"/>
      <c r="B66" s="34"/>
      <c r="C66" s="242"/>
      <c r="D66" s="245"/>
      <c r="E66" s="20" t="s">
        <v>11</v>
      </c>
      <c r="F66" s="21" t="s">
        <v>15</v>
      </c>
      <c r="G66" s="20" t="s">
        <v>13</v>
      </c>
      <c r="H66" s="23">
        <v>0</v>
      </c>
      <c r="I66" s="23">
        <v>0</v>
      </c>
      <c r="J66" s="24" t="e">
        <f t="shared" si="0"/>
        <v>#DIV/0!</v>
      </c>
      <c r="K66" s="250"/>
      <c r="L66" s="252"/>
      <c r="M66" s="247"/>
      <c r="N66" s="258"/>
    </row>
    <row r="67" spans="1:14" ht="81.75" customHeight="1" x14ac:dyDescent="0.25">
      <c r="A67" s="247"/>
      <c r="B67" s="34"/>
      <c r="C67" s="241"/>
      <c r="D67" s="244"/>
      <c r="E67" s="1" t="s">
        <v>16</v>
      </c>
      <c r="F67" s="8" t="s">
        <v>17</v>
      </c>
      <c r="G67" s="1" t="s">
        <v>18</v>
      </c>
      <c r="H67" s="33">
        <v>0</v>
      </c>
      <c r="I67" s="33">
        <v>0</v>
      </c>
      <c r="J67" s="24" t="e">
        <f t="shared" si="0"/>
        <v>#DIV/0!</v>
      </c>
      <c r="K67" s="24" t="e">
        <f>J67</f>
        <v>#DIV/0!</v>
      </c>
      <c r="L67" s="253"/>
      <c r="M67" s="247"/>
      <c r="N67" s="259"/>
    </row>
    <row r="68" spans="1:14" ht="81.75" customHeight="1" x14ac:dyDescent="0.25">
      <c r="A68" s="247"/>
      <c r="B68" s="34"/>
      <c r="C68" s="240" t="s">
        <v>59</v>
      </c>
      <c r="D68" s="243" t="s">
        <v>10</v>
      </c>
      <c r="E68" s="16" t="s">
        <v>11</v>
      </c>
      <c r="F68" s="17" t="s">
        <v>12</v>
      </c>
      <c r="G68" s="16" t="s">
        <v>13</v>
      </c>
      <c r="H68" s="23">
        <v>0</v>
      </c>
      <c r="I68" s="23">
        <v>0</v>
      </c>
      <c r="J68" s="24" t="e">
        <f t="shared" si="0"/>
        <v>#DIV/0!</v>
      </c>
      <c r="K68" s="248" t="e">
        <f>(J68+J69+J70)/3</f>
        <v>#DIV/0!</v>
      </c>
      <c r="L68" s="251" t="e">
        <f>(K68+K71)/2</f>
        <v>#DIV/0!</v>
      </c>
      <c r="M68" s="247"/>
      <c r="N68" s="3"/>
    </row>
    <row r="69" spans="1:14" ht="81.75" customHeight="1" x14ac:dyDescent="0.25">
      <c r="A69" s="247"/>
      <c r="B69" s="34"/>
      <c r="C69" s="241"/>
      <c r="D69" s="244"/>
      <c r="E69" s="1" t="s">
        <v>11</v>
      </c>
      <c r="F69" s="7" t="s">
        <v>14</v>
      </c>
      <c r="G69" s="1" t="s">
        <v>13</v>
      </c>
      <c r="H69" s="23">
        <v>0</v>
      </c>
      <c r="I69" s="23">
        <v>0</v>
      </c>
      <c r="J69" s="24" t="e">
        <f t="shared" si="0"/>
        <v>#DIV/0!</v>
      </c>
      <c r="K69" s="249"/>
      <c r="L69" s="255"/>
      <c r="M69" s="247"/>
      <c r="N69" s="3"/>
    </row>
    <row r="70" spans="1:14" ht="81.75" customHeight="1" x14ac:dyDescent="0.25">
      <c r="A70" s="247"/>
      <c r="B70" s="34"/>
      <c r="C70" s="242"/>
      <c r="D70" s="245"/>
      <c r="E70" s="20" t="s">
        <v>11</v>
      </c>
      <c r="F70" s="21" t="s">
        <v>15</v>
      </c>
      <c r="G70" s="20" t="s">
        <v>13</v>
      </c>
      <c r="H70" s="23">
        <v>0</v>
      </c>
      <c r="I70" s="23">
        <v>0</v>
      </c>
      <c r="J70" s="24" t="e">
        <f t="shared" si="0"/>
        <v>#DIV/0!</v>
      </c>
      <c r="K70" s="250"/>
      <c r="L70" s="255"/>
      <c r="M70" s="247"/>
      <c r="N70" s="3"/>
    </row>
    <row r="71" spans="1:14" ht="81.75" customHeight="1" x14ac:dyDescent="0.25">
      <c r="A71" s="247"/>
      <c r="B71" s="34"/>
      <c r="C71" s="241"/>
      <c r="D71" s="244"/>
      <c r="E71" s="1" t="s">
        <v>16</v>
      </c>
      <c r="F71" s="8" t="s">
        <v>17</v>
      </c>
      <c r="G71" s="1" t="s">
        <v>18</v>
      </c>
      <c r="H71" s="33">
        <v>0</v>
      </c>
      <c r="I71" s="33">
        <v>0</v>
      </c>
      <c r="J71" s="24" t="e">
        <f t="shared" si="0"/>
        <v>#DIV/0!</v>
      </c>
      <c r="K71" s="24" t="e">
        <f>J71</f>
        <v>#DIV/0!</v>
      </c>
      <c r="L71" s="256"/>
      <c r="M71" s="247"/>
      <c r="N71" s="4"/>
    </row>
    <row r="72" spans="1:14" ht="81.75" customHeight="1" x14ac:dyDescent="0.25">
      <c r="A72" s="247"/>
      <c r="B72" s="34"/>
      <c r="C72" s="240" t="s">
        <v>60</v>
      </c>
      <c r="D72" s="243" t="s">
        <v>10</v>
      </c>
      <c r="E72" s="16" t="s">
        <v>11</v>
      </c>
      <c r="F72" s="17" t="s">
        <v>19</v>
      </c>
      <c r="G72" s="16" t="s">
        <v>13</v>
      </c>
      <c r="H72" s="23">
        <v>0</v>
      </c>
      <c r="I72" s="23">
        <v>0</v>
      </c>
      <c r="J72" s="24" t="e">
        <f t="shared" si="0"/>
        <v>#DIV/0!</v>
      </c>
      <c r="K72" s="248" t="e">
        <f>(J72+J73+J74)/3</f>
        <v>#DIV/0!</v>
      </c>
      <c r="L72" s="251" t="e">
        <f>(K72+K75)/2</f>
        <v>#DIV/0!</v>
      </c>
      <c r="M72" s="247"/>
      <c r="N72" s="3"/>
    </row>
    <row r="73" spans="1:14" ht="81.75" customHeight="1" x14ac:dyDescent="0.25">
      <c r="A73" s="247"/>
      <c r="B73" s="34"/>
      <c r="C73" s="241"/>
      <c r="D73" s="244"/>
      <c r="E73" s="1" t="s">
        <v>11</v>
      </c>
      <c r="F73" s="7" t="s">
        <v>20</v>
      </c>
      <c r="G73" s="1" t="s">
        <v>13</v>
      </c>
      <c r="H73" s="23">
        <v>0</v>
      </c>
      <c r="I73" s="23">
        <v>0</v>
      </c>
      <c r="J73" s="24" t="e">
        <f t="shared" ref="J73:J79" si="1">IF(I73/H73*100&gt;100,100,I73/H73*100)</f>
        <v>#DIV/0!</v>
      </c>
      <c r="K73" s="249"/>
      <c r="L73" s="252"/>
      <c r="M73" s="247"/>
      <c r="N73" s="3"/>
    </row>
    <row r="74" spans="1:14" ht="81.75" customHeight="1" x14ac:dyDescent="0.25">
      <c r="A74" s="247"/>
      <c r="B74" s="34"/>
      <c r="C74" s="241"/>
      <c r="D74" s="244"/>
      <c r="E74" s="1" t="s">
        <v>11</v>
      </c>
      <c r="F74" s="7" t="s">
        <v>21</v>
      </c>
      <c r="G74" s="1" t="s">
        <v>13</v>
      </c>
      <c r="H74" s="23">
        <v>0</v>
      </c>
      <c r="I74" s="23">
        <v>0</v>
      </c>
      <c r="J74" s="24" t="e">
        <f t="shared" si="1"/>
        <v>#DIV/0!</v>
      </c>
      <c r="K74" s="250"/>
      <c r="L74" s="252"/>
      <c r="M74" s="247"/>
      <c r="N74" s="3"/>
    </row>
    <row r="75" spans="1:14" ht="81.75" customHeight="1" x14ac:dyDescent="0.25">
      <c r="A75" s="247"/>
      <c r="B75" s="34"/>
      <c r="C75" s="242"/>
      <c r="D75" s="245"/>
      <c r="E75" s="20" t="s">
        <v>16</v>
      </c>
      <c r="F75" s="22" t="s">
        <v>17</v>
      </c>
      <c r="G75" s="20" t="s">
        <v>18</v>
      </c>
      <c r="H75" s="33">
        <v>0</v>
      </c>
      <c r="I75" s="33">
        <v>0</v>
      </c>
      <c r="J75" s="24" t="e">
        <f t="shared" si="1"/>
        <v>#DIV/0!</v>
      </c>
      <c r="K75" s="24" t="e">
        <f>J75</f>
        <v>#DIV/0!</v>
      </c>
      <c r="L75" s="253"/>
      <c r="M75" s="247"/>
      <c r="N75" s="4"/>
    </row>
    <row r="76" spans="1:14" ht="81.75" customHeight="1" x14ac:dyDescent="0.25">
      <c r="A76" s="247"/>
      <c r="B76" s="34"/>
      <c r="C76" s="240" t="s">
        <v>61</v>
      </c>
      <c r="D76" s="243" t="s">
        <v>10</v>
      </c>
      <c r="E76" s="16" t="s">
        <v>11</v>
      </c>
      <c r="F76" s="17" t="s">
        <v>19</v>
      </c>
      <c r="G76" s="16" t="s">
        <v>13</v>
      </c>
      <c r="H76" s="23">
        <v>0</v>
      </c>
      <c r="I76" s="23">
        <v>0</v>
      </c>
      <c r="J76" s="24" t="e">
        <f t="shared" si="1"/>
        <v>#DIV/0!</v>
      </c>
      <c r="K76" s="248" t="e">
        <f>(J76+J77+J78)/3</f>
        <v>#DIV/0!</v>
      </c>
      <c r="L76" s="251" t="e">
        <f>(K76+K79)/2</f>
        <v>#DIV/0!</v>
      </c>
      <c r="M76" s="247"/>
      <c r="N76" s="3"/>
    </row>
    <row r="77" spans="1:14" ht="81.75" customHeight="1" x14ac:dyDescent="0.25">
      <c r="A77" s="247"/>
      <c r="B77" s="34"/>
      <c r="C77" s="241"/>
      <c r="D77" s="244"/>
      <c r="E77" s="1" t="s">
        <v>11</v>
      </c>
      <c r="F77" s="7" t="s">
        <v>20</v>
      </c>
      <c r="G77" s="1" t="s">
        <v>13</v>
      </c>
      <c r="H77" s="23">
        <v>0</v>
      </c>
      <c r="I77" s="23">
        <v>0</v>
      </c>
      <c r="J77" s="24" t="e">
        <f t="shared" si="1"/>
        <v>#DIV/0!</v>
      </c>
      <c r="K77" s="249"/>
      <c r="L77" s="255"/>
      <c r="M77" s="247"/>
      <c r="N77" s="3"/>
    </row>
    <row r="78" spans="1:14" ht="81.75" customHeight="1" x14ac:dyDescent="0.25">
      <c r="A78" s="247"/>
      <c r="B78" s="34"/>
      <c r="C78" s="241"/>
      <c r="D78" s="244"/>
      <c r="E78" s="1" t="s">
        <v>11</v>
      </c>
      <c r="F78" s="7" t="s">
        <v>21</v>
      </c>
      <c r="G78" s="1" t="s">
        <v>13</v>
      </c>
      <c r="H78" s="23">
        <v>0</v>
      </c>
      <c r="I78" s="23">
        <v>0</v>
      </c>
      <c r="J78" s="24" t="e">
        <f t="shared" si="1"/>
        <v>#DIV/0!</v>
      </c>
      <c r="K78" s="250"/>
      <c r="L78" s="255"/>
      <c r="M78" s="247"/>
      <c r="N78" s="3"/>
    </row>
    <row r="79" spans="1:14" ht="81.75" customHeight="1" x14ac:dyDescent="0.25">
      <c r="A79" s="247"/>
      <c r="B79" s="34"/>
      <c r="C79" s="242"/>
      <c r="D79" s="245"/>
      <c r="E79" s="20" t="s">
        <v>16</v>
      </c>
      <c r="F79" s="22" t="s">
        <v>17</v>
      </c>
      <c r="G79" s="20" t="s">
        <v>18</v>
      </c>
      <c r="H79" s="33">
        <v>0</v>
      </c>
      <c r="I79" s="33">
        <v>0</v>
      </c>
      <c r="J79" s="24" t="e">
        <f t="shared" si="1"/>
        <v>#DIV/0!</v>
      </c>
      <c r="K79" s="24" t="e">
        <f>J79</f>
        <v>#DIV/0!</v>
      </c>
      <c r="L79" s="256"/>
      <c r="M79" s="247"/>
      <c r="N79" s="4"/>
    </row>
    <row r="80" spans="1:14" ht="81.75" customHeight="1" x14ac:dyDescent="0.25">
      <c r="A80" s="247"/>
      <c r="B80" s="34" t="s">
        <v>96</v>
      </c>
      <c r="C80" s="240" t="s">
        <v>62</v>
      </c>
      <c r="D80" s="243" t="s">
        <v>10</v>
      </c>
      <c r="E80" s="16" t="s">
        <v>11</v>
      </c>
      <c r="F80" s="17" t="s">
        <v>19</v>
      </c>
      <c r="G80" s="16" t="s">
        <v>13</v>
      </c>
      <c r="H80" s="23">
        <v>0</v>
      </c>
      <c r="I80" s="23">
        <v>0</v>
      </c>
      <c r="J80" s="24" t="e">
        <f>IF(H80/I80*100&gt;100,100,H80/I80*100)</f>
        <v>#DIV/0!</v>
      </c>
      <c r="K80" s="248" t="e">
        <f>(J80+J81+J82)/3</f>
        <v>#DIV/0!</v>
      </c>
      <c r="L80" s="251" t="e">
        <f>(K80+K83)/2</f>
        <v>#DIV/0!</v>
      </c>
      <c r="M80" s="247"/>
      <c r="N80" s="257"/>
    </row>
    <row r="81" spans="1:14" ht="81.75" customHeight="1" x14ac:dyDescent="0.25">
      <c r="A81" s="247"/>
      <c r="B81" s="34"/>
      <c r="C81" s="241"/>
      <c r="D81" s="244"/>
      <c r="E81" s="1" t="s">
        <v>11</v>
      </c>
      <c r="F81" s="7" t="s">
        <v>20</v>
      </c>
      <c r="G81" s="1" t="s">
        <v>13</v>
      </c>
      <c r="H81" s="23">
        <v>0</v>
      </c>
      <c r="I81" s="23">
        <v>0</v>
      </c>
      <c r="J81" s="24" t="e">
        <f t="shared" ref="J81:J105" si="2">IF(I81/H81*100&gt;100,100,I81/H81*100)</f>
        <v>#DIV/0!</v>
      </c>
      <c r="K81" s="249"/>
      <c r="L81" s="252"/>
      <c r="M81" s="247"/>
      <c r="N81" s="258"/>
    </row>
    <row r="82" spans="1:14" ht="81.75" customHeight="1" x14ac:dyDescent="0.25">
      <c r="A82" s="247"/>
      <c r="B82" s="34"/>
      <c r="C82" s="241"/>
      <c r="D82" s="244"/>
      <c r="E82" s="1" t="s">
        <v>11</v>
      </c>
      <c r="F82" s="7" t="s">
        <v>21</v>
      </c>
      <c r="G82" s="1" t="s">
        <v>13</v>
      </c>
      <c r="H82" s="23">
        <v>0</v>
      </c>
      <c r="I82" s="23">
        <v>0</v>
      </c>
      <c r="J82" s="24" t="e">
        <f>IF(I82/H82*100&gt;100,100,I82/H82*100)</f>
        <v>#DIV/0!</v>
      </c>
      <c r="K82" s="250"/>
      <c r="L82" s="252"/>
      <c r="M82" s="247"/>
      <c r="N82" s="258"/>
    </row>
    <row r="83" spans="1:14" ht="81.75" customHeight="1" x14ac:dyDescent="0.25">
      <c r="A83" s="247"/>
      <c r="B83" s="34"/>
      <c r="C83" s="242"/>
      <c r="D83" s="245"/>
      <c r="E83" s="20" t="s">
        <v>16</v>
      </c>
      <c r="F83" s="22" t="s">
        <v>17</v>
      </c>
      <c r="G83" s="20" t="s">
        <v>18</v>
      </c>
      <c r="H83" s="33">
        <v>0</v>
      </c>
      <c r="I83" s="33">
        <v>0</v>
      </c>
      <c r="J83" s="24" t="e">
        <f>IF(I83/H83*100&gt;100,100,I83/H83*100)</f>
        <v>#DIV/0!</v>
      </c>
      <c r="K83" s="24" t="e">
        <f>J83</f>
        <v>#DIV/0!</v>
      </c>
      <c r="L83" s="253"/>
      <c r="M83" s="247"/>
      <c r="N83" s="259"/>
    </row>
    <row r="84" spans="1:14" ht="81.75" customHeight="1" x14ac:dyDescent="0.25">
      <c r="A84" s="247"/>
      <c r="B84" s="35" t="s">
        <v>83</v>
      </c>
      <c r="C84" s="240" t="s">
        <v>63</v>
      </c>
      <c r="D84" s="243" t="s">
        <v>10</v>
      </c>
      <c r="E84" s="16" t="s">
        <v>11</v>
      </c>
      <c r="F84" s="17" t="s">
        <v>19</v>
      </c>
      <c r="G84" s="16" t="s">
        <v>13</v>
      </c>
      <c r="H84" s="23">
        <v>0</v>
      </c>
      <c r="I84" s="23">
        <v>0</v>
      </c>
      <c r="J84" s="24" t="e">
        <f t="shared" si="2"/>
        <v>#DIV/0!</v>
      </c>
      <c r="K84" s="248" t="e">
        <f>(J84+J85+J86)/3</f>
        <v>#DIV/0!</v>
      </c>
      <c r="L84" s="251" t="e">
        <f>(K84+K87)/2</f>
        <v>#DIV/0!</v>
      </c>
      <c r="M84" s="247"/>
      <c r="N84" s="257"/>
    </row>
    <row r="85" spans="1:14" ht="81.75" customHeight="1" x14ac:dyDescent="0.25">
      <c r="A85" s="247"/>
      <c r="B85" s="34"/>
      <c r="C85" s="241"/>
      <c r="D85" s="244"/>
      <c r="E85" s="1" t="s">
        <v>11</v>
      </c>
      <c r="F85" s="7" t="s">
        <v>20</v>
      </c>
      <c r="G85" s="1" t="s">
        <v>13</v>
      </c>
      <c r="H85" s="23">
        <v>0</v>
      </c>
      <c r="I85" s="23">
        <v>0</v>
      </c>
      <c r="J85" s="24" t="e">
        <f t="shared" si="2"/>
        <v>#DIV/0!</v>
      </c>
      <c r="K85" s="249"/>
      <c r="L85" s="255"/>
      <c r="M85" s="247"/>
      <c r="N85" s="258"/>
    </row>
    <row r="86" spans="1:14" ht="81.75" customHeight="1" x14ac:dyDescent="0.25">
      <c r="A86" s="247"/>
      <c r="B86" s="34"/>
      <c r="C86" s="241"/>
      <c r="D86" s="244"/>
      <c r="E86" s="1" t="s">
        <v>11</v>
      </c>
      <c r="F86" s="7" t="s">
        <v>21</v>
      </c>
      <c r="G86" s="1" t="s">
        <v>13</v>
      </c>
      <c r="H86" s="23">
        <v>0</v>
      </c>
      <c r="I86" s="23">
        <v>0</v>
      </c>
      <c r="J86" s="24" t="e">
        <f t="shared" si="2"/>
        <v>#DIV/0!</v>
      </c>
      <c r="K86" s="250"/>
      <c r="L86" s="255"/>
      <c r="M86" s="247"/>
      <c r="N86" s="258"/>
    </row>
    <row r="87" spans="1:14" ht="81.75" customHeight="1" x14ac:dyDescent="0.25">
      <c r="A87" s="247"/>
      <c r="B87" s="34"/>
      <c r="C87" s="242"/>
      <c r="D87" s="245"/>
      <c r="E87" s="20" t="s">
        <v>16</v>
      </c>
      <c r="F87" s="22" t="s">
        <v>17</v>
      </c>
      <c r="G87" s="20" t="s">
        <v>18</v>
      </c>
      <c r="H87" s="33">
        <v>0</v>
      </c>
      <c r="I87" s="33">
        <v>0</v>
      </c>
      <c r="J87" s="24" t="e">
        <f t="shared" si="2"/>
        <v>#DIV/0!</v>
      </c>
      <c r="K87" s="24" t="e">
        <f>J87</f>
        <v>#DIV/0!</v>
      </c>
      <c r="L87" s="256"/>
      <c r="M87" s="247"/>
      <c r="N87" s="259"/>
    </row>
    <row r="88" spans="1:14" ht="81.75" customHeight="1" x14ac:dyDescent="0.25">
      <c r="A88" s="247"/>
      <c r="B88" s="34"/>
      <c r="C88" s="240" t="s">
        <v>64</v>
      </c>
      <c r="D88" s="243" t="s">
        <v>10</v>
      </c>
      <c r="E88" s="16" t="s">
        <v>11</v>
      </c>
      <c r="F88" s="17" t="s">
        <v>19</v>
      </c>
      <c r="G88" s="16" t="s">
        <v>13</v>
      </c>
      <c r="H88" s="23">
        <v>0</v>
      </c>
      <c r="I88" s="23">
        <v>0</v>
      </c>
      <c r="J88" s="24" t="e">
        <f t="shared" si="2"/>
        <v>#DIV/0!</v>
      </c>
      <c r="K88" s="248" t="e">
        <f>(J88+J89+J90)/3</f>
        <v>#DIV/0!</v>
      </c>
      <c r="L88" s="251" t="e">
        <f>(K88+K91)/2</f>
        <v>#DIV/0!</v>
      </c>
      <c r="M88" s="247"/>
      <c r="N88" s="3"/>
    </row>
    <row r="89" spans="1:14" ht="81.75" customHeight="1" x14ac:dyDescent="0.25">
      <c r="A89" s="247"/>
      <c r="B89" s="34"/>
      <c r="C89" s="241"/>
      <c r="D89" s="244"/>
      <c r="E89" s="1" t="s">
        <v>11</v>
      </c>
      <c r="F89" s="7" t="s">
        <v>20</v>
      </c>
      <c r="G89" s="1" t="s">
        <v>13</v>
      </c>
      <c r="H89" s="23">
        <v>0</v>
      </c>
      <c r="I89" s="23">
        <v>0</v>
      </c>
      <c r="J89" s="24" t="e">
        <f t="shared" si="2"/>
        <v>#DIV/0!</v>
      </c>
      <c r="K89" s="249"/>
      <c r="L89" s="252"/>
      <c r="M89" s="247"/>
      <c r="N89" s="3"/>
    </row>
    <row r="90" spans="1:14" ht="81.75" customHeight="1" x14ac:dyDescent="0.25">
      <c r="A90" s="247"/>
      <c r="B90" s="34"/>
      <c r="C90" s="241"/>
      <c r="D90" s="244"/>
      <c r="E90" s="1" t="s">
        <v>11</v>
      </c>
      <c r="F90" s="7" t="s">
        <v>21</v>
      </c>
      <c r="G90" s="1" t="s">
        <v>13</v>
      </c>
      <c r="H90" s="23">
        <v>0</v>
      </c>
      <c r="I90" s="23">
        <v>0</v>
      </c>
      <c r="J90" s="24" t="e">
        <f t="shared" si="2"/>
        <v>#DIV/0!</v>
      </c>
      <c r="K90" s="250"/>
      <c r="L90" s="252"/>
      <c r="M90" s="247"/>
      <c r="N90" s="3"/>
    </row>
    <row r="91" spans="1:14" ht="81.75" customHeight="1" x14ac:dyDescent="0.25">
      <c r="A91" s="247"/>
      <c r="B91" s="34"/>
      <c r="C91" s="242"/>
      <c r="D91" s="245"/>
      <c r="E91" s="20" t="s">
        <v>16</v>
      </c>
      <c r="F91" s="22" t="s">
        <v>17</v>
      </c>
      <c r="G91" s="20" t="s">
        <v>18</v>
      </c>
      <c r="H91" s="33">
        <v>0</v>
      </c>
      <c r="I91" s="33">
        <v>0</v>
      </c>
      <c r="J91" s="24" t="e">
        <f t="shared" si="2"/>
        <v>#DIV/0!</v>
      </c>
      <c r="K91" s="24" t="e">
        <f>J91</f>
        <v>#DIV/0!</v>
      </c>
      <c r="L91" s="253"/>
      <c r="M91" s="247"/>
      <c r="N91" s="4"/>
    </row>
    <row r="92" spans="1:14" ht="81.75" customHeight="1" x14ac:dyDescent="0.25">
      <c r="A92" s="247"/>
      <c r="B92" s="35" t="s">
        <v>84</v>
      </c>
      <c r="C92" s="240" t="s">
        <v>65</v>
      </c>
      <c r="D92" s="243" t="s">
        <v>10</v>
      </c>
      <c r="E92" s="16" t="s">
        <v>11</v>
      </c>
      <c r="F92" s="17" t="s">
        <v>19</v>
      </c>
      <c r="G92" s="16" t="s">
        <v>13</v>
      </c>
      <c r="H92" s="23">
        <v>0</v>
      </c>
      <c r="I92" s="23">
        <v>0</v>
      </c>
      <c r="J92" s="24" t="e">
        <f t="shared" si="2"/>
        <v>#DIV/0!</v>
      </c>
      <c r="K92" s="248" t="e">
        <f>(J92+J93+J94)/3</f>
        <v>#DIV/0!</v>
      </c>
      <c r="L92" s="251" t="e">
        <f>(K92+K95)/2</f>
        <v>#DIV/0!</v>
      </c>
      <c r="M92" s="247"/>
      <c r="N92" s="257"/>
    </row>
    <row r="93" spans="1:14" ht="81.75" customHeight="1" x14ac:dyDescent="0.25">
      <c r="A93" s="247"/>
      <c r="B93" s="34"/>
      <c r="C93" s="241"/>
      <c r="D93" s="244"/>
      <c r="E93" s="1" t="s">
        <v>11</v>
      </c>
      <c r="F93" s="7" t="s">
        <v>20</v>
      </c>
      <c r="G93" s="1" t="s">
        <v>13</v>
      </c>
      <c r="H93" s="23">
        <v>0</v>
      </c>
      <c r="I93" s="23">
        <v>0</v>
      </c>
      <c r="J93" s="24" t="e">
        <f t="shared" si="2"/>
        <v>#DIV/0!</v>
      </c>
      <c r="K93" s="249"/>
      <c r="L93" s="255"/>
      <c r="M93" s="247"/>
      <c r="N93" s="258"/>
    </row>
    <row r="94" spans="1:14" ht="81.75" customHeight="1" x14ac:dyDescent="0.25">
      <c r="A94" s="247"/>
      <c r="B94" s="34"/>
      <c r="C94" s="241"/>
      <c r="D94" s="244"/>
      <c r="E94" s="1" t="s">
        <v>11</v>
      </c>
      <c r="F94" s="7" t="s">
        <v>21</v>
      </c>
      <c r="G94" s="1" t="s">
        <v>13</v>
      </c>
      <c r="H94" s="23">
        <v>0</v>
      </c>
      <c r="I94" s="23">
        <v>0</v>
      </c>
      <c r="J94" s="24" t="e">
        <f t="shared" si="2"/>
        <v>#DIV/0!</v>
      </c>
      <c r="K94" s="250"/>
      <c r="L94" s="255"/>
      <c r="M94" s="247"/>
      <c r="N94" s="258"/>
    </row>
    <row r="95" spans="1:14" ht="81.75" customHeight="1" x14ac:dyDescent="0.25">
      <c r="A95" s="247"/>
      <c r="B95" s="34"/>
      <c r="C95" s="242"/>
      <c r="D95" s="245"/>
      <c r="E95" s="20" t="s">
        <v>16</v>
      </c>
      <c r="F95" s="22" t="s">
        <v>17</v>
      </c>
      <c r="G95" s="20" t="s">
        <v>18</v>
      </c>
      <c r="H95" s="33">
        <v>0</v>
      </c>
      <c r="I95" s="33">
        <v>0</v>
      </c>
      <c r="J95" s="24" t="e">
        <f t="shared" si="2"/>
        <v>#DIV/0!</v>
      </c>
      <c r="K95" s="24" t="e">
        <f>J95</f>
        <v>#DIV/0!</v>
      </c>
      <c r="L95" s="256"/>
      <c r="M95" s="247"/>
      <c r="N95" s="259"/>
    </row>
    <row r="96" spans="1:14" ht="81.75" customHeight="1" x14ac:dyDescent="0.25">
      <c r="A96" s="247"/>
      <c r="B96" s="34"/>
      <c r="C96" s="240" t="s">
        <v>66</v>
      </c>
      <c r="D96" s="243" t="s">
        <v>10</v>
      </c>
      <c r="E96" s="16" t="s">
        <v>11</v>
      </c>
      <c r="F96" s="17" t="s">
        <v>19</v>
      </c>
      <c r="G96" s="16" t="s">
        <v>13</v>
      </c>
      <c r="H96" s="23">
        <v>0</v>
      </c>
      <c r="I96" s="23">
        <v>0</v>
      </c>
      <c r="J96" s="24" t="e">
        <f t="shared" si="2"/>
        <v>#DIV/0!</v>
      </c>
      <c r="K96" s="248" t="e">
        <f>(J96+J97+J98)/3</f>
        <v>#DIV/0!</v>
      </c>
      <c r="L96" s="251" t="e">
        <f>(K96+K99)/2</f>
        <v>#DIV/0!</v>
      </c>
      <c r="M96" s="247"/>
      <c r="N96" s="3"/>
    </row>
    <row r="97" spans="1:14" ht="81.75" customHeight="1" x14ac:dyDescent="0.25">
      <c r="A97" s="247"/>
      <c r="B97" s="34"/>
      <c r="C97" s="241"/>
      <c r="D97" s="244"/>
      <c r="E97" s="1" t="s">
        <v>11</v>
      </c>
      <c r="F97" s="7" t="s">
        <v>20</v>
      </c>
      <c r="G97" s="1" t="s">
        <v>13</v>
      </c>
      <c r="H97" s="23">
        <v>0</v>
      </c>
      <c r="I97" s="23">
        <v>0</v>
      </c>
      <c r="J97" s="24" t="e">
        <f t="shared" si="2"/>
        <v>#DIV/0!</v>
      </c>
      <c r="K97" s="249"/>
      <c r="L97" s="252"/>
      <c r="M97" s="247"/>
      <c r="N97" s="3"/>
    </row>
    <row r="98" spans="1:14" ht="81.75" customHeight="1" x14ac:dyDescent="0.25">
      <c r="A98" s="247"/>
      <c r="B98" s="34"/>
      <c r="C98" s="241"/>
      <c r="D98" s="244"/>
      <c r="E98" s="1" t="s">
        <v>11</v>
      </c>
      <c r="F98" s="7" t="s">
        <v>21</v>
      </c>
      <c r="G98" s="1" t="s">
        <v>13</v>
      </c>
      <c r="H98" s="23">
        <v>0</v>
      </c>
      <c r="I98" s="23">
        <v>0</v>
      </c>
      <c r="J98" s="24" t="e">
        <f t="shared" si="2"/>
        <v>#DIV/0!</v>
      </c>
      <c r="K98" s="250"/>
      <c r="L98" s="252"/>
      <c r="M98" s="247"/>
      <c r="N98" s="3"/>
    </row>
    <row r="99" spans="1:14" ht="81.75" customHeight="1" x14ac:dyDescent="0.25">
      <c r="A99" s="247"/>
      <c r="B99" s="34"/>
      <c r="C99" s="242"/>
      <c r="D99" s="245"/>
      <c r="E99" s="20" t="s">
        <v>16</v>
      </c>
      <c r="F99" s="22" t="s">
        <v>17</v>
      </c>
      <c r="G99" s="20" t="s">
        <v>18</v>
      </c>
      <c r="H99" s="33">
        <v>0</v>
      </c>
      <c r="I99" s="33">
        <v>0</v>
      </c>
      <c r="J99" s="24" t="e">
        <f t="shared" si="2"/>
        <v>#DIV/0!</v>
      </c>
      <c r="K99" s="24" t="e">
        <f>J99</f>
        <v>#DIV/0!</v>
      </c>
      <c r="L99" s="253"/>
      <c r="M99" s="247"/>
      <c r="N99" s="4"/>
    </row>
    <row r="100" spans="1:14" ht="81.75" customHeight="1" x14ac:dyDescent="0.25">
      <c r="A100" s="247"/>
      <c r="B100" s="35" t="s">
        <v>85</v>
      </c>
      <c r="C100" s="240" t="s">
        <v>67</v>
      </c>
      <c r="D100" s="243" t="s">
        <v>10</v>
      </c>
      <c r="E100" s="16" t="s">
        <v>11</v>
      </c>
      <c r="F100" s="17" t="s">
        <v>19</v>
      </c>
      <c r="G100" s="16" t="s">
        <v>13</v>
      </c>
      <c r="H100" s="23">
        <v>0</v>
      </c>
      <c r="I100" s="23">
        <v>0</v>
      </c>
      <c r="J100" s="24" t="e">
        <f t="shared" si="2"/>
        <v>#DIV/0!</v>
      </c>
      <c r="K100" s="248" t="e">
        <f>(J100+J101+J102)/3</f>
        <v>#DIV/0!</v>
      </c>
      <c r="L100" s="251" t="e">
        <f>(K100+K103)/2</f>
        <v>#DIV/0!</v>
      </c>
      <c r="M100" s="247"/>
      <c r="N100" s="257"/>
    </row>
    <row r="101" spans="1:14" ht="81.75" customHeight="1" x14ac:dyDescent="0.25">
      <c r="A101" s="247"/>
      <c r="B101" s="34"/>
      <c r="C101" s="241"/>
      <c r="D101" s="244"/>
      <c r="E101" s="1" t="s">
        <v>11</v>
      </c>
      <c r="F101" s="7" t="s">
        <v>20</v>
      </c>
      <c r="G101" s="1" t="s">
        <v>13</v>
      </c>
      <c r="H101" s="23">
        <v>0</v>
      </c>
      <c r="I101" s="23">
        <v>0</v>
      </c>
      <c r="J101" s="24" t="e">
        <f t="shared" si="2"/>
        <v>#DIV/0!</v>
      </c>
      <c r="K101" s="249"/>
      <c r="L101" s="255"/>
      <c r="M101" s="247"/>
      <c r="N101" s="258"/>
    </row>
    <row r="102" spans="1:14" ht="81.75" customHeight="1" x14ac:dyDescent="0.25">
      <c r="A102" s="247"/>
      <c r="B102" s="34"/>
      <c r="C102" s="241"/>
      <c r="D102" s="244"/>
      <c r="E102" s="1" t="s">
        <v>11</v>
      </c>
      <c r="F102" s="7" t="s">
        <v>21</v>
      </c>
      <c r="G102" s="1" t="s">
        <v>13</v>
      </c>
      <c r="H102" s="23">
        <v>0</v>
      </c>
      <c r="I102" s="23">
        <v>0</v>
      </c>
      <c r="J102" s="24" t="e">
        <f t="shared" si="2"/>
        <v>#DIV/0!</v>
      </c>
      <c r="K102" s="250"/>
      <c r="L102" s="255"/>
      <c r="M102" s="247"/>
      <c r="N102" s="258"/>
    </row>
    <row r="103" spans="1:14" ht="81.75" customHeight="1" x14ac:dyDescent="0.25">
      <c r="A103" s="247"/>
      <c r="B103" s="34"/>
      <c r="C103" s="242"/>
      <c r="D103" s="245"/>
      <c r="E103" s="20" t="s">
        <v>16</v>
      </c>
      <c r="F103" s="22" t="s">
        <v>17</v>
      </c>
      <c r="G103" s="20" t="s">
        <v>18</v>
      </c>
      <c r="H103" s="33">
        <v>0</v>
      </c>
      <c r="I103" s="33">
        <v>0</v>
      </c>
      <c r="J103" s="24" t="e">
        <f t="shared" si="2"/>
        <v>#DIV/0!</v>
      </c>
      <c r="K103" s="24" t="e">
        <f>J103</f>
        <v>#DIV/0!</v>
      </c>
      <c r="L103" s="256"/>
      <c r="M103" s="247"/>
      <c r="N103" s="259"/>
    </row>
    <row r="104" spans="1:14" ht="81.75" customHeight="1" x14ac:dyDescent="0.25">
      <c r="A104" s="247"/>
      <c r="B104" s="35" t="s">
        <v>86</v>
      </c>
      <c r="C104" s="240" t="s">
        <v>68</v>
      </c>
      <c r="D104" s="243" t="s">
        <v>10</v>
      </c>
      <c r="E104" s="16" t="s">
        <v>11</v>
      </c>
      <c r="F104" s="17" t="s">
        <v>19</v>
      </c>
      <c r="G104" s="16" t="s">
        <v>13</v>
      </c>
      <c r="H104" s="23">
        <v>0</v>
      </c>
      <c r="I104" s="23">
        <v>0</v>
      </c>
      <c r="J104" s="24" t="e">
        <f t="shared" si="2"/>
        <v>#DIV/0!</v>
      </c>
      <c r="K104" s="248" t="e">
        <f>(J104+J105+J106)/3</f>
        <v>#DIV/0!</v>
      </c>
      <c r="L104" s="251" t="e">
        <f>(K104+K107)/2</f>
        <v>#DIV/0!</v>
      </c>
      <c r="M104" s="247"/>
      <c r="N104" s="257"/>
    </row>
    <row r="105" spans="1:14" ht="81.75" customHeight="1" x14ac:dyDescent="0.25">
      <c r="A105" s="247"/>
      <c r="B105" s="34"/>
      <c r="C105" s="241"/>
      <c r="D105" s="244"/>
      <c r="E105" s="1" t="s">
        <v>11</v>
      </c>
      <c r="F105" s="7" t="s">
        <v>20</v>
      </c>
      <c r="G105" s="1" t="s">
        <v>13</v>
      </c>
      <c r="H105" s="23">
        <v>0</v>
      </c>
      <c r="I105" s="23">
        <v>0</v>
      </c>
      <c r="J105" s="24" t="e">
        <f t="shared" si="2"/>
        <v>#DIV/0!</v>
      </c>
      <c r="K105" s="249"/>
      <c r="L105" s="252"/>
      <c r="M105" s="247"/>
      <c r="N105" s="258"/>
    </row>
    <row r="106" spans="1:14" ht="81.75" customHeight="1" x14ac:dyDescent="0.25">
      <c r="A106" s="247"/>
      <c r="B106" s="34"/>
      <c r="C106" s="241"/>
      <c r="D106" s="244"/>
      <c r="E106" s="1" t="s">
        <v>11</v>
      </c>
      <c r="F106" s="7" t="s">
        <v>21</v>
      </c>
      <c r="G106" s="1" t="s">
        <v>13</v>
      </c>
      <c r="H106" s="23">
        <v>0</v>
      </c>
      <c r="I106" s="23">
        <v>0</v>
      </c>
      <c r="J106" s="24" t="e">
        <f>IF(I106/H106*100&gt;100,100,I106/H106*100)</f>
        <v>#DIV/0!</v>
      </c>
      <c r="K106" s="250"/>
      <c r="L106" s="252"/>
      <c r="M106" s="247"/>
      <c r="N106" s="258"/>
    </row>
    <row r="107" spans="1:14" ht="81.75" customHeight="1" x14ac:dyDescent="0.25">
      <c r="A107" s="247"/>
      <c r="B107" s="34"/>
      <c r="C107" s="242"/>
      <c r="D107" s="245"/>
      <c r="E107" s="20" t="s">
        <v>16</v>
      </c>
      <c r="F107" s="22" t="s">
        <v>17</v>
      </c>
      <c r="G107" s="20" t="s">
        <v>18</v>
      </c>
      <c r="H107" s="33">
        <v>0</v>
      </c>
      <c r="I107" s="33">
        <v>0</v>
      </c>
      <c r="J107" s="24" t="e">
        <f>IF(I107/H107*100&gt;100,100,I107/H107*100)</f>
        <v>#DIV/0!</v>
      </c>
      <c r="K107" s="24" t="e">
        <f>J107</f>
        <v>#DIV/0!</v>
      </c>
      <c r="L107" s="253"/>
      <c r="M107" s="247"/>
      <c r="N107" s="259"/>
    </row>
    <row r="108" spans="1:14" ht="81.75" customHeight="1" x14ac:dyDescent="0.25">
      <c r="A108" s="247"/>
      <c r="B108" s="35" t="s">
        <v>87</v>
      </c>
      <c r="C108" s="240" t="s">
        <v>69</v>
      </c>
      <c r="D108" s="243" t="s">
        <v>10</v>
      </c>
      <c r="E108" s="16" t="s">
        <v>11</v>
      </c>
      <c r="F108" s="17" t="s">
        <v>19</v>
      </c>
      <c r="G108" s="16" t="s">
        <v>13</v>
      </c>
      <c r="H108" s="23">
        <v>0</v>
      </c>
      <c r="I108" s="23">
        <v>0</v>
      </c>
      <c r="J108" s="24" t="e">
        <f>IF(H108/I108*100&gt;100,100,H108/I108*100)</f>
        <v>#DIV/0!</v>
      </c>
      <c r="K108" s="248" t="e">
        <f>(J108+J109+J110)/3</f>
        <v>#DIV/0!</v>
      </c>
      <c r="L108" s="251" t="e">
        <f>(K108+K111)/2</f>
        <v>#DIV/0!</v>
      </c>
      <c r="M108" s="247"/>
      <c r="N108" s="257"/>
    </row>
    <row r="109" spans="1:14" ht="81.75" customHeight="1" x14ac:dyDescent="0.25">
      <c r="A109" s="247"/>
      <c r="B109" s="34"/>
      <c r="C109" s="241"/>
      <c r="D109" s="244"/>
      <c r="E109" s="1" t="s">
        <v>11</v>
      </c>
      <c r="F109" s="7" t="s">
        <v>20</v>
      </c>
      <c r="G109" s="1" t="s">
        <v>13</v>
      </c>
      <c r="H109" s="23">
        <v>0</v>
      </c>
      <c r="I109" s="23">
        <v>0</v>
      </c>
      <c r="J109" s="24" t="e">
        <f>IF(I109/H109*100&gt;100,100,I109/H109*100)</f>
        <v>#DIV/0!</v>
      </c>
      <c r="K109" s="249"/>
      <c r="L109" s="255"/>
      <c r="M109" s="247"/>
      <c r="N109" s="258"/>
    </row>
    <row r="110" spans="1:14" ht="81.75" customHeight="1" x14ac:dyDescent="0.25">
      <c r="A110" s="247"/>
      <c r="B110" s="34"/>
      <c r="C110" s="241"/>
      <c r="D110" s="244"/>
      <c r="E110" s="1" t="s">
        <v>11</v>
      </c>
      <c r="F110" s="7" t="s">
        <v>21</v>
      </c>
      <c r="G110" s="1" t="s">
        <v>13</v>
      </c>
      <c r="H110" s="23">
        <v>0</v>
      </c>
      <c r="I110" s="23">
        <v>0</v>
      </c>
      <c r="J110" s="24" t="e">
        <f>IF(I110/H110*100&gt;100,100,I110/H110*100)</f>
        <v>#DIV/0!</v>
      </c>
      <c r="K110" s="250"/>
      <c r="L110" s="255"/>
      <c r="M110" s="247"/>
      <c r="N110" s="258"/>
    </row>
    <row r="111" spans="1:14" ht="81.75" customHeight="1" x14ac:dyDescent="0.25">
      <c r="A111" s="247"/>
      <c r="B111" s="34"/>
      <c r="C111" s="242"/>
      <c r="D111" s="245"/>
      <c r="E111" s="20" t="s">
        <v>16</v>
      </c>
      <c r="F111" s="22" t="s">
        <v>17</v>
      </c>
      <c r="G111" s="20" t="s">
        <v>18</v>
      </c>
      <c r="H111" s="32">
        <v>0</v>
      </c>
      <c r="I111" s="32">
        <v>0</v>
      </c>
      <c r="J111" s="24" t="e">
        <f>IF(I111/H111*100&gt;100,100,I111/H111*100)</f>
        <v>#DIV/0!</v>
      </c>
      <c r="K111" s="24" t="e">
        <f>J111</f>
        <v>#DIV/0!</v>
      </c>
      <c r="L111" s="256"/>
      <c r="M111" s="247"/>
      <c r="N111" s="259"/>
    </row>
    <row r="112" spans="1:14" ht="81.75" customHeight="1" x14ac:dyDescent="0.25">
      <c r="A112" s="247"/>
      <c r="B112" s="35" t="s">
        <v>88</v>
      </c>
      <c r="C112" s="240" t="s">
        <v>70</v>
      </c>
      <c r="D112" s="243" t="s">
        <v>10</v>
      </c>
      <c r="E112" s="16" t="s">
        <v>11</v>
      </c>
      <c r="F112" s="17" t="s">
        <v>19</v>
      </c>
      <c r="G112" s="16" t="s">
        <v>13</v>
      </c>
      <c r="H112" s="23">
        <v>0</v>
      </c>
      <c r="I112" s="23">
        <v>0</v>
      </c>
      <c r="J112" s="24" t="e">
        <f>IF(H112/I112*100&gt;100,100,H112/I112*100)</f>
        <v>#DIV/0!</v>
      </c>
      <c r="K112" s="248" t="e">
        <f>(J112+J113+J114)/3</f>
        <v>#DIV/0!</v>
      </c>
      <c r="L112" s="251" t="e">
        <f>(K112+K115)/2</f>
        <v>#DIV/0!</v>
      </c>
      <c r="M112" s="247"/>
      <c r="N112" s="257"/>
    </row>
    <row r="113" spans="1:14" ht="81.75" customHeight="1" x14ac:dyDescent="0.25">
      <c r="A113" s="247"/>
      <c r="B113" s="34"/>
      <c r="C113" s="241"/>
      <c r="D113" s="244"/>
      <c r="E113" s="1" t="s">
        <v>11</v>
      </c>
      <c r="F113" s="7" t="s">
        <v>20</v>
      </c>
      <c r="G113" s="1" t="s">
        <v>13</v>
      </c>
      <c r="H113" s="23">
        <v>0</v>
      </c>
      <c r="I113" s="23">
        <v>0</v>
      </c>
      <c r="J113" s="24" t="e">
        <f t="shared" ref="J113:J119" si="3">IF(I113/H113*100&gt;100,100,I113/H113*100)</f>
        <v>#DIV/0!</v>
      </c>
      <c r="K113" s="249"/>
      <c r="L113" s="252"/>
      <c r="M113" s="247"/>
      <c r="N113" s="258"/>
    </row>
    <row r="114" spans="1:14" ht="81.75" customHeight="1" x14ac:dyDescent="0.25">
      <c r="A114" s="247"/>
      <c r="B114" s="34"/>
      <c r="C114" s="241"/>
      <c r="D114" s="244"/>
      <c r="E114" s="1" t="s">
        <v>11</v>
      </c>
      <c r="F114" s="7" t="s">
        <v>21</v>
      </c>
      <c r="G114" s="1" t="s">
        <v>13</v>
      </c>
      <c r="H114" s="23">
        <v>0</v>
      </c>
      <c r="I114" s="23">
        <v>0</v>
      </c>
      <c r="J114" s="24" t="e">
        <f t="shared" si="3"/>
        <v>#DIV/0!</v>
      </c>
      <c r="K114" s="250"/>
      <c r="L114" s="252"/>
      <c r="M114" s="247"/>
      <c r="N114" s="258"/>
    </row>
    <row r="115" spans="1:14" ht="81.75" customHeight="1" x14ac:dyDescent="0.25">
      <c r="A115" s="247"/>
      <c r="B115" s="36"/>
      <c r="C115" s="242"/>
      <c r="D115" s="245"/>
      <c r="E115" s="20" t="s">
        <v>16</v>
      </c>
      <c r="F115" s="22" t="s">
        <v>17</v>
      </c>
      <c r="G115" s="20" t="s">
        <v>18</v>
      </c>
      <c r="H115" s="33">
        <v>0</v>
      </c>
      <c r="I115" s="33">
        <v>0</v>
      </c>
      <c r="J115" s="24" t="e">
        <f t="shared" si="3"/>
        <v>#DIV/0!</v>
      </c>
      <c r="K115" s="24" t="e">
        <f>J115</f>
        <v>#DIV/0!</v>
      </c>
      <c r="L115" s="253"/>
      <c r="M115" s="247"/>
      <c r="N115" s="259"/>
    </row>
    <row r="116" spans="1:14" ht="81.75" customHeight="1" x14ac:dyDescent="0.25">
      <c r="A116" s="247"/>
      <c r="B116" s="35" t="s">
        <v>89</v>
      </c>
      <c r="C116" s="240" t="s">
        <v>71</v>
      </c>
      <c r="D116" s="243" t="s">
        <v>10</v>
      </c>
      <c r="E116" s="16" t="s">
        <v>11</v>
      </c>
      <c r="F116" s="17" t="s">
        <v>19</v>
      </c>
      <c r="G116" s="16" t="s">
        <v>13</v>
      </c>
      <c r="H116" s="23">
        <v>0</v>
      </c>
      <c r="I116" s="23">
        <v>0</v>
      </c>
      <c r="J116" s="24" t="e">
        <f t="shared" si="3"/>
        <v>#DIV/0!</v>
      </c>
      <c r="K116" s="248" t="e">
        <f>(J116+J117+J118)/3</f>
        <v>#DIV/0!</v>
      </c>
      <c r="L116" s="251" t="e">
        <f>(K116+K119)/2</f>
        <v>#DIV/0!</v>
      </c>
      <c r="M116" s="247"/>
      <c r="N116" s="257"/>
    </row>
    <row r="117" spans="1:14" ht="81.75" customHeight="1" x14ac:dyDescent="0.25">
      <c r="A117" s="247"/>
      <c r="B117" s="34"/>
      <c r="C117" s="241"/>
      <c r="D117" s="244"/>
      <c r="E117" s="1" t="s">
        <v>11</v>
      </c>
      <c r="F117" s="7" t="s">
        <v>20</v>
      </c>
      <c r="G117" s="1" t="s">
        <v>13</v>
      </c>
      <c r="H117" s="23">
        <v>0</v>
      </c>
      <c r="I117" s="23">
        <v>0</v>
      </c>
      <c r="J117" s="24" t="e">
        <f t="shared" si="3"/>
        <v>#DIV/0!</v>
      </c>
      <c r="K117" s="249"/>
      <c r="L117" s="255"/>
      <c r="M117" s="247"/>
      <c r="N117" s="258"/>
    </row>
    <row r="118" spans="1:14" ht="81.75" customHeight="1" x14ac:dyDescent="0.25">
      <c r="A118" s="247"/>
      <c r="B118" s="34"/>
      <c r="C118" s="241"/>
      <c r="D118" s="244"/>
      <c r="E118" s="1" t="s">
        <v>11</v>
      </c>
      <c r="F118" s="7" t="s">
        <v>21</v>
      </c>
      <c r="G118" s="1" t="s">
        <v>13</v>
      </c>
      <c r="H118" s="23">
        <v>0</v>
      </c>
      <c r="I118" s="23">
        <v>0</v>
      </c>
      <c r="J118" s="24" t="e">
        <f t="shared" si="3"/>
        <v>#DIV/0!</v>
      </c>
      <c r="K118" s="250"/>
      <c r="L118" s="255"/>
      <c r="M118" s="247"/>
      <c r="N118" s="258"/>
    </row>
    <row r="119" spans="1:14" ht="81.75" customHeight="1" x14ac:dyDescent="0.25">
      <c r="A119" s="242"/>
      <c r="B119" s="36"/>
      <c r="C119" s="242"/>
      <c r="D119" s="245"/>
      <c r="E119" s="20" t="s">
        <v>16</v>
      </c>
      <c r="F119" s="22" t="s">
        <v>17</v>
      </c>
      <c r="G119" s="20" t="s">
        <v>18</v>
      </c>
      <c r="H119" s="33">
        <v>0</v>
      </c>
      <c r="I119" s="33">
        <v>0</v>
      </c>
      <c r="J119" s="24" t="e">
        <f t="shared" si="3"/>
        <v>#DIV/0!</v>
      </c>
      <c r="K119" s="24" t="e">
        <f>J119</f>
        <v>#DIV/0!</v>
      </c>
      <c r="L119" s="256"/>
      <c r="M119" s="242"/>
      <c r="N119" s="259"/>
    </row>
    <row r="120" spans="1:14" ht="33.75" customHeight="1" x14ac:dyDescent="0.2">
      <c r="A120" s="27"/>
      <c r="B120" s="239" t="s">
        <v>73</v>
      </c>
      <c r="C120" s="239"/>
      <c r="D120" s="28"/>
      <c r="E120" s="27"/>
      <c r="F120" s="29" t="s">
        <v>74</v>
      </c>
    </row>
    <row r="121" spans="1:14" ht="36" customHeight="1" x14ac:dyDescent="0.3">
      <c r="A121" s="246" t="s">
        <v>104</v>
      </c>
      <c r="B121" s="246"/>
      <c r="C121" s="246"/>
      <c r="D121" s="30"/>
      <c r="E121" s="31"/>
      <c r="F121" s="30"/>
      <c r="G121" s="12"/>
      <c r="H121" s="42"/>
      <c r="I121" s="42"/>
      <c r="J121" s="41"/>
      <c r="K121" s="41"/>
    </row>
    <row r="122" spans="1:14" ht="18.75" x14ac:dyDescent="0.3">
      <c r="A122" s="9"/>
      <c r="B122" s="9"/>
      <c r="C122" s="15"/>
      <c r="D122" s="15"/>
      <c r="E122" s="15"/>
      <c r="F122" s="9"/>
      <c r="G122" s="12"/>
      <c r="H122" s="42"/>
      <c r="I122" s="42"/>
      <c r="J122" s="41"/>
      <c r="K122" s="41"/>
    </row>
    <row r="123" spans="1:14" ht="18.75" x14ac:dyDescent="0.3">
      <c r="A123" s="10"/>
      <c r="B123" s="10"/>
      <c r="C123" s="10"/>
      <c r="D123" s="10"/>
      <c r="E123" s="15"/>
      <c r="F123" s="9"/>
      <c r="G123" s="12"/>
      <c r="H123" s="42"/>
      <c r="I123" s="42"/>
      <c r="J123" s="42"/>
      <c r="K123" s="41"/>
    </row>
    <row r="124" spans="1:14" ht="18.75" x14ac:dyDescent="0.3">
      <c r="A124" s="10"/>
      <c r="B124" s="10"/>
      <c r="C124" s="10"/>
      <c r="D124" s="10"/>
      <c r="E124" s="15"/>
      <c r="F124" s="5"/>
      <c r="G124" s="13"/>
      <c r="H124" s="43"/>
      <c r="I124" s="44"/>
      <c r="J124" s="43"/>
      <c r="K124" s="41"/>
    </row>
    <row r="125" spans="1:14" ht="18.75" x14ac:dyDescent="0.3">
      <c r="A125" s="9"/>
      <c r="B125" s="9"/>
      <c r="C125" s="15"/>
      <c r="D125" s="15"/>
      <c r="E125" s="15"/>
      <c r="F125" s="5"/>
      <c r="G125" s="13"/>
      <c r="H125" s="43"/>
      <c r="I125" s="44"/>
      <c r="J125" s="43"/>
      <c r="K125" s="41"/>
    </row>
    <row r="126" spans="1:14" ht="18.75" x14ac:dyDescent="0.3">
      <c r="A126" s="9"/>
      <c r="B126" s="9"/>
      <c r="C126" s="15"/>
      <c r="D126" s="15"/>
      <c r="E126" s="15"/>
      <c r="F126" s="5"/>
      <c r="G126" s="13"/>
      <c r="H126" s="43"/>
      <c r="I126" s="44"/>
      <c r="J126" s="43"/>
      <c r="K126" s="41"/>
    </row>
    <row r="127" spans="1:14" x14ac:dyDescent="0.2">
      <c r="A127" s="10"/>
      <c r="C127" s="10"/>
      <c r="D127" s="10"/>
      <c r="E127" s="10"/>
      <c r="F127" s="10"/>
      <c r="G127" s="14"/>
    </row>
    <row r="128" spans="1:14" x14ac:dyDescent="0.2">
      <c r="A128" s="10"/>
      <c r="C128" s="10"/>
      <c r="D128" s="10"/>
      <c r="E128" s="10"/>
      <c r="F128" s="10"/>
      <c r="G128" s="14"/>
    </row>
    <row r="129" spans="1:7" x14ac:dyDescent="0.2">
      <c r="A129" s="10"/>
      <c r="C129" s="10"/>
      <c r="D129" s="10"/>
      <c r="E129" s="10"/>
      <c r="F129" s="10"/>
      <c r="G129" s="14"/>
    </row>
    <row r="130" spans="1:7" x14ac:dyDescent="0.2">
      <c r="A130" s="10"/>
      <c r="C130" s="10"/>
      <c r="D130" s="10"/>
      <c r="E130" s="10"/>
      <c r="F130" s="10"/>
      <c r="G130" s="14"/>
    </row>
    <row r="131" spans="1:7" x14ac:dyDescent="0.2">
      <c r="F131" s="10"/>
      <c r="G131" s="14"/>
    </row>
  </sheetData>
  <autoFilter ref="A3:N3"/>
  <customSheetViews>
    <customSheetView guid="{2D882797-2DB3-46DA-95CE-744B0E2D6284}" scale="65" showPageBreaks="1" showAutoFilter="1" view="pageBreakPreview" showRuler="0" topLeftCell="A80">
      <selection activeCell="B4" sqref="B4:B7"/>
      <rowBreaks count="8" manualBreakCount="8">
        <brk id="15" max="13" man="1"/>
        <brk id="30" max="13" man="1"/>
        <brk id="39" max="16383" man="1"/>
        <brk id="54" max="13" man="1"/>
        <brk id="69" max="13" man="1"/>
        <brk id="84" max="13" man="1"/>
        <brk id="99" max="13" man="1"/>
        <brk id="114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8" manualBreakCount="8">
        <brk id="15" max="13" man="1"/>
        <brk id="30" max="13" man="1"/>
        <brk id="39" max="16383" man="1"/>
        <brk id="54" max="13" man="1"/>
        <brk id="69" max="13" man="1"/>
        <brk id="84" max="13" man="1"/>
        <brk id="99" max="13" man="1"/>
        <brk id="114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2"/>
      <headerFooter alignWithMargins="0"/>
      <autoFilter ref="B1:O1"/>
    </customSheetView>
  </customSheetViews>
  <mergeCells count="138">
    <mergeCell ref="L72:L75"/>
    <mergeCell ref="L76:L79"/>
    <mergeCell ref="N92:N95"/>
    <mergeCell ref="L80:L83"/>
    <mergeCell ref="L68:L71"/>
    <mergeCell ref="M4:M119"/>
    <mergeCell ref="L40:L43"/>
    <mergeCell ref="L12:L15"/>
    <mergeCell ref="L64:L67"/>
    <mergeCell ref="L60:L63"/>
    <mergeCell ref="L52:L55"/>
    <mergeCell ref="L48:L51"/>
    <mergeCell ref="L56:L59"/>
    <mergeCell ref="L112:L115"/>
    <mergeCell ref="N64:N67"/>
    <mergeCell ref="N32:N35"/>
    <mergeCell ref="N8:N11"/>
    <mergeCell ref="N28:N31"/>
    <mergeCell ref="N20:N23"/>
    <mergeCell ref="N16:N19"/>
    <mergeCell ref="L4:L7"/>
    <mergeCell ref="N108:N111"/>
    <mergeCell ref="N104:N107"/>
    <mergeCell ref="N100:N103"/>
    <mergeCell ref="K116:K118"/>
    <mergeCell ref="L100:L103"/>
    <mergeCell ref="K108:K110"/>
    <mergeCell ref="N84:N87"/>
    <mergeCell ref="N80:N83"/>
    <mergeCell ref="N112:N115"/>
    <mergeCell ref="K88:K90"/>
    <mergeCell ref="K80:K82"/>
    <mergeCell ref="K60:K62"/>
    <mergeCell ref="K56:K58"/>
    <mergeCell ref="K68:K70"/>
    <mergeCell ref="K76:K78"/>
    <mergeCell ref="K112:K114"/>
    <mergeCell ref="K96:K98"/>
    <mergeCell ref="K100:K102"/>
    <mergeCell ref="A1:N1"/>
    <mergeCell ref="L24:L27"/>
    <mergeCell ref="L32:L35"/>
    <mergeCell ref="N44:N47"/>
    <mergeCell ref="L44:L47"/>
    <mergeCell ref="L36:L39"/>
    <mergeCell ref="L16:L19"/>
    <mergeCell ref="N40:N43"/>
    <mergeCell ref="N36:N39"/>
    <mergeCell ref="D40:D43"/>
    <mergeCell ref="K64:K66"/>
    <mergeCell ref="K72:K74"/>
    <mergeCell ref="C56:C59"/>
    <mergeCell ref="D56:D59"/>
    <mergeCell ref="C52:C55"/>
    <mergeCell ref="D52:D55"/>
    <mergeCell ref="D48:D51"/>
    <mergeCell ref="N116:N119"/>
    <mergeCell ref="L96:L99"/>
    <mergeCell ref="L92:L95"/>
    <mergeCell ref="L108:L111"/>
    <mergeCell ref="L116:L119"/>
    <mergeCell ref="D64:D67"/>
    <mergeCell ref="D100:D103"/>
    <mergeCell ref="D104:D107"/>
    <mergeCell ref="C104:C107"/>
    <mergeCell ref="C76:C79"/>
    <mergeCell ref="L104:L107"/>
    <mergeCell ref="K104:K106"/>
    <mergeCell ref="L88:L91"/>
    <mergeCell ref="L84:L87"/>
    <mergeCell ref="K84:K86"/>
    <mergeCell ref="K92:K94"/>
    <mergeCell ref="K52:K54"/>
    <mergeCell ref="K16:K18"/>
    <mergeCell ref="C28:C31"/>
    <mergeCell ref="D36:D39"/>
    <mergeCell ref="C16:C19"/>
    <mergeCell ref="D24:D27"/>
    <mergeCell ref="D20:D23"/>
    <mergeCell ref="C24:C27"/>
    <mergeCell ref="C20:C23"/>
    <mergeCell ref="K32:K34"/>
    <mergeCell ref="C36:C39"/>
    <mergeCell ref="K8:K10"/>
    <mergeCell ref="L8:L11"/>
    <mergeCell ref="C4:C7"/>
    <mergeCell ref="D4:D7"/>
    <mergeCell ref="K4:K6"/>
    <mergeCell ref="K48:K50"/>
    <mergeCell ref="C48:C51"/>
    <mergeCell ref="L20:L23"/>
    <mergeCell ref="K20:K22"/>
    <mergeCell ref="D28:D31"/>
    <mergeCell ref="K28:K30"/>
    <mergeCell ref="K24:K26"/>
    <mergeCell ref="L28:L31"/>
    <mergeCell ref="D32:D35"/>
    <mergeCell ref="K40:K42"/>
    <mergeCell ref="C12:C15"/>
    <mergeCell ref="D12:D15"/>
    <mergeCell ref="K12:K14"/>
    <mergeCell ref="D44:D47"/>
    <mergeCell ref="K44:K46"/>
    <mergeCell ref="C32:C35"/>
    <mergeCell ref="C44:C47"/>
    <mergeCell ref="K36:K38"/>
    <mergeCell ref="D16:D19"/>
    <mergeCell ref="A121:C121"/>
    <mergeCell ref="C116:C119"/>
    <mergeCell ref="D116:D119"/>
    <mergeCell ref="A4:A119"/>
    <mergeCell ref="C84:C87"/>
    <mergeCell ref="D80:D83"/>
    <mergeCell ref="C68:C71"/>
    <mergeCell ref="D68:D71"/>
    <mergeCell ref="C100:C103"/>
    <mergeCell ref="C60:C63"/>
    <mergeCell ref="D60:D63"/>
    <mergeCell ref="C80:C83"/>
    <mergeCell ref="C64:C67"/>
    <mergeCell ref="C72:C75"/>
    <mergeCell ref="D72:D75"/>
    <mergeCell ref="D76:D79"/>
    <mergeCell ref="C8:C11"/>
    <mergeCell ref="D8:D11"/>
    <mergeCell ref="B120:C120"/>
    <mergeCell ref="C112:C115"/>
    <mergeCell ref="D112:D115"/>
    <mergeCell ref="C108:C111"/>
    <mergeCell ref="D108:D111"/>
    <mergeCell ref="C40:C43"/>
    <mergeCell ref="C88:C91"/>
    <mergeCell ref="D88:D91"/>
    <mergeCell ref="C96:C99"/>
    <mergeCell ref="D96:D99"/>
    <mergeCell ref="C92:C95"/>
    <mergeCell ref="D92:D95"/>
    <mergeCell ref="D84:D87"/>
  </mergeCells>
  <phoneticPr fontId="5" type="noConversion"/>
  <pageMargins left="0.75" right="0.75" top="1" bottom="1" header="0.5" footer="0.5"/>
  <pageSetup paperSize="9" scale="27" orientation="portrait" r:id="rId3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274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'[56]Оценка от учреждения'!H8</f>
        <v>7.9</v>
      </c>
      <c r="I8" s="73">
        <f>'[56]Оценка от учреждения'!I8</f>
        <v>8.5</v>
      </c>
      <c r="J8" s="24">
        <f>IF(H8/I8*100&gt;100,100,H8/I8*100)</f>
        <v>92.941176470588232</v>
      </c>
      <c r="K8" s="334">
        <f>(J8+J9+J10)/3</f>
        <v>97.647058823529406</v>
      </c>
      <c r="L8" s="336">
        <f>(K8+K11)/2</f>
        <v>98.823529411764696</v>
      </c>
      <c r="M8" s="348"/>
      <c r="N8" s="350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'[56]Оценка от учреждения'!H9</f>
        <v>100</v>
      </c>
      <c r="I9" s="73">
        <f>'[56]Оценка от учреждения'!I9</f>
        <v>100</v>
      </c>
      <c r="J9" s="24">
        <f>IF(I9/H9*100&gt;100,100,I9/H9*100)</f>
        <v>100</v>
      </c>
      <c r="K9" s="335"/>
      <c r="L9" s="337"/>
      <c r="M9" s="348"/>
      <c r="N9" s="351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'[56]Оценка от учреждения'!H10</f>
        <v>75</v>
      </c>
      <c r="I10" s="73">
        <f>'[56]Оценка от учреждения'!I10</f>
        <v>75</v>
      </c>
      <c r="J10" s="24">
        <f>IF(I10/H10*100&gt;100,100,I10/H10*100)</f>
        <v>100</v>
      </c>
      <c r="K10" s="335"/>
      <c r="L10" s="337"/>
      <c r="M10" s="348"/>
      <c r="N10" s="351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'[56]Оценка от учреждения'!H11</f>
        <v>1</v>
      </c>
      <c r="I11" s="73">
        <f>'[56]Оценка от учреждения'!I11</f>
        <v>1</v>
      </c>
      <c r="J11" s="24">
        <f>IF(I11/H11*100&gt;100,100,I11/H11*100)</f>
        <v>100</v>
      </c>
      <c r="K11" s="24">
        <f>J11</f>
        <v>100</v>
      </c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23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'[56]Оценка от учреждения'!H16</f>
        <v>7.9</v>
      </c>
      <c r="I16" s="73">
        <f>'[56]Оценка от учреждения'!I16</f>
        <v>8</v>
      </c>
      <c r="J16" s="24">
        <f>IF(H16/I16*100&gt;100,100,H16/I16*100)</f>
        <v>98.75</v>
      </c>
      <c r="K16" s="334">
        <f>(J16+J17+J18)/3</f>
        <v>99.583333333333329</v>
      </c>
      <c r="L16" s="336">
        <f>(K16+K19)/2</f>
        <v>99.791666666666657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'[56]Оценка от учреждения'!H17</f>
        <v>100</v>
      </c>
      <c r="I17" s="73">
        <f>'[56]Оценка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'[56]Оценка от учреждения'!H18</f>
        <v>68.900000000000006</v>
      </c>
      <c r="I18" s="73">
        <f>'[56]Оценка от учреждения'!I18</f>
        <v>75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'[56]Оценка от учреждения'!H19</f>
        <v>1</v>
      </c>
      <c r="I19" s="73">
        <f>'[56]Оценка от учреждения'!I19</f>
        <v>1.17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'[56]Оценка от учреждения'!H24</f>
        <v>7.9</v>
      </c>
      <c r="I24" s="73">
        <f>'[56]Оценка от учреждения'!I24</f>
        <v>8.1</v>
      </c>
      <c r="J24" s="24">
        <f>IF(H24/I24*100&gt;100,100,H24/I24*100)</f>
        <v>97.530864197530875</v>
      </c>
      <c r="K24" s="334">
        <f>(J24+J25+J26)/3</f>
        <v>99.176954732510296</v>
      </c>
      <c r="L24" s="336">
        <f>(K24+K27)/2</f>
        <v>99.588477366255148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'[56]Оценка от учреждения'!H25</f>
        <v>100</v>
      </c>
      <c r="I25" s="73">
        <f>'[56]Оценка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'[56]Оценка от учреждения'!H26</f>
        <v>68.900000000000006</v>
      </c>
      <c r="I26" s="73">
        <f>'[56]Оценка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'[56]Оценка от учреждения'!H27</f>
        <v>18</v>
      </c>
      <c r="I27" s="73">
        <f>'[56]Оценка от учреждения'!I27</f>
        <v>21.83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'[56]Оценка от учреждения'!H32</f>
        <v>7.9</v>
      </c>
      <c r="I32" s="73">
        <f>'[56]Оценка от учреждения'!I32</f>
        <v>8.1999999999999993</v>
      </c>
      <c r="J32" s="24">
        <f>IF(H32/I32*100&gt;100,100,H32/I32*100)</f>
        <v>96.341463414634148</v>
      </c>
      <c r="K32" s="334">
        <f>(J32+J33+J34)/3</f>
        <v>96.893695352047857</v>
      </c>
      <c r="L32" s="336">
        <f>(K32+K35)/2</f>
        <v>96.978426623392352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'[56]Оценка от учреждения'!H33</f>
        <v>100</v>
      </c>
      <c r="I33" s="73">
        <f>'[56]Оценка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'[56]Оценка от учреждения'!H34</f>
        <v>68.900000000000006</v>
      </c>
      <c r="I34" s="73">
        <f>'[56]Оценка от учреждения'!I34</f>
        <v>65</v>
      </c>
      <c r="J34" s="24">
        <f>IF(I34/H34*100&gt;100,100,I34/H34*100)</f>
        <v>94.339622641509422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'[56]Оценка от учреждения'!H35</f>
        <v>190</v>
      </c>
      <c r="I35" s="73">
        <f>'[56]Оценка от учреждения'!I35</f>
        <v>184.42</v>
      </c>
      <c r="J35" s="24">
        <f>IF(I35/H35*100&gt;100,100,I35/H35*100)</f>
        <v>97.063157894736847</v>
      </c>
      <c r="K35" s="24">
        <f>J35</f>
        <v>97.063157894736847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'[56]Оценка от учреждения'!H60</f>
        <v>7.9</v>
      </c>
      <c r="I60" s="73">
        <f>'[56]Оценка от учреждения'!I60</f>
        <v>7.9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'[56]Оценка от учреждения'!H61</f>
        <v>100</v>
      </c>
      <c r="I61" s="73">
        <f>'[56]Оценка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'[56]Оценка от учреждения'!H62</f>
        <v>72</v>
      </c>
      <c r="I62" s="73">
        <f>'[56]Оценка от учреждения'!I62</f>
        <v>80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'[56]Оценка от учреждения'!H63</f>
        <v>30</v>
      </c>
      <c r="I63" s="73">
        <f>'[56]Оценка от учреждения'!I63</f>
        <v>32.08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'[56]Оценка от учреждения'!H68</f>
        <v>15</v>
      </c>
      <c r="I68" s="23">
        <f>'[56]Оценка от учреждения'!I68</f>
        <v>15.1</v>
      </c>
      <c r="J68" s="24">
        <f>IF(H68/I68*100&gt;100,100,H68/I68*100)</f>
        <v>99.337748344370866</v>
      </c>
      <c r="K68" s="342">
        <f>(J68+J69+J70)/3</f>
        <v>99.779249448123622</v>
      </c>
      <c r="L68" s="336">
        <f>(K68+K71)/2</f>
        <v>99.889624724061804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'[56]Оценка от учреждения'!H69</f>
        <v>100</v>
      </c>
      <c r="I69" s="23">
        <f>'[56]Оценка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'[56]Оценка от учреждения'!H70</f>
        <v>80</v>
      </c>
      <c r="I70" s="23">
        <f>'[56]Оценка от учреждения'!I70</f>
        <v>81.8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'[56]Оценка от учреждения'!H71</f>
        <v>4</v>
      </c>
      <c r="I71" s="187">
        <f>'[56]Оценка от учреждения'!I71</f>
        <v>4.33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'[7]259'!H76</f>
        <v>100</v>
      </c>
      <c r="I76" s="73">
        <f>'[7]259'!I76</f>
        <v>100</v>
      </c>
      <c r="J76" s="24">
        <f>IF(H76/I76*100&gt;100,100,H76/I76*100)</f>
        <v>100</v>
      </c>
      <c r="K76" s="334">
        <f>(J76+J77+J78)/3</f>
        <v>97.647058823529406</v>
      </c>
      <c r="L76" s="336">
        <f>(K76+K79)/2</f>
        <v>98.823529411764696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'[7]259'!H77</f>
        <v>7.9</v>
      </c>
      <c r="I77" s="73">
        <f>'[7]259'!I77</f>
        <v>8.5</v>
      </c>
      <c r="J77" s="24">
        <f>IF(H77/I77*100&gt;100,100,H77/I77*100)</f>
        <v>92.941176470588232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'[7]259'!H78</f>
        <v>100</v>
      </c>
      <c r="I78" s="73">
        <f>'[7]259'!I78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'[7]259'!H79</f>
        <v>1</v>
      </c>
      <c r="I79" s="73">
        <f>'[7]259'!I79</f>
        <v>1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'[56]Оценка от учреждения'!H84</f>
        <v>100</v>
      </c>
      <c r="I84" s="73">
        <f>'[56]Оценка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'[56]Оценка от учреждения'!H85</f>
        <v>15</v>
      </c>
      <c r="I85" s="73">
        <f>'[56]Оценка от учреждения'!I85</f>
        <v>13.6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'[56]Оценка от учреждения'!H86</f>
        <v>100</v>
      </c>
      <c r="I86" s="73">
        <f>'[56]Оценка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'[56]Оценка от учреждения'!H87</f>
        <v>5</v>
      </c>
      <c r="I87" s="73">
        <f>'[56]Оценка от учреждения'!I87</f>
        <v>5.5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'[56]Оценка от учреждения'!H100</f>
        <v>100</v>
      </c>
      <c r="I100" s="73">
        <f>'[56]Оценка от учреждения'!I100</f>
        <v>100</v>
      </c>
      <c r="J100" s="24">
        <f>IF(I100/H100*100&gt;100,100,I100/H100*100)</f>
        <v>100</v>
      </c>
      <c r="K100" s="334">
        <f>(J100+J101+J102)/3</f>
        <v>99.176954732510296</v>
      </c>
      <c r="L100" s="336">
        <f>(K100+K103)/2</f>
        <v>99.588477366255148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'[56]Оценка от учреждения'!H101</f>
        <v>7.9</v>
      </c>
      <c r="I101" s="73">
        <f>'[56]Оценка от учреждения'!I101</f>
        <v>8.1</v>
      </c>
      <c r="J101" s="24">
        <f>IF(H101/I101*100&gt;100,100,H101/I101*100)</f>
        <v>97.530864197530875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'[56]Оценка от учреждения'!H102</f>
        <v>100</v>
      </c>
      <c r="I102" s="73">
        <f>'[56]Оценка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'[56]Оценка от учреждения'!H103</f>
        <v>18</v>
      </c>
      <c r="I103" s="73">
        <f>'[56]Оценка от учреждения'!I103</f>
        <v>21.83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'[56]Оценка от учреждения'!H108</f>
        <v>100</v>
      </c>
      <c r="I108" s="73">
        <f>'[56]Оценка от учреждения'!I108</f>
        <v>100</v>
      </c>
      <c r="J108" s="24">
        <f>IF(I108/H108*100&gt;100,100,I108/H108*100)</f>
        <v>100</v>
      </c>
      <c r="K108" s="334">
        <f>(J108+J109+J110)/3</f>
        <v>98.780487804878064</v>
      </c>
      <c r="L108" s="336">
        <f>(K108+K111)/2</f>
        <v>98.594789356984478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'[56]Оценка от учреждения'!H109</f>
        <v>7.9</v>
      </c>
      <c r="I109" s="73">
        <f>'[56]Оценка от учреждения'!I109</f>
        <v>8.1999999999999993</v>
      </c>
      <c r="J109" s="24">
        <f>IF(H109/I109*100&gt;100,100,H109/I109*100)</f>
        <v>96.341463414634148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'[56]Оценка от учреждения'!H110</f>
        <v>100</v>
      </c>
      <c r="I110" s="73">
        <f>'[56]Оценка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'[56]Оценка от учреждения'!H111</f>
        <v>220</v>
      </c>
      <c r="I111" s="73">
        <f>'[56]Оценка от учреждения'!I111</f>
        <v>216.5</v>
      </c>
      <c r="J111" s="24">
        <f>IF(I111/H111*100&gt;100,100,I111/H111*100)</f>
        <v>98.409090909090907</v>
      </c>
      <c r="K111" s="24">
        <f>J111</f>
        <v>98.409090909090907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96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275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'[57]Оценка от учреждения'!H20</f>
        <v>8.5</v>
      </c>
      <c r="I20" s="73">
        <f>'[57]Оценка от учреждения'!I20</f>
        <v>4.0999999999999996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'[57]Оценка от учреждения'!H21</f>
        <v>100</v>
      </c>
      <c r="I21" s="73">
        <f>'[57]Оценка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'[57]Оценка от учреждения'!H22</f>
        <v>83.4</v>
      </c>
      <c r="I22" s="73">
        <f>'[57]Оценка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'[57]Оценка от учреждения'!H23</f>
        <v>3.33</v>
      </c>
      <c r="I23" s="73">
        <f>'[57]Оценка от учреждения'!I23</f>
        <v>3.42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'[57]Оценка от учреждения'!H24</f>
        <v>8.5</v>
      </c>
      <c r="I24" s="73">
        <f>'[57]Оценка от учреждения'!I24</f>
        <v>8.4</v>
      </c>
      <c r="J24" s="24">
        <f>IF(H24/I24*100&gt;100,100,H24/I24*100)</f>
        <v>100</v>
      </c>
      <c r="K24" s="334">
        <f>(J24+J25+J26)/3</f>
        <v>99.96003197442046</v>
      </c>
      <c r="L24" s="336">
        <f>(K24+K27)/2</f>
        <v>99.980015987210237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'[57]Оценка от учреждения'!H25</f>
        <v>100</v>
      </c>
      <c r="I25" s="73">
        <f>'[57]Оценка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'[57]Оценка от учреждения'!H26</f>
        <v>83.4</v>
      </c>
      <c r="I26" s="73">
        <f>'[57]Оценка от учреждения'!I26</f>
        <v>83.3</v>
      </c>
      <c r="J26" s="24">
        <f>IF(I26/H26*100&gt;100,100,I26/H26*100)</f>
        <v>99.880095923261379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'[57]Оценка от учреждения'!H27</f>
        <v>31.33</v>
      </c>
      <c r="I27" s="73">
        <f>'[57]Оценка от учреждения'!I27</f>
        <v>34.58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'[57]Оценка от учреждения'!H28</f>
        <v>8.5</v>
      </c>
      <c r="I28" s="73">
        <f>'[57]Оценка от учреждения'!I28</f>
        <v>4.0999999999999996</v>
      </c>
      <c r="J28" s="24">
        <f>IF(H28/I28*100&gt;100,100,H28/I28*100)</f>
        <v>100</v>
      </c>
      <c r="K28" s="334">
        <f>(J28+J29+J30)/3</f>
        <v>100</v>
      </c>
      <c r="L28" s="336">
        <f>(K28+K31)/2</f>
        <v>97.166666666666671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'[57]Оценка от учреждения'!H29</f>
        <v>100</v>
      </c>
      <c r="I29" s="73">
        <f>'[57]Оценка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'[57]Оценка от учреждения'!H30</f>
        <v>83.4</v>
      </c>
      <c r="I30" s="73">
        <f>'[57]Оценка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'[57]Оценка от учреждения'!H31</f>
        <v>3</v>
      </c>
      <c r="I31" s="73">
        <f>'[57]Оценка от учреждения'!I31</f>
        <v>2.83</v>
      </c>
      <c r="J31" s="24">
        <f>IF(I31/H31*100&gt;100,100,I31/H31*100)</f>
        <v>94.333333333333343</v>
      </c>
      <c r="K31" s="24">
        <f>J31</f>
        <v>94.333333333333343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'[57]Оценка от учреждения'!H32</f>
        <v>8.5</v>
      </c>
      <c r="I32" s="73">
        <f>'[57]Оценка от учреждения'!I32</f>
        <v>3.9</v>
      </c>
      <c r="J32" s="24">
        <f>IF(H32/I32*100&gt;100,100,H32/I32*100)</f>
        <v>100</v>
      </c>
      <c r="K32" s="334">
        <f>(J32+J33+J34)/3</f>
        <v>100</v>
      </c>
      <c r="L32" s="336">
        <f>(K32+K35)/2</f>
        <v>98.353903068361973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'[57]Оценка от учреждения'!H33</f>
        <v>100</v>
      </c>
      <c r="I33" s="73">
        <f>'[57]Оценка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'[57]Оценка от учреждения'!H34</f>
        <v>83.4</v>
      </c>
      <c r="I34" s="73">
        <f>'[57]Оценка от учреждения'!I34</f>
        <v>86.2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'[57]Оценка от учреждения'!H35</f>
        <v>321.67</v>
      </c>
      <c r="I35" s="73">
        <f>'[57]Оценка от учреждения'!I35</f>
        <v>311.08</v>
      </c>
      <c r="J35" s="24">
        <f>IF(I35/H35*100&gt;100,100,I35/H35*100)</f>
        <v>96.70780613672396</v>
      </c>
      <c r="K35" s="24">
        <f>J35</f>
        <v>96.70780613672396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'[57]Оценка от учреждения'!H96</f>
        <v>100</v>
      </c>
      <c r="I96" s="73">
        <f>'[57]Оценка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'[57]Оценка от учреждения'!H97</f>
        <v>8.5</v>
      </c>
      <c r="I97" s="73">
        <f>'[57]Оценка от учреждения'!I97</f>
        <v>4.0999999999999996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'[57]Оценка от учреждения'!H98</f>
        <v>100</v>
      </c>
      <c r="I98" s="73">
        <f>'[57]Оценка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'[57]Оценка от учреждения'!H99</f>
        <v>3.33</v>
      </c>
      <c r="I99" s="73">
        <f>'[57]Оценка от учреждения'!I99</f>
        <v>3.42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'[57]Оценка от учреждения'!H100</f>
        <v>100</v>
      </c>
      <c r="I100" s="73">
        <f>'[57]Оценка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'[57]Оценка от учреждения'!H101</f>
        <v>8.5</v>
      </c>
      <c r="I101" s="73">
        <f>'[57]Оценка от учреждения'!I101</f>
        <v>8.4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'[57]Оценка от учреждения'!H102</f>
        <v>100</v>
      </c>
      <c r="I102" s="73">
        <f>'[57]Оценка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'[57]Оценка от учреждения'!H103</f>
        <v>31.33</v>
      </c>
      <c r="I103" s="73">
        <f>'[57]Оценка от учреждения'!I103</f>
        <v>34.58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'[57]Оценка от учреждения'!H104</f>
        <v>100</v>
      </c>
      <c r="I104" s="73">
        <f>'[57]Оценка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97.166666666666671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'[57]Оценка от учреждения'!H105</f>
        <v>8.5</v>
      </c>
      <c r="I105" s="73">
        <f>'[57]Оценка от учреждения'!I105</f>
        <v>4.0999999999999996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'[57]Оценка от учреждения'!H106</f>
        <v>100</v>
      </c>
      <c r="I106" s="73">
        <f>'[57]Оценка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'[57]Оценка от учреждения'!H107</f>
        <v>3</v>
      </c>
      <c r="I107" s="73">
        <f>'[57]Оценка от учреждения'!I107</f>
        <v>2.83</v>
      </c>
      <c r="J107" s="24">
        <f>IF(I107/H107*100&gt;100,100,I107/H107*100)</f>
        <v>94.333333333333343</v>
      </c>
      <c r="K107" s="24">
        <f>J107</f>
        <v>94.333333333333343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'[57]Оценка от учреждения'!H108</f>
        <v>100</v>
      </c>
      <c r="I108" s="73">
        <f>'[57]Оценка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97.158076506570666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'[57]Оценка от учреждения'!H109</f>
        <v>8.5</v>
      </c>
      <c r="I109" s="73">
        <f>'[57]Оценка от учреждения'!I109</f>
        <v>3.8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'[57]Оценка от учреждения'!H110</f>
        <v>100</v>
      </c>
      <c r="I110" s="73">
        <f>'[57]Оценка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'[57]Оценка от учреждения'!H111</f>
        <v>341.67</v>
      </c>
      <c r="I111" s="73">
        <f>'[57]Оценка от учреждения'!I111</f>
        <v>322.25</v>
      </c>
      <c r="J111" s="24">
        <f>IF(I111/H111*100&gt;100,100,I111/H111*100)</f>
        <v>94.316153013141331</v>
      </c>
      <c r="K111" s="24">
        <f>J111</f>
        <v>94.316153013141331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276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'[58]Оценка от учреждения'!H16</f>
        <v>10</v>
      </c>
      <c r="I16" s="73">
        <f>'[58]Оценка от учреждения'!I16</f>
        <v>10.8</v>
      </c>
      <c r="J16" s="24">
        <f>IF(H16/I16*100&gt;100,100,H16/I16*100)</f>
        <v>92.592592592592581</v>
      </c>
      <c r="K16" s="334">
        <f>(J16+J17+J18)/3</f>
        <v>91.964197530864183</v>
      </c>
      <c r="L16" s="336">
        <f>(K16+K19)/2</f>
        <v>95.982098765432085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'[58]Оценка от учреждения'!H17</f>
        <v>100</v>
      </c>
      <c r="I17" s="73">
        <f>'[58]Оценка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'[58]Оценка от учреждения'!H18</f>
        <v>100</v>
      </c>
      <c r="I18" s="73">
        <f>'[58]Оценка от учреждения'!I18</f>
        <v>83.3</v>
      </c>
      <c r="J18" s="24">
        <f>IF(I18/H18*100&gt;100,100,I18/H18*100)</f>
        <v>83.3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'[58]Оценка от учреждения'!H19</f>
        <v>1</v>
      </c>
      <c r="I19" s="73">
        <f>'[58]Оценка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'[58]Оценка от учреждения'!H20</f>
        <v>13</v>
      </c>
      <c r="I20" s="73">
        <f>'[58]Оценка от учреждения'!I20</f>
        <v>13.1</v>
      </c>
      <c r="J20" s="24">
        <f>IF(H20/I20*100&gt;100,100,H20/I20*100)</f>
        <v>99.236641221374043</v>
      </c>
      <c r="K20" s="334">
        <f>(J20+J21+J22)/3</f>
        <v>98.174118502362774</v>
      </c>
      <c r="L20" s="336">
        <f>(K20+K23)/2</f>
        <v>93.204706310004923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'[58]Оценка от учреждения'!H21</f>
        <v>100</v>
      </c>
      <c r="I21" s="73">
        <f>'[58]Оценка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'[58]Оценка от учреждения'!H22</f>
        <v>70</v>
      </c>
      <c r="I22" s="73">
        <f>'[58]Оценка от учреждения'!I22</f>
        <v>66.7</v>
      </c>
      <c r="J22" s="24">
        <f>IF(I22/H22*100&gt;100,100,I22/H22*100)</f>
        <v>95.285714285714278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'[58]Оценка от учреждения'!H23</f>
        <v>4.25</v>
      </c>
      <c r="I23" s="73">
        <f>'[58]Оценка от учреждения'!I23</f>
        <v>3.75</v>
      </c>
      <c r="J23" s="24">
        <f>IF(I23/H23*100&gt;100,100,I23/H23*100)</f>
        <v>88.235294117647058</v>
      </c>
      <c r="K23" s="24">
        <f>J23</f>
        <v>88.235294117647058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'[58]Оценка от учреждения'!H24</f>
        <v>8.9</v>
      </c>
      <c r="I24" s="73">
        <f>'[58]Оценка от учреждения'!I24</f>
        <v>8.3000000000000007</v>
      </c>
      <c r="J24" s="24">
        <f>IF(H24/I24*100&gt;100,100,H24/I24*100)</f>
        <v>100</v>
      </c>
      <c r="K24" s="334">
        <f>(J24+J25+J26)/3</f>
        <v>98.428571428571431</v>
      </c>
      <c r="L24" s="336">
        <f>(K24+K27)/2</f>
        <v>97.63333333333334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'[58]Оценка от учреждения'!H25</f>
        <v>100</v>
      </c>
      <c r="I25" s="73">
        <f>'[58]Оценка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'[58]Оценка от учреждения'!H26</f>
        <v>70</v>
      </c>
      <c r="I26" s="73">
        <f>'[58]Оценка от учреждения'!I26</f>
        <v>66.7</v>
      </c>
      <c r="J26" s="24">
        <f>IF(I26/H26*100&gt;100,100,I26/H26*100)</f>
        <v>95.285714285714278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'[58]Оценка от учреждения'!H27</f>
        <v>26.25</v>
      </c>
      <c r="I27" s="73">
        <f>'[58]Оценка от учреждения'!I27</f>
        <v>25.42</v>
      </c>
      <c r="J27" s="24">
        <f>IF(I27/H27*100&gt;100,100,I27/H27*100)</f>
        <v>96.838095238095249</v>
      </c>
      <c r="K27" s="24">
        <f>J27</f>
        <v>96.838095238095249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'[58]Оценка от учреждения'!H28</f>
        <v>11</v>
      </c>
      <c r="I28" s="73">
        <f>'[58]Оценка от учреждения'!I28</f>
        <v>10.8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'[58]Оценка от учреждения'!H29</f>
        <v>100</v>
      </c>
      <c r="I29" s="73">
        <f>'[58]Оценка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'[58]Оценка от учреждения'!H30</f>
        <v>70</v>
      </c>
      <c r="I30" s="73">
        <f>'[58]Оценка от учреждения'!I30</f>
        <v>75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'[58]Оценка от учреждения'!H31</f>
        <v>1</v>
      </c>
      <c r="I31" s="73">
        <f>'[58]Оценка от учреждения'!I31</f>
        <v>1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'[58]Оценка от учреждения'!H32</f>
        <v>8.9</v>
      </c>
      <c r="I32" s="73">
        <f>'[58]Оценка от учреждения'!I32</f>
        <v>8.6999999999999993</v>
      </c>
      <c r="J32" s="24">
        <f>IF(H32/I32*100&gt;100,100,H32/I32*100)</f>
        <v>100</v>
      </c>
      <c r="K32" s="334">
        <f>(J32+J33+J34)/3</f>
        <v>98.428571428571431</v>
      </c>
      <c r="L32" s="336">
        <f>(K32+K35)/2</f>
        <v>95.739153439153455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'[58]Оценка от учреждения'!H33</f>
        <v>100</v>
      </c>
      <c r="I33" s="73">
        <f>'[58]Оценка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'[58]Оценка от учреждения'!H34</f>
        <v>70</v>
      </c>
      <c r="I34" s="73">
        <f>'[58]Оценка от учреждения'!I34</f>
        <v>66.7</v>
      </c>
      <c r="J34" s="24">
        <f>IF(I34/H34*100&gt;100,100,I34/H34*100)</f>
        <v>95.285714285714278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'[58]Оценка от учреждения'!H35</f>
        <v>236.25</v>
      </c>
      <c r="I35" s="73">
        <f>'[58]Оценка от учреждения'!I35</f>
        <v>219.83</v>
      </c>
      <c r="J35" s="24">
        <f>IF(I35/H35*100&gt;100,100,I35/H35*100)</f>
        <v>93.049735449735465</v>
      </c>
      <c r="K35" s="24">
        <f>J35</f>
        <v>93.049735449735465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'[58]Оценка от учреждения'!H84</f>
        <v>100</v>
      </c>
      <c r="I84" s="73">
        <f>'[58]Оценка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'[58]Оценка от учреждения'!H85</f>
        <v>10</v>
      </c>
      <c r="I85" s="73">
        <f>'[58]Оценка от учреждения'!I85</f>
        <v>9.9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'[58]Оценка от учреждения'!H86</f>
        <v>100</v>
      </c>
      <c r="I86" s="73">
        <f>'[58]Оценка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'[58]Оценка от учреждения'!H87</f>
        <v>1</v>
      </c>
      <c r="I87" s="73">
        <f>'[58]Оценка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'[58]Оценка от учреждения'!H96</f>
        <v>100</v>
      </c>
      <c r="I96" s="73">
        <f>'[58]Оценка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94.117647058823536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'[58]Оценка от учреждения'!H97</f>
        <v>13</v>
      </c>
      <c r="I97" s="73">
        <f>'[58]Оценка от учреждения'!I97</f>
        <v>12.1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'[58]Оценка от учреждения'!H98</f>
        <v>100</v>
      </c>
      <c r="I98" s="73">
        <f>'[58]Оценка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'[58]Оценка от учреждения'!H99</f>
        <v>4.25</v>
      </c>
      <c r="I99" s="73">
        <f>'[58]Оценка от учреждения'!I99</f>
        <v>3.75</v>
      </c>
      <c r="J99" s="24">
        <f>IF(I99/H99*100&gt;100,100,I99/H99*100)</f>
        <v>88.235294117647058</v>
      </c>
      <c r="K99" s="24">
        <f>J99</f>
        <v>88.235294117647058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'[58]Оценка от учреждения'!H100</f>
        <v>100</v>
      </c>
      <c r="I100" s="73">
        <f>'[58]Оценка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98.419047619047632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'[58]Оценка от учреждения'!H101</f>
        <v>8.9</v>
      </c>
      <c r="I101" s="73">
        <f>'[58]Оценка от учреждения'!I101</f>
        <v>7.7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'[58]Оценка от учреждения'!H102</f>
        <v>100</v>
      </c>
      <c r="I102" s="73">
        <f>'[58]Оценка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'[58]Оценка от учреждения'!H103</f>
        <v>26.25</v>
      </c>
      <c r="I103" s="73">
        <f>'[58]Оценка от учреждения'!I103</f>
        <v>25.42</v>
      </c>
      <c r="J103" s="24">
        <f>IF(I103/H103*100&gt;100,100,I103/H103*100)</f>
        <v>96.838095238095249</v>
      </c>
      <c r="K103" s="24">
        <f>J103</f>
        <v>96.838095238095249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'[58]Оценка от учреждения'!H104</f>
        <v>100</v>
      </c>
      <c r="I104" s="73">
        <f>'[58]Оценка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'[58]Оценка от учреждения'!H105</f>
        <v>11</v>
      </c>
      <c r="I105" s="73">
        <f>'[58]Оценка от учреждения'!I105</f>
        <v>9.9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'[58]Оценка от учреждения'!H106</f>
        <v>100</v>
      </c>
      <c r="I106" s="73">
        <f>'[58]Оценка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'[58]Оценка от учреждения'!H107</f>
        <v>1</v>
      </c>
      <c r="I107" s="73">
        <f>'[58]Оценка от учреждения'!I107</f>
        <v>1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'[58]Оценка от учреждения'!H108</f>
        <v>100</v>
      </c>
      <c r="I108" s="73">
        <f>'[58]Оценка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96.524867724867732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'[58]Оценка от учреждения'!H109</f>
        <v>8.9</v>
      </c>
      <c r="I109" s="73">
        <f>'[58]Оценка от учреждения'!I109</f>
        <v>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'[58]Оценка от учреждения'!H110</f>
        <v>100</v>
      </c>
      <c r="I110" s="73">
        <f>'[58]Оценка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'[58]Оценка от учреждения'!H111</f>
        <v>236.25</v>
      </c>
      <c r="I111" s="73">
        <f>'[58]Оценка от учреждения'!I111</f>
        <v>219.83</v>
      </c>
      <c r="J111" s="24">
        <f>IF(I111/H111*100&gt;100,100,I111/H111*100)</f>
        <v>93.049735449735465</v>
      </c>
      <c r="K111" s="24">
        <f>J111</f>
        <v>93.049735449735465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N124"/>
  <sheetViews>
    <sheetView showZeros="0" topLeftCell="C1" zoomScale="70" zoomScaleNormal="70" workbookViewId="0">
      <selection activeCell="H62" sqref="H62"/>
    </sheetView>
  </sheetViews>
  <sheetFormatPr defaultColWidth="9.140625" defaultRowHeight="15.75" x14ac:dyDescent="0.25"/>
  <cols>
    <col min="1" max="1" width="19.140625" style="189" customWidth="1"/>
    <col min="2" max="2" width="33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294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'[59]Оценка от учреждения'!H32</f>
        <v>3.9</v>
      </c>
      <c r="I32" s="73">
        <f>'[59]Оценка от учреждения'!I32</f>
        <v>1.9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'[59]Оценка от учреждения'!H33</f>
        <v>100</v>
      </c>
      <c r="I33" s="73">
        <f>'[59]Оценка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'[59]Оценка от учреждения'!H34</f>
        <v>69.7</v>
      </c>
      <c r="I34" s="73">
        <f>'[59]Оценка от учреждения'!I34</f>
        <v>77.8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'[59]Оценка от учреждения'!H35</f>
        <v>68</v>
      </c>
      <c r="I35" s="73">
        <f>'[59]Оценка от учреждения'!I35</f>
        <v>68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'[59]Оценка от учреждения'!H60</f>
        <v>10</v>
      </c>
      <c r="I60" s="73">
        <f>'[59]Оценка от учреждения'!I60</f>
        <v>3.2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'[59]Оценка от учреждения'!H61</f>
        <v>100</v>
      </c>
      <c r="I61" s="73">
        <f>'[59]Оценка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'[59]Оценка от учреждения'!H62</f>
        <v>69.7</v>
      </c>
      <c r="I62" s="73">
        <f>'[59]Оценка от учреждения'!I62</f>
        <v>88.9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'[59]Оценка от учреждения'!H63</f>
        <v>38</v>
      </c>
      <c r="I63" s="73">
        <f>'[59]Оценка от учреждения'!I63</f>
        <v>39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'[59]Оценка от учреждения'!H108</f>
        <v>100</v>
      </c>
      <c r="I108" s="73">
        <f>'[59]Оценка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'[59]Оценка от учреждения'!H109</f>
        <v>5</v>
      </c>
      <c r="I109" s="73">
        <f>'[59]Оценка от учреждения'!I109</f>
        <v>2.4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'[59]Оценка от учреждения'!H110</f>
        <v>100</v>
      </c>
      <c r="I110" s="73">
        <f>'[59]Оценка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'[59]Оценка от учреждения'!H111</f>
        <v>106</v>
      </c>
      <c r="I111" s="73">
        <f>'[59]Оценка от учреждения'!I111</f>
        <v>107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'[60]Оценка от учреждения'!H8</f>
        <v>10</v>
      </c>
      <c r="I8" s="73">
        <f>'[60]Оценка от учреждения'!I8</f>
        <v>9.4</v>
      </c>
      <c r="J8" s="24">
        <f>IF(H8/I8*100&gt;100,100,H8/I8*100)</f>
        <v>100</v>
      </c>
      <c r="K8" s="334">
        <f>(J8+J9+J10)/3</f>
        <v>86.666666666666671</v>
      </c>
      <c r="L8" s="336">
        <f>(K8+K11)/2</f>
        <v>93.333333333333343</v>
      </c>
      <c r="M8" s="348"/>
      <c r="N8" s="350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'[60]Оценка от учреждения'!H9</f>
        <v>100</v>
      </c>
      <c r="I9" s="73">
        <f>'[60]Оценка от учреждения'!I9</f>
        <v>100</v>
      </c>
      <c r="J9" s="24">
        <f>IF(I9/H9*100&gt;100,100,I9/H9*100)</f>
        <v>100</v>
      </c>
      <c r="K9" s="335"/>
      <c r="L9" s="337"/>
      <c r="M9" s="348"/>
      <c r="N9" s="351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'[60]Оценка от учреждения'!H10</f>
        <v>100</v>
      </c>
      <c r="I10" s="73">
        <f>'[60]Оценка от учреждения'!I10</f>
        <v>60</v>
      </c>
      <c r="J10" s="24">
        <f>IF(I10/H10*100&gt;100,100,I10/H10*100)</f>
        <v>60</v>
      </c>
      <c r="K10" s="335"/>
      <c r="L10" s="337"/>
      <c r="M10" s="348"/>
      <c r="N10" s="351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'[60]Оценка от учреждения'!H11</f>
        <v>1.33</v>
      </c>
      <c r="I11" s="73">
        <f>'[60]Оценка от учреждения'!I11</f>
        <v>1.33</v>
      </c>
      <c r="J11" s="24">
        <f>IF(I11/H11*100&gt;100,100,I11/H11*100)</f>
        <v>100</v>
      </c>
      <c r="K11" s="24">
        <f>J11</f>
        <v>100</v>
      </c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'[60]Оценка от учреждения'!H16</f>
        <v>5.4</v>
      </c>
      <c r="I16" s="73">
        <f>'[60]Оценка от учреждения'!I16</f>
        <v>5.5</v>
      </c>
      <c r="J16" s="24">
        <f>IF(I16=0,100,IF(H16/I16*100&gt;100,100,H16/I16*100))</f>
        <v>98.181818181818187</v>
      </c>
      <c r="K16" s="334">
        <f>(J16+J17+J18)/3</f>
        <v>99.393939393939391</v>
      </c>
      <c r="L16" s="336">
        <f>(K16+K19)/2</f>
        <v>99.696969696969688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'[60]Оценка от учреждения'!H17</f>
        <v>100</v>
      </c>
      <c r="I17" s="73">
        <f>'[60]Оценка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'[60]Оценка от учреждения'!H18</f>
        <v>55</v>
      </c>
      <c r="I18" s="73">
        <f>'[60]Оценка от учреждения'!I18</f>
        <v>60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'[60]Оценка от учреждения'!H19</f>
        <v>1.33</v>
      </c>
      <c r="I19" s="73">
        <f>'[60]Оценка от учреждения'!I19</f>
        <v>1.33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'[60]Оценка от учреждения'!H24</f>
        <v>7</v>
      </c>
      <c r="I24" s="73">
        <f>'[60]Оценка от учреждения'!I24</f>
        <v>5.9</v>
      </c>
      <c r="J24" s="24">
        <f>IF(H24/I24*100&gt;100,100,H24/I24*100)</f>
        <v>100</v>
      </c>
      <c r="K24" s="334">
        <f>(J24+J25+J26)/3</f>
        <v>96.969696969696955</v>
      </c>
      <c r="L24" s="336">
        <f>(K24+K27)/2</f>
        <v>98.48484848484847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'[60]Оценка от учреждения'!H25</f>
        <v>100</v>
      </c>
      <c r="I25" s="73">
        <f>'[60]Оценка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'[60]Оценка от учреждения'!H26</f>
        <v>55</v>
      </c>
      <c r="I26" s="73">
        <f>'[60]Оценка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'[60]Оценка от учреждения'!H27</f>
        <v>18</v>
      </c>
      <c r="I27" s="73">
        <f>'[60]Оценка от учреждения'!I27</f>
        <v>21.25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'[60]Оценка от учреждения'!H28</f>
        <v>5.4</v>
      </c>
      <c r="I28" s="73">
        <f>'[60]Оценка от учреждения'!I28</f>
        <v>4.4000000000000004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'[60]Оценка от учреждения'!H29</f>
        <v>100</v>
      </c>
      <c r="I29" s="73">
        <f>'[60]Оценка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'[60]Оценка от учреждения'!H30</f>
        <v>55</v>
      </c>
      <c r="I30" s="73">
        <f>'[60]Оценка от учреждения'!I30</f>
        <v>60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'[60]Оценка от учреждения'!H31</f>
        <v>0.67</v>
      </c>
      <c r="I31" s="73">
        <f>'[60]Оценка от учреждения'!I31</f>
        <v>0.92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'[60]Оценка от учреждения'!H32</f>
        <v>5.4</v>
      </c>
      <c r="I32" s="73">
        <f>'[60]Оценка от учреждения'!I32</f>
        <v>5.3</v>
      </c>
      <c r="J32" s="24">
        <f>IF(H32/I32*100&gt;100,100,H32/I32*100)</f>
        <v>100</v>
      </c>
      <c r="K32" s="334">
        <f>(J32+J33+J34)/3</f>
        <v>87.878787878787875</v>
      </c>
      <c r="L32" s="336">
        <f>(K32+K35)/2</f>
        <v>93.939393939393938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'[60]Оценка от учреждения'!H33</f>
        <v>100</v>
      </c>
      <c r="I33" s="73">
        <f>'[60]Оценка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'[60]Оценка от учреждения'!H34</f>
        <v>55</v>
      </c>
      <c r="I34" s="73">
        <f>'[60]Оценка от учреждения'!I34</f>
        <v>35</v>
      </c>
      <c r="J34" s="24">
        <f>IF(I34/H34*100&gt;100,100,I34/H34*100)</f>
        <v>63.636363636363633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'[60]Оценка от учреждения'!H35</f>
        <v>266</v>
      </c>
      <c r="I35" s="73">
        <f>'[60]Оценка от учреждения'!I35</f>
        <v>266.92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'[60]Оценка от учреждения'!H76</f>
        <v>100</v>
      </c>
      <c r="I76" s="73">
        <f>'[60]Оценка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'[60]Оценка от учреждения'!H77</f>
        <v>10</v>
      </c>
      <c r="I77" s="73">
        <f>'[60]Оценка от учреждения'!I77</f>
        <v>9.4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'[60]Оценка от учреждения'!H78</f>
        <v>100</v>
      </c>
      <c r="I78" s="73">
        <f>'[60]Оценка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'[60]Оценка от учреждения'!H79</f>
        <v>1.33</v>
      </c>
      <c r="I79" s="73">
        <f>'[60]Оценка от учреждения'!I79</f>
        <v>1.33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'[60]Оценка от учреждения'!H84</f>
        <v>100</v>
      </c>
      <c r="I84" s="73">
        <f>'[60]Оценка от учреждения'!I84</f>
        <v>100</v>
      </c>
      <c r="J84" s="24">
        <f>IF(I84/H84*100&gt;100,100,I84/H84*100)</f>
        <v>100</v>
      </c>
      <c r="K84" s="334">
        <f>(J84+J85+J86)/3</f>
        <v>99.393939393939391</v>
      </c>
      <c r="L84" s="336">
        <f>(K84+K87)/2</f>
        <v>99.696969696969688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'[60]Оценка от учреждения'!H85</f>
        <v>5.4</v>
      </c>
      <c r="I85" s="73">
        <f>'[60]Оценка от учреждения'!I85</f>
        <v>5.5</v>
      </c>
      <c r="J85" s="24">
        <f>IF(I85=0,100,IF(H85/I85*100&gt;100,100,H85/I85*100))</f>
        <v>98.181818181818187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'[60]Оценка от учреждения'!H86</f>
        <v>100</v>
      </c>
      <c r="I86" s="73">
        <f>'[60]Оценка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'[60]Оценка от учреждения'!H87</f>
        <v>1.33</v>
      </c>
      <c r="I87" s="73">
        <f>'[60]Оценка от учреждения'!I87</f>
        <v>1.33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'[60]Оценка от учреждения'!H100</f>
        <v>100</v>
      </c>
      <c r="I100" s="73">
        <f>'[60]Оценка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'[60]Оценка от учреждения'!H101</f>
        <v>7</v>
      </c>
      <c r="I101" s="73">
        <f>'[60]Оценка от учреждения'!I101</f>
        <v>5.9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'[60]Оценка от учреждения'!H102</f>
        <v>100</v>
      </c>
      <c r="I102" s="73">
        <f>'[60]Оценка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'[60]Оценка от учреждения'!H103</f>
        <v>18</v>
      </c>
      <c r="I103" s="73">
        <f>'[60]Оценка от учреждения'!I103</f>
        <v>21.25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'[60]Оценка от учреждения'!H104</f>
        <v>100</v>
      </c>
      <c r="I104" s="73">
        <f>'[60]Оценка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'[60]Оценка от учреждения'!H105</f>
        <v>7</v>
      </c>
      <c r="I105" s="73">
        <f>'[60]Оценка от учреждения'!I105</f>
        <v>4.4000000000000004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'[60]Оценка от учреждения'!H106</f>
        <v>100</v>
      </c>
      <c r="I106" s="73">
        <f>'[60]Оценка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'[60]Оценка от учреждения'!H107</f>
        <v>0.67</v>
      </c>
      <c r="I107" s="73">
        <f>'[60]Оценка от учреждения'!I107</f>
        <v>0.92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'[60]Оценка от учреждения'!H108</f>
        <v>100</v>
      </c>
      <c r="I108" s="73">
        <f>'[60]Оценка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'[60]Оценка от учреждения'!H109</f>
        <v>5.4</v>
      </c>
      <c r="I109" s="73">
        <f>'[60]Оценка от учреждения'!I109</f>
        <v>5.3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'[60]Оценка от учреждения'!H110</f>
        <v>100</v>
      </c>
      <c r="I110" s="73">
        <f>'[60]Оценка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'[60]Оценка от учреждения'!H111</f>
        <v>266</v>
      </c>
      <c r="I111" s="73">
        <f>'[60]Оценка от учреждения'!I111</f>
        <v>266.92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'[61]Оценка от учреждения'!H20</f>
        <v>6.4</v>
      </c>
      <c r="I20" s="73">
        <f>'[61]Оценка от учреждения'!I20</f>
        <v>3.3</v>
      </c>
      <c r="J20" s="24">
        <f>IF(H20/I20*100&gt;100,100,H20/I20*100)</f>
        <v>100</v>
      </c>
      <c r="K20" s="334">
        <f>(J20+J21+J22)/3</f>
        <v>100</v>
      </c>
      <c r="L20" s="336">
        <f>(K20+K23)/2</f>
        <v>90.208877284595303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'[61]Оценка от учреждения'!H21</f>
        <v>100</v>
      </c>
      <c r="I21" s="73">
        <f>'[61]Оценка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'[61]Оценка от учреждения'!H22</f>
        <v>55</v>
      </c>
      <c r="I22" s="73">
        <f>'[61]Оценка от учреждения'!I22</f>
        <v>60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'[61]Оценка от учреждения'!H23</f>
        <v>3.83</v>
      </c>
      <c r="I23" s="73">
        <f>'[61]Оценка от учреждения'!I23</f>
        <v>3.08</v>
      </c>
      <c r="J23" s="24">
        <f>IF(I23/H23*100&gt;100,100,I23/H23*100)</f>
        <v>80.417754569190606</v>
      </c>
      <c r="K23" s="24">
        <f>J23</f>
        <v>80.417754569190606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'[61]Оценка от учреждения'!H24</f>
        <v>10</v>
      </c>
      <c r="I24" s="73">
        <f>'[61]Оценка от учреждения'!I24</f>
        <v>3.7</v>
      </c>
      <c r="J24" s="24">
        <f>IF(H24/I24*100&gt;100,100,H24/I24*100)</f>
        <v>100</v>
      </c>
      <c r="K24" s="334">
        <f>(J24+J25+J26)/3</f>
        <v>96.969696969696955</v>
      </c>
      <c r="L24" s="336">
        <f>(K24+K27)/2</f>
        <v>94.73484848484847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'[61]Оценка от учреждения'!H25</f>
        <v>100</v>
      </c>
      <c r="I25" s="73">
        <f>'[61]Оценка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'[61]Оценка от учреждения'!H26</f>
        <v>55</v>
      </c>
      <c r="I26" s="73">
        <f>'[61]Оценка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'[61]Оценка от учреждения'!H27</f>
        <v>20</v>
      </c>
      <c r="I27" s="73">
        <f>'[61]Оценка от учреждения'!I27</f>
        <v>18.5</v>
      </c>
      <c r="J27" s="24">
        <f>IF(I27/H27*100&gt;100,100,I27/H27*100)</f>
        <v>92.5</v>
      </c>
      <c r="K27" s="24">
        <f>J27</f>
        <v>92.5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'[61]Оценка от учреждения'!H32</f>
        <v>6.4</v>
      </c>
      <c r="I32" s="73">
        <f>'[61]Оценка от учреждения'!I32</f>
        <v>4.5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'[61]Оценка от учреждения'!H33</f>
        <v>100</v>
      </c>
      <c r="I33" s="73">
        <f>'[61]Оценка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'[61]Оценка от учреждения'!H34</f>
        <v>55</v>
      </c>
      <c r="I34" s="73">
        <f>'[61]Оценка от учреждения'!I34</f>
        <v>60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'[61]Оценка от учреждения'!H35</f>
        <v>130</v>
      </c>
      <c r="I35" s="73">
        <f>'[61]Оценка от учреждения'!I35</f>
        <v>133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'[61]Оценка от учреждения'!H96</f>
        <v>100</v>
      </c>
      <c r="I96" s="73">
        <f>'[61]Оценка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'[61]Оценка от учреждения'!H97</f>
        <v>10</v>
      </c>
      <c r="I97" s="73">
        <f>'[61]Оценка от учреждения'!I97</f>
        <v>2.5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'[61]Оценка от учреждения'!H98</f>
        <v>100</v>
      </c>
      <c r="I98" s="73">
        <f>'[61]Оценка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'[61]Оценка от учреждения'!H99</f>
        <v>3.83</v>
      </c>
      <c r="I99" s="73">
        <f>'[61]Оценка от учреждения'!I99</f>
        <v>4.1100000000000003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'[61]Оценка от учреждения'!H100</f>
        <v>100</v>
      </c>
      <c r="I100" s="73">
        <f>'[61]Оценка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'[61]Оценка от учреждения'!H101</f>
        <v>6.4</v>
      </c>
      <c r="I101" s="73">
        <f>'[61]Оценка от учреждения'!I101</f>
        <v>2.8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'[61]Оценка от учреждения'!H102</f>
        <v>100</v>
      </c>
      <c r="I102" s="73">
        <f>'[61]Оценка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'[61]Оценка от учреждения'!H103</f>
        <v>20</v>
      </c>
      <c r="I103" s="73">
        <f>'[61]Оценка от учреждения'!I103</f>
        <v>24.67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'[61]Оценка от учреждения'!H108</f>
        <v>100</v>
      </c>
      <c r="I108" s="73">
        <f>'[61]Оценка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'[61]Оценка от учреждения'!H109</f>
        <v>6.4</v>
      </c>
      <c r="I109" s="73">
        <f>'[61]Оценка от учреждения'!I109</f>
        <v>3.4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'[61]Оценка от учреждения'!H110</f>
        <v>100</v>
      </c>
      <c r="I110" s="73">
        <f>'[61]Оценка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'[61]Оценка от учреждения'!H111</f>
        <v>130</v>
      </c>
      <c r="I111" s="73">
        <f>'[61]Оценка от учреждения'!I111</f>
        <v>177.33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'[62]Оценка от учреждения'!H20</f>
        <v>12</v>
      </c>
      <c r="I20" s="73">
        <f>'[62]Оценка от учреждения'!I20</f>
        <v>6.9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'[62]Оценка от учреждения'!H21</f>
        <v>100</v>
      </c>
      <c r="I21" s="73">
        <f>'[62]Оценка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'[62]Оценка от учреждения'!H22</f>
        <v>40</v>
      </c>
      <c r="I22" s="73">
        <f>'[62]Оценка от учреждения'!I22</f>
        <v>50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'[62]Оценка от учреждения'!H23</f>
        <v>3.33</v>
      </c>
      <c r="I23" s="73">
        <f>'[62]Оценка от учреждения'!I23</f>
        <v>3.5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'[62]Оценка от учреждения'!H24</f>
        <v>10</v>
      </c>
      <c r="I24" s="73">
        <f>'[62]Оценка от учреждения'!I24</f>
        <v>8.8000000000000007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'[62]Оценка от учреждения'!H25</f>
        <v>100</v>
      </c>
      <c r="I25" s="73">
        <f>'[62]Оценка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'[62]Оценка от учреждения'!H26</f>
        <v>40</v>
      </c>
      <c r="I26" s="73">
        <f>'[62]Оценка от учреждения'!I26</f>
        <v>50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'[62]Оценка от учреждения'!H27</f>
        <v>32.67</v>
      </c>
      <c r="I27" s="73">
        <f>'[62]Оценка от учреждения'!I27</f>
        <v>36.58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'[62]Оценка от учреждения'!H28</f>
        <v>12</v>
      </c>
      <c r="I28" s="73">
        <f>'[62]Оценка от учреждения'!I28</f>
        <v>8.3000000000000007</v>
      </c>
      <c r="J28" s="24">
        <f>IF(H28/I28*100&gt;100,100,H28/I28*100)</f>
        <v>100</v>
      </c>
      <c r="K28" s="334">
        <f>(J28+J29+J30)/3</f>
        <v>96.666666666666671</v>
      </c>
      <c r="L28" s="336">
        <f>(K28+K31)/2</f>
        <v>98.333333333333343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'[62]Оценка от учреждения'!H29</f>
        <v>100</v>
      </c>
      <c r="I29" s="73">
        <f>'[62]Оценка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'[62]Оценка от учреждения'!H30</f>
        <v>70</v>
      </c>
      <c r="I30" s="73">
        <f>'[62]Оценка от учреждения'!I30</f>
        <v>63</v>
      </c>
      <c r="J30" s="24">
        <f>IF(I30/H30*100&gt;100,100,I30/H30*100)</f>
        <v>90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'[62]Оценка от учреждения'!H31</f>
        <v>4</v>
      </c>
      <c r="I31" s="73">
        <f>'[62]Оценка от учреждения'!I31</f>
        <v>4.75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'[62]Оценка от учреждения'!H32</f>
        <v>6.4</v>
      </c>
      <c r="I32" s="73">
        <f>'[62]Оценка от учреждения'!I32</f>
        <v>5.9</v>
      </c>
      <c r="J32" s="24">
        <f>IF(H32/I32*100&gt;100,100,H32/I32*100)</f>
        <v>100</v>
      </c>
      <c r="K32" s="334">
        <f>(J32+J33+J34)/3</f>
        <v>96.666666666666671</v>
      </c>
      <c r="L32" s="336">
        <f>(K32+K35)/2</f>
        <v>98.2014443311176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'[62]Оценка от учреждения'!H33</f>
        <v>100</v>
      </c>
      <c r="I33" s="73">
        <f>'[62]Оценка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'[62]Оценка от учреждения'!H34</f>
        <v>70</v>
      </c>
      <c r="I34" s="73">
        <f>'[62]Оценка от учреждения'!I34</f>
        <v>63</v>
      </c>
      <c r="J34" s="24">
        <f>IF(I34/H34*100&gt;100,100,I34/H34*100)</f>
        <v>90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'[62]Оценка от учреждения'!H35</f>
        <v>284.33</v>
      </c>
      <c r="I35" s="73">
        <f>'[62]Оценка от учреждения'!I35</f>
        <v>283.58</v>
      </c>
      <c r="J35" s="24">
        <f>IF(I35/H35*100&gt;100,100,I35/H35*100)</f>
        <v>99.736221995568528</v>
      </c>
      <c r="K35" s="24">
        <f>J35</f>
        <v>99.736221995568528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'[62]Оценка от учреждения'!H96</f>
        <v>100</v>
      </c>
      <c r="I96" s="73">
        <f>'[62]Оценка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'[62]Оценка от учреждения'!H97</f>
        <v>12</v>
      </c>
      <c r="I97" s="73">
        <f>'[62]Оценка от учреждения'!I97</f>
        <v>6.9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'[62]Оценка от учреждения'!H98</f>
        <v>100</v>
      </c>
      <c r="I98" s="73">
        <f>'[62]Оценка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'[62]Оценка от учреждения'!H99</f>
        <v>3.33</v>
      </c>
      <c r="I99" s="73">
        <f>'[62]Оценка от учреждения'!I99</f>
        <v>3.5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'[62]Оценка от учреждения'!H100</f>
        <v>100</v>
      </c>
      <c r="I100" s="73">
        <f>'[62]Оценка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'[62]Оценка от учреждения'!H101</f>
        <v>10</v>
      </c>
      <c r="I101" s="73">
        <f>'[62]Оценка от учреждения'!I101</f>
        <v>8.8000000000000007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'[62]Оценка от учреждения'!H102</f>
        <v>100</v>
      </c>
      <c r="I102" s="73">
        <f>'[62]Оценка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'[62]Оценка от учреждения'!H103</f>
        <v>32.67</v>
      </c>
      <c r="I103" s="73">
        <f>'[62]Оценка от учреждения'!I103</f>
        <v>36.58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'[62]Оценка от учреждения'!H104</f>
        <v>100</v>
      </c>
      <c r="I104" s="73">
        <f>'[62]Оценка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'[62]Оценка от учреждения'!H105</f>
        <v>12</v>
      </c>
      <c r="I105" s="73">
        <f>'[62]Оценка от учреждения'!I105</f>
        <v>8.3000000000000007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'[62]Оценка от учреждения'!H106</f>
        <v>100</v>
      </c>
      <c r="I106" s="73">
        <f>'[62]Оценка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'[62]Оценка от учреждения'!H107</f>
        <v>4</v>
      </c>
      <c r="I107" s="73">
        <f>'[62]Оценка от учреждения'!I107</f>
        <v>4.75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'[62]Оценка от учреждения'!H108</f>
        <v>100</v>
      </c>
      <c r="I108" s="73">
        <f>'[62]Оценка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99.369065660470739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'[62]Оценка от учреждения'!H109</f>
        <v>6.4</v>
      </c>
      <c r="I109" s="73">
        <f>'[62]Оценка от учреждения'!I109</f>
        <v>5.2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'[62]Оценка от учреждения'!H110</f>
        <v>100</v>
      </c>
      <c r="I110" s="73">
        <f>'[62]Оценка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'[62]Оценка от учреждения'!H111</f>
        <v>323.33</v>
      </c>
      <c r="I111" s="73">
        <f>'[62]Оценка от учреждения'!I111</f>
        <v>319.25</v>
      </c>
      <c r="J111" s="24">
        <f>IF(I111/H111*100&gt;100,100,I111/H111*100)</f>
        <v>98.738131320941463</v>
      </c>
      <c r="K111" s="24">
        <f>J111</f>
        <v>98.738131320941463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0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'[63]Оценка от учреждения'!H24</f>
        <v>12</v>
      </c>
      <c r="I24" s="73">
        <f>'[63]Оценка от учреждения'!I24</f>
        <v>8.1</v>
      </c>
      <c r="J24" s="24">
        <f>IF(H24/I24*100&gt;100,100,H24/I24*100)</f>
        <v>100</v>
      </c>
      <c r="K24" s="334">
        <f>(J24+J25+J26)/3</f>
        <v>97.460757156048018</v>
      </c>
      <c r="L24" s="336">
        <f>(K24+K27)/2</f>
        <v>98.730378578024016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'[63]Оценка от учреждения'!H25</f>
        <v>100</v>
      </c>
      <c r="I25" s="73">
        <f>'[63]Оценка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'[63]Оценка от учреждения'!H26</f>
        <v>72.2</v>
      </c>
      <c r="I26" s="73">
        <f>'[63]Оценка от учреждения'!I26</f>
        <v>66.7</v>
      </c>
      <c r="J26" s="24">
        <f>IF(I26/H26*100&gt;100,100,I26/H26*100)</f>
        <v>92.38227146814404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'[63]Оценка от учреждения'!H27</f>
        <v>38</v>
      </c>
      <c r="I27" s="73">
        <f>'[63]Оценка от учреждения'!I27</f>
        <v>39.5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'[63]Оценка от учреждения'!H28</f>
        <v>5.7</v>
      </c>
      <c r="I28" s="73">
        <f>'[63]Оценка от учреждения'!I28</f>
        <v>5.4</v>
      </c>
      <c r="J28" s="24">
        <f>IF(H28/I28*100&gt;100,100,H28/I28*100)</f>
        <v>100</v>
      </c>
      <c r="K28" s="334">
        <f>(J28+J29+J30)/3</f>
        <v>100</v>
      </c>
      <c r="L28" s="336">
        <f>(K28+K31)/2</f>
        <v>99.72527472527473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'[63]Оценка от учреждения'!H29</f>
        <v>100</v>
      </c>
      <c r="I29" s="73">
        <f>'[63]Оценка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'[63]Оценка от учреждения'!H30</f>
        <v>72.2</v>
      </c>
      <c r="I30" s="73">
        <f>'[63]Оценка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'[63]Оценка от учреждения'!H31</f>
        <v>45.5</v>
      </c>
      <c r="I31" s="73">
        <f>'[63]Оценка от учреждения'!I31</f>
        <v>45.25</v>
      </c>
      <c r="J31" s="24">
        <f>IF(I31/H31*100&gt;100,100,I31/H31*100)</f>
        <v>99.45054945054946</v>
      </c>
      <c r="K31" s="24">
        <f>J31</f>
        <v>99.45054945054946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'[63]Оценка от учреждения'!H32</f>
        <v>5.7</v>
      </c>
      <c r="I32" s="73">
        <f>'[63]Оценка от учреждения'!I32</f>
        <v>5.8</v>
      </c>
      <c r="J32" s="24">
        <f>IF(H32/I32*100&gt;100,100,H32/I32*100)</f>
        <v>98.275862068965523</v>
      </c>
      <c r="K32" s="334">
        <f>(J32+J33+J34)/3</f>
        <v>99.425287356321846</v>
      </c>
      <c r="L32" s="336">
        <f>(K32+K35)/2</f>
        <v>99.71264367816093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'[63]Оценка от учреждения'!H33</f>
        <v>100</v>
      </c>
      <c r="I33" s="73">
        <f>'[63]Оценка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'[63]Оценка от учреждения'!H34</f>
        <v>72.2</v>
      </c>
      <c r="I34" s="73">
        <f>'[63]Оценка от учреждения'!I34</f>
        <v>77.8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'[63]Оценка от учреждения'!H35</f>
        <v>371.5</v>
      </c>
      <c r="I35" s="73">
        <f>'[63]Оценка от учреждения'!I35</f>
        <v>374.08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'[63]Оценка от учреждения'!H60</f>
        <v>5.7</v>
      </c>
      <c r="I60" s="73">
        <f>'[63]Оценка от учреждения'!I60</f>
        <v>5.9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'[63]Оценка от учреждения'!H61</f>
        <v>100</v>
      </c>
      <c r="I61" s="73">
        <f>'[63]Оценка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'[63]Оценка от учреждения'!H62</f>
        <v>72.2</v>
      </c>
      <c r="I62" s="73">
        <f>'[63]Оценка от учреждения'!I62</f>
        <v>75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'[63]Оценка от учреждения'!H63</f>
        <v>32</v>
      </c>
      <c r="I63" s="73">
        <f>'[63]Оценка от учреждения'!I63</f>
        <v>33.75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'[63]Оценка от учреждения'!H64</f>
        <v>5.7</v>
      </c>
      <c r="I64" s="23">
        <f>'[63]Оценка от учреждения'!I64</f>
        <v>4</v>
      </c>
      <c r="J64" s="24">
        <f>IF(H64/I64*100&gt;100,100,H64/I64*100)</f>
        <v>100</v>
      </c>
      <c r="K64" s="342">
        <f>(J64+J65+J66)/3</f>
        <v>97.460757156048018</v>
      </c>
      <c r="L64" s="336">
        <f>(K64+K67)/2</f>
        <v>98.730378578024016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'[63]Оценка от учреждения'!H65</f>
        <v>100</v>
      </c>
      <c r="I65" s="23">
        <f>'[63]Оценка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'[63]Оценка от учреждения'!H66</f>
        <v>72.2</v>
      </c>
      <c r="I66" s="23">
        <f>'[63]Оценка от учреждения'!I66</f>
        <v>66.7</v>
      </c>
      <c r="J66" s="24">
        <f>IF(I66/H66*100&gt;100,100,I66/H66*100)</f>
        <v>92.38227146814404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187">
        <f>'[63]Оценка от учреждения'!H67</f>
        <v>0.5</v>
      </c>
      <c r="I67" s="187">
        <f>'[63]Оценка от учреждения'!I67</f>
        <v>0.5</v>
      </c>
      <c r="J67" s="24">
        <f>IF(I67/H67*100&gt;100,100,I67/H67*100)</f>
        <v>100</v>
      </c>
      <c r="K67" s="24">
        <f>J67</f>
        <v>100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'[63]Оценка от учреждения'!H68</f>
        <v>12</v>
      </c>
      <c r="I68" s="23">
        <f>'[63]Оценка от учреждения'!I68</f>
        <v>4.9000000000000004</v>
      </c>
      <c r="J68" s="24">
        <v>100</v>
      </c>
      <c r="K68" s="342">
        <f>(J68+J69+J70)/3</f>
        <v>97.460757156048018</v>
      </c>
      <c r="L68" s="336">
        <f>(K68+K71)/2</f>
        <v>98.730378578024016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'[63]Оценка от учреждения'!H69</f>
        <v>100</v>
      </c>
      <c r="I69" s="23">
        <f>'[63]Оценка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'[63]Оценка от учреждения'!H70</f>
        <v>72.2</v>
      </c>
      <c r="I70" s="23">
        <f>'[63]Оценка от учреждения'!I70</f>
        <v>66.7</v>
      </c>
      <c r="J70" s="24">
        <f>IF(I70/H70*100&gt;100,100,I70/H70*100)</f>
        <v>92.38227146814404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'[63]Оценка от учреждения'!H71</f>
        <v>1.5</v>
      </c>
      <c r="I71" s="187">
        <f>'[63]Оценка от учреждения'!I71</f>
        <v>1.5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'[63]Оценка от учреждения'!H80</f>
        <v>100</v>
      </c>
      <c r="I80" s="23">
        <f>'[63]Оценка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'[63]Оценка от учреждения'!H81</f>
        <v>5.7</v>
      </c>
      <c r="I81" s="23">
        <f>'[63]Оценка от учреждения'!I81</f>
        <v>4</v>
      </c>
      <c r="J81" s="24">
        <f>IF(H81/I81*100&gt;100,100,H81/I81*100)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'[63]Оценка от учреждения'!H82</f>
        <v>100</v>
      </c>
      <c r="I82" s="23">
        <f>'[63]Оценка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7">
        <f>'[63]Оценка от учреждения'!H83</f>
        <v>0.5</v>
      </c>
      <c r="I83" s="187">
        <f>'[63]Оценка от учреждения'!I83</f>
        <v>0.5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'[63]Оценка от учреждения'!H84</f>
        <v>100</v>
      </c>
      <c r="I84" s="73">
        <f>'[63]Оценка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'[63]Оценка от учреждения'!H85</f>
        <v>12</v>
      </c>
      <c r="I85" s="73">
        <f>'[63]Оценка от учреждения'!I85</f>
        <v>4.9000000000000004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'[63]Оценка от учреждения'!H86</f>
        <v>100</v>
      </c>
      <c r="I86" s="73">
        <f>'[63]Оценка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'[63]Оценка от учреждения'!H87</f>
        <v>1.5</v>
      </c>
      <c r="I87" s="73">
        <f>'[63]Оценка от учреждения'!I87</f>
        <v>1.5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'[63]Оценка от учреждения'!H100</f>
        <v>100</v>
      </c>
      <c r="I100" s="73">
        <f>'[63]Оценка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'[63]Оценка от учреждения'!H101</f>
        <v>12</v>
      </c>
      <c r="I101" s="73">
        <f>'[63]Оценка от учреждения'!I101</f>
        <v>8.1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'[63]Оценка от учреждения'!H102</f>
        <v>100</v>
      </c>
      <c r="I102" s="73">
        <f>'[63]Оценка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'[63]Оценка от учреждения'!H103</f>
        <v>38</v>
      </c>
      <c r="I103" s="73">
        <f>'[63]Оценка от учреждения'!I103</f>
        <v>39.5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'[63]Оценка от учреждения'!H104</f>
        <v>100</v>
      </c>
      <c r="I104" s="73">
        <f>'[63]Оценка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99.72527472527473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'[63]Оценка от учреждения'!H105</f>
        <v>7</v>
      </c>
      <c r="I105" s="73">
        <f>'[63]Оценка от учреждения'!I105</f>
        <v>5.4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'[63]Оценка от учреждения'!H106</f>
        <v>100</v>
      </c>
      <c r="I106" s="73">
        <f>'[63]Оценка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'[63]Оценка от учреждения'!H107</f>
        <v>45.5</v>
      </c>
      <c r="I107" s="73">
        <f>'[63]Оценка от учреждения'!I107</f>
        <v>45.25</v>
      </c>
      <c r="J107" s="24">
        <f>IF(I107/H107*100&gt;100,100,I107/H107*100)</f>
        <v>99.45054945054946</v>
      </c>
      <c r="K107" s="24">
        <f>J107</f>
        <v>99.45054945054946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'[63]Оценка от учреждения'!H108</f>
        <v>100</v>
      </c>
      <c r="I108" s="73">
        <f>'[63]Оценка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'[63]Оценка от учреждения'!H109</f>
        <v>5.7</v>
      </c>
      <c r="I109" s="73">
        <f>'[63]Оценка от учреждения'!I109</f>
        <v>5.3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'[63]Оценка от учреждения'!H110</f>
        <v>100</v>
      </c>
      <c r="I110" s="73">
        <f>'[63]Оценка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'[63]Оценка от учреждения'!H111</f>
        <v>438.5</v>
      </c>
      <c r="I111" s="73">
        <f>'[63]Оценка от учреждения'!I111</f>
        <v>442.42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69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8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'[64]Оценка от учреждения'!H24</f>
        <v>5.8</v>
      </c>
      <c r="I24" s="73">
        <f>'[64]Оценка от учреждения'!I24</f>
        <v>4.5</v>
      </c>
      <c r="J24" s="24">
        <f>IF(H24/I24*100&gt;100,100,H24/I24*100)</f>
        <v>100</v>
      </c>
      <c r="K24" s="334">
        <f>(J24+J25+J26)/3</f>
        <v>98.053986189579405</v>
      </c>
      <c r="L24" s="336">
        <f>(K24+K27)/2</f>
        <v>99.026993094789702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'[64]Оценка от учреждения'!H25</f>
        <v>100</v>
      </c>
      <c r="I25" s="73">
        <f>'[64]Оценка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'[64]Оценка от учреждения'!H26</f>
        <v>53.1</v>
      </c>
      <c r="I26" s="73">
        <f>'[64]Оценка от учреждения'!I26</f>
        <v>50</v>
      </c>
      <c r="J26" s="24">
        <f>IF(I26/H26*100&gt;100,100,I26/H26*100)</f>
        <v>94.161958568738228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'[64]Оценка от учреждения'!H27</f>
        <v>32.33</v>
      </c>
      <c r="I27" s="73">
        <f>'[64]Оценка от учреждения'!I27</f>
        <v>46.5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'[64]Оценка от учреждения'!H32</f>
        <v>5.8</v>
      </c>
      <c r="I32" s="73">
        <f>'[64]Оценка от учреждения'!I32</f>
        <v>2.2999999999999998</v>
      </c>
      <c r="J32" s="24">
        <f>IF(H32/I32*100&gt;100,100,H32/I32*100)</f>
        <v>100</v>
      </c>
      <c r="K32" s="334">
        <f>(J32+J33+J34)/3</f>
        <v>100</v>
      </c>
      <c r="L32" s="336">
        <f>(K32+K35)/2</f>
        <v>96.419050650539134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'[64]Оценка от учреждения'!H33</f>
        <v>100</v>
      </c>
      <c r="I33" s="73">
        <f>'[64]Оценка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'[64]Оценка от учреждения'!H34</f>
        <v>53.1</v>
      </c>
      <c r="I34" s="73">
        <f>'[64]Оценка от учреждения'!I34</f>
        <v>62.5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'[64]Оценка от учреждения'!H35</f>
        <v>251.33</v>
      </c>
      <c r="I35" s="73">
        <f>'[64]Оценка от учреждения'!I35</f>
        <v>233.33</v>
      </c>
      <c r="J35" s="24">
        <f>IF(I35/H35*100&gt;100,100,I35/H35*100)</f>
        <v>92.838101301078268</v>
      </c>
      <c r="K35" s="24">
        <f>J35</f>
        <v>92.838101301078268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'[64]Оценка от учреждения'!H60</f>
        <v>5.8</v>
      </c>
      <c r="I60" s="73">
        <f>'[64]Оценка от учреждения'!I60</f>
        <v>4.5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'[64]Оценка от учреждения'!H61</f>
        <v>100</v>
      </c>
      <c r="I61" s="73">
        <f>'[64]Оценка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'[64]Оценка от учреждения'!H62</f>
        <v>53.1</v>
      </c>
      <c r="I62" s="73">
        <f>'[64]Оценка от учреждения'!I62</f>
        <v>100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'[64]Оценка от учреждения'!H63</f>
        <v>14</v>
      </c>
      <c r="I63" s="73">
        <f>'[64]Оценка от учреждения'!I63</f>
        <v>14.25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'[64]Оценка от учреждения'!H68</f>
        <v>5.8</v>
      </c>
      <c r="I68" s="23">
        <f>'[64]Оценка от учреждения'!I68</f>
        <v>5.3</v>
      </c>
      <c r="J68" s="24"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'[64]Оценка от учреждения'!H69</f>
        <v>100</v>
      </c>
      <c r="I69" s="23">
        <f>'[64]Оценка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'[64]Оценка от учреждения'!H70</f>
        <v>53.1</v>
      </c>
      <c r="I70" s="23">
        <f>'[64]Оценка от учреждения'!I70</f>
        <v>100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'[64]Оценка от учреждения'!H71</f>
        <v>1</v>
      </c>
      <c r="I71" s="187">
        <f>'[64]Оценка от учреждения'!I71</f>
        <v>1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'[64]Оценка от учреждения'!H84</f>
        <v>100</v>
      </c>
      <c r="I84" s="73">
        <f>'[64]Оценка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'[64]Оценка от учреждения'!H85</f>
        <v>5.8</v>
      </c>
      <c r="I85" s="73">
        <f>'[64]Оценка от учреждения'!I85</f>
        <v>5.3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'[64]Оценка от учреждения'!H86</f>
        <v>100</v>
      </c>
      <c r="I86" s="73">
        <f>'[64]Оценка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'[64]Оценка от учреждения'!H87</f>
        <v>1</v>
      </c>
      <c r="I87" s="73">
        <f>'[64]Оценка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'[64]Оценка от учреждения'!H100</f>
        <v>100</v>
      </c>
      <c r="I100" s="73">
        <f>'[64]Оценка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'[64]Оценка от учреждения'!H101</f>
        <v>5.8</v>
      </c>
      <c r="I101" s="73">
        <f>'[64]Оценка от учреждения'!I101</f>
        <v>4.5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'[64]Оценка от учреждения'!H102</f>
        <v>100</v>
      </c>
      <c r="I102" s="73">
        <f>'[64]Оценка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'[64]Оценка от учреждения'!H103</f>
        <v>32.33</v>
      </c>
      <c r="I103" s="73">
        <f>'[64]Оценка от учреждения'!I103</f>
        <v>46.5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'[64]Оценка от учреждения'!H108</f>
        <v>100</v>
      </c>
      <c r="I108" s="73">
        <f>'[64]Оценка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97.826758876482643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'[64]Оценка от учреждения'!H109</f>
        <v>5.8</v>
      </c>
      <c r="I109" s="73">
        <f>'[64]Оценка от учреждения'!I109</f>
        <v>2.4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'[64]Оценка от учреждения'!H110</f>
        <v>100</v>
      </c>
      <c r="I110" s="73">
        <f>'[64]Оценка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'[7]301'!$H$111</f>
        <v>258.83</v>
      </c>
      <c r="I111" s="73">
        <f>'[7]301'!$I$111</f>
        <v>247.58</v>
      </c>
      <c r="J111" s="24">
        <f>IF(I111/H111*100&gt;100,100,I111/H111*100)</f>
        <v>95.653517752965271</v>
      </c>
      <c r="K111" s="24">
        <f>J111</f>
        <v>95.653517752965271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4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283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'[65]Оценка от учреждения'!H28</f>
        <v>8</v>
      </c>
      <c r="I28" s="73">
        <f>'[65]Оценка от учреждения'!I28</f>
        <v>0</v>
      </c>
      <c r="J28" s="24">
        <f>IF(I28=0,100,IF(H28/I28*100&gt;100,100,H28/I28*100))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'[65]Оценка от учреждения'!H29</f>
        <v>100</v>
      </c>
      <c r="I29" s="73">
        <f>'[65]Оценка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'[65]Оценка от учреждения'!H30</f>
        <v>59.8</v>
      </c>
      <c r="I30" s="73">
        <f>'[65]Оценка от учреждения'!I30</f>
        <v>75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'[65]Оценка от учреждения'!H31</f>
        <v>2</v>
      </c>
      <c r="I31" s="73">
        <f>'[65]Оценка от учреждения'!I31</f>
        <v>2.17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'[65]Оценка от учреждения'!H32</f>
        <v>8</v>
      </c>
      <c r="I32" s="73">
        <f>'[65]Оценка от учреждения'!I32</f>
        <v>12.1</v>
      </c>
      <c r="J32" s="24">
        <f>IF(H32/I32*100&gt;100,100,H32/I32*100)</f>
        <v>66.11570247933885</v>
      </c>
      <c r="K32" s="334">
        <f>(J32+J33+J34)/3</f>
        <v>88.705234159779607</v>
      </c>
      <c r="L32" s="336">
        <f>(K32+K35)/2</f>
        <v>92.435950413223139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'[65]Оценка от учреждения'!H33</f>
        <v>100</v>
      </c>
      <c r="I33" s="73">
        <f>'[65]Оценка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'[65]Оценка от учреждения'!H34</f>
        <v>59.8</v>
      </c>
      <c r="I34" s="73">
        <f>'[65]Оценка от учреждения'!I34</f>
        <v>66.7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'[65]Оценка от учреждения'!H35</f>
        <v>24</v>
      </c>
      <c r="I35" s="73">
        <f>'[65]Оценка от учреждения'!I35</f>
        <v>23.08</v>
      </c>
      <c r="J35" s="24">
        <f>IF(I35/H35*100&gt;100,100,I35/H35*100)</f>
        <v>96.166666666666657</v>
      </c>
      <c r="K35" s="24">
        <f>J35</f>
        <v>96.166666666666657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>
        <f>'[65]Оценка от учреждения'!H48</f>
        <v>8</v>
      </c>
      <c r="I48" s="23">
        <f>'[65]Оценка от учреждения'!I48</f>
        <v>0</v>
      </c>
      <c r="J48" s="24">
        <f>IF(I48=0,100,IF(H48/I48*100&gt;100,100,H48/I48*100))</f>
        <v>100</v>
      </c>
      <c r="K48" s="342">
        <f>(J48+J49+J50)/3</f>
        <v>100</v>
      </c>
      <c r="L48" s="336">
        <f>(K48+K51)/2</f>
        <v>100</v>
      </c>
      <c r="M48" s="348"/>
      <c r="N48" s="350"/>
    </row>
    <row r="49" spans="1:14" s="179" customFormat="1" ht="39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>
        <f>'[65]Оценка от учреждения'!H49</f>
        <v>100</v>
      </c>
      <c r="I49" s="23">
        <f>'[65]Оценка от учреждения'!I49</f>
        <v>100</v>
      </c>
      <c r="J49" s="24">
        <f>IF(I49/H49*100&gt;100,100,I49/H49*100)</f>
        <v>100</v>
      </c>
      <c r="K49" s="343"/>
      <c r="L49" s="344"/>
      <c r="M49" s="348"/>
      <c r="N49" s="351"/>
    </row>
    <row r="50" spans="1:14" s="179" customFormat="1" ht="32.25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>
        <f>'[65]Оценка от учреждения'!H50</f>
        <v>59.8</v>
      </c>
      <c r="I50" s="23">
        <f>'[65]Оценка от учреждения'!I50</f>
        <v>71.400000000000006</v>
      </c>
      <c r="J50" s="24">
        <f>IF(I50/H50*100&gt;100,100,I50/H50*100)</f>
        <v>100</v>
      </c>
      <c r="K50" s="343"/>
      <c r="L50" s="344"/>
      <c r="M50" s="348"/>
      <c r="N50" s="351"/>
    </row>
    <row r="51" spans="1:14" s="179" customFormat="1" ht="33" customHeight="1" x14ac:dyDescent="0.25">
      <c r="A51" s="339"/>
      <c r="B51" s="338"/>
      <c r="C51" s="339"/>
      <c r="D51" s="341"/>
      <c r="E51" s="180" t="s">
        <v>16</v>
      </c>
      <c r="F51" s="183" t="s">
        <v>295</v>
      </c>
      <c r="G51" s="182" t="s">
        <v>18</v>
      </c>
      <c r="H51" s="187">
        <f>'[65]Оценка от учреждения'!H51</f>
        <v>1</v>
      </c>
      <c r="I51" s="187">
        <f>'[65]Оценка от учреждения'!I51</f>
        <v>1.08</v>
      </c>
      <c r="J51" s="24">
        <f>IF(I51/H51*100&gt;100,100,I51/H51*100)</f>
        <v>100</v>
      </c>
      <c r="K51" s="24">
        <f>J51</f>
        <v>100</v>
      </c>
      <c r="L51" s="344"/>
      <c r="M51" s="348"/>
      <c r="N51" s="352"/>
    </row>
    <row r="52" spans="1:14" s="179" customFormat="1" ht="52.5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>
        <f>'[65]Оценка от учреждения'!H52</f>
        <v>8</v>
      </c>
      <c r="I52" s="23">
        <f>'[65]Оценка от учреждения'!I52</f>
        <v>8</v>
      </c>
      <c r="J52" s="24">
        <f>IF(I52=0,100,IF(H52/I52*100&gt;100,100,H52/I52*100))</f>
        <v>100</v>
      </c>
      <c r="K52" s="342">
        <f>(J52+J53+J54)/3</f>
        <v>100</v>
      </c>
      <c r="L52" s="336">
        <f>(K52+K55)/2</f>
        <v>100</v>
      </c>
      <c r="M52" s="348"/>
      <c r="N52" s="350"/>
    </row>
    <row r="53" spans="1:14" s="179" customFormat="1" ht="39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>
        <f>'[65]Оценка от учреждения'!H53</f>
        <v>100</v>
      </c>
      <c r="I53" s="23">
        <f>'[65]Оценка от учреждения'!I53</f>
        <v>100</v>
      </c>
      <c r="J53" s="24">
        <f>IF(I53/H53*100&gt;100,100,I53/H53*100)</f>
        <v>100</v>
      </c>
      <c r="K53" s="343"/>
      <c r="L53" s="344"/>
      <c r="M53" s="348"/>
      <c r="N53" s="351"/>
    </row>
    <row r="54" spans="1:14" s="179" customFormat="1" ht="36.75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>
        <f>'[65]Оценка от учреждения'!H54</f>
        <v>59.8</v>
      </c>
      <c r="I54" s="23">
        <f>'[65]Оценка от учреждения'!I54</f>
        <v>71.400000000000006</v>
      </c>
      <c r="J54" s="24">
        <f>IF(I54/H54*100&gt;100,100,I54/H54*100)</f>
        <v>100</v>
      </c>
      <c r="K54" s="343"/>
      <c r="L54" s="344"/>
      <c r="M54" s="348"/>
      <c r="N54" s="351"/>
    </row>
    <row r="55" spans="1:14" s="179" customFormat="1" ht="33" customHeight="1" x14ac:dyDescent="0.25">
      <c r="A55" s="339"/>
      <c r="B55" s="338"/>
      <c r="C55" s="339"/>
      <c r="D55" s="341"/>
      <c r="E55" s="180" t="s">
        <v>16</v>
      </c>
      <c r="F55" s="183" t="s">
        <v>295</v>
      </c>
      <c r="G55" s="182" t="s">
        <v>18</v>
      </c>
      <c r="H55" s="187">
        <f>'[65]Оценка от учреждения'!H55</f>
        <v>11.33</v>
      </c>
      <c r="I55" s="187">
        <f>'[65]Оценка от учреждения'!I55</f>
        <v>13.33</v>
      </c>
      <c r="J55" s="24">
        <f>IF(I55/H55*100&gt;100,100,I55/H55*100)</f>
        <v>100</v>
      </c>
      <c r="K55" s="24">
        <f>J55</f>
        <v>100</v>
      </c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'[65]Оценка от учреждения'!H60</f>
        <v>8</v>
      </c>
      <c r="I60" s="73">
        <f>'[65]Оценка от учреждения'!I60</f>
        <v>6.4</v>
      </c>
      <c r="J60" s="24">
        <f>IF(I60=0,100,IF(H60/I60*100&gt;100,100,H60/I60*100))</f>
        <v>100</v>
      </c>
      <c r="K60" s="334">
        <f>(J60+J61+J62)/3</f>
        <v>100</v>
      </c>
      <c r="L60" s="336">
        <f>(K60+K63)/2</f>
        <v>98.890472943655851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'[65]Оценка от учреждения'!H61</f>
        <v>100</v>
      </c>
      <c r="I61" s="73">
        <f>'[65]Оценка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'[65]Оценка от учреждения'!H62</f>
        <v>59.8</v>
      </c>
      <c r="I62" s="73">
        <f>'[65]Оценка от учреждения'!I62</f>
        <v>60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'[65]Оценка от учреждения'!H63</f>
        <v>161.33000000000001</v>
      </c>
      <c r="I63" s="73">
        <f>'[65]Оценка от учреждения'!I63</f>
        <v>157.75</v>
      </c>
      <c r="J63" s="24">
        <f>IF(I63/H63*100&gt;100,100,I63/H63*100)</f>
        <v>97.780945887311717</v>
      </c>
      <c r="K63" s="24">
        <f>J63</f>
        <v>97.780945887311717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'[65]Оценка от учреждения'!H68</f>
        <v>8</v>
      </c>
      <c r="I68" s="23">
        <f>'[65]Оценка от учреждения'!I68</f>
        <v>4.2</v>
      </c>
      <c r="J68" s="24">
        <f>IF(I68=0,100,IF(H68/I68*100&gt;100,100,H68/I68*100))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'[65]Оценка от учреждения'!H69</f>
        <v>100</v>
      </c>
      <c r="I69" s="23">
        <f>'[65]Оценка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'[65]Оценка от учреждения'!H70</f>
        <v>59.8</v>
      </c>
      <c r="I70" s="23">
        <f>'[65]Оценка от учреждения'!I70</f>
        <v>68.8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'[65]Оценка от учреждения'!H71</f>
        <v>8</v>
      </c>
      <c r="I71" s="187">
        <f>'[65]Оценка от учреждения'!I71</f>
        <v>8.5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'[65]Оценка от учреждения'!H84</f>
        <v>100</v>
      </c>
      <c r="I84" s="73">
        <f>'[65]Оценка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'[65]Оценка от учреждения'!H85</f>
        <v>8</v>
      </c>
      <c r="I85" s="73">
        <f>'[65]Оценка от учреждения'!I85</f>
        <v>4.2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'[65]Оценка от учреждения'!H86</f>
        <v>100</v>
      </c>
      <c r="I86" s="73">
        <f>'[65]Оценка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'[65]Оценка от учреждения'!H87</f>
        <v>8</v>
      </c>
      <c r="I87" s="73">
        <f>'[65]Оценка от учреждения'!I87</f>
        <v>8.5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'[65]Оценка от учреждения'!H96</f>
        <v>100</v>
      </c>
      <c r="I96" s="73">
        <f>'[65]Оценка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'[65]Оценка от учреждения'!H97</f>
        <v>8</v>
      </c>
      <c r="I97" s="73">
        <f>'[65]Оценка от учреждения'!I97</f>
        <v>0</v>
      </c>
      <c r="J97" s="24">
        <f>IF(I97=0,100,IF(H97/I97*100&gt;100,100,H97/I97*100))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'[65]Оценка от учреждения'!H98</f>
        <v>100</v>
      </c>
      <c r="I98" s="73">
        <f>'[65]Оценка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'[65]Оценка от учреждения'!H99</f>
        <v>1</v>
      </c>
      <c r="I99" s="73">
        <f>'[65]Оценка от учреждения'!I99</f>
        <v>1.08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'[65]Оценка от учреждения'!H100</f>
        <v>100</v>
      </c>
      <c r="I100" s="73">
        <f>'[65]Оценка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'[65]Оценка от учреждения'!H101</f>
        <v>8</v>
      </c>
      <c r="I101" s="73">
        <f>'[65]Оценка от учреждения'!I101</f>
        <v>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'[65]Оценка от учреждения'!H102</f>
        <v>100</v>
      </c>
      <c r="I102" s="73">
        <f>'[65]Оценка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'[65]Оценка от учреждения'!H103</f>
        <v>11.33</v>
      </c>
      <c r="I103" s="73">
        <f>'[65]Оценка от учреждения'!I103</f>
        <v>13.33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'[65]Оценка от учреждения'!H104</f>
        <v>100</v>
      </c>
      <c r="I104" s="73">
        <f>'[65]Оценка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'[65]Оценка от учреждения'!H105</f>
        <v>8</v>
      </c>
      <c r="I105" s="73">
        <f>'[65]Оценка от учреждения'!I105</f>
        <v>0</v>
      </c>
      <c r="J105" s="24">
        <f>IF(I105=0,100,IF(H105/I105*100&gt;100,100,H105/I105*100))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'[65]Оценка от учреждения'!H106</f>
        <v>100</v>
      </c>
      <c r="I106" s="73">
        <f>'[65]Оценка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'[65]Оценка от учреждения'!H107</f>
        <v>2</v>
      </c>
      <c r="I107" s="73">
        <f>'[65]Оценка от учреждения'!I107</f>
        <v>2.17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'[65]Оценка от учреждения'!H108</f>
        <v>100</v>
      </c>
      <c r="I108" s="73">
        <f>'[65]Оценка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98.78594938757891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'[65]Оценка от учреждения'!H109</f>
        <v>8</v>
      </c>
      <c r="I109" s="73">
        <f>'[65]Оценка от учреждения'!I109</f>
        <v>7.2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'[65]Оценка от учреждения'!H110</f>
        <v>100</v>
      </c>
      <c r="I110" s="73">
        <f>'[65]Оценка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'[65]Оценка от учреждения'!H111</f>
        <v>185.33</v>
      </c>
      <c r="I111" s="73">
        <f>'[65]Оценка от учреждения'!I111</f>
        <v>180.83</v>
      </c>
      <c r="J111" s="24">
        <f>IF(I111/H111*100&gt;100,100,I111/H111*100)</f>
        <v>97.571898775157834</v>
      </c>
      <c r="K111" s="24">
        <f>J111</f>
        <v>97.571898775157834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R131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140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77">
        <v>8</v>
      </c>
      <c r="I3" s="78">
        <v>9</v>
      </c>
      <c r="J3" s="77">
        <v>10</v>
      </c>
      <c r="K3" s="78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2" t="s">
        <v>76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IF(H4/I4*100&gt;100,100,H4/I4*100)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168.66666666666666</v>
      </c>
      <c r="Q5" s="129">
        <f>I7+I11+I15+I19+I23+I27+I31+I35+I39+I43+I47+I51+I55+I59+I63+I67+I71</f>
        <v>175.91666666666666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218.66666666666666</v>
      </c>
      <c r="Q7" s="129">
        <f>I75+I79+I83+I87+I91+I95+I99+I103+I107+I111+I115+I119</f>
        <v>225.83333333333331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13.99062433411464</v>
      </c>
      <c r="I8" s="73">
        <v>11.06719367588933</v>
      </c>
      <c r="J8" s="24">
        <f>IF(H8/I8*100&gt;100,100,H8/I8*100)</f>
        <v>100</v>
      </c>
      <c r="K8" s="229">
        <f>(J8+J9+J10)/3</f>
        <v>99.161111111111111</v>
      </c>
      <c r="L8" s="230">
        <f>(K8+K11)/2</f>
        <v>94.975292397660823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23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60.000000000000007</v>
      </c>
      <c r="I10" s="73">
        <v>58.49</v>
      </c>
      <c r="J10" s="24">
        <f t="shared" si="0"/>
        <v>97.48333333333332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6.333333333333333</v>
      </c>
      <c r="I11" s="74">
        <v>5.75</v>
      </c>
      <c r="J11" s="24">
        <f t="shared" si="0"/>
        <v>90.789473684210535</v>
      </c>
      <c r="K11" s="24">
        <f>J11</f>
        <v>90.789473684210535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233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233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234"/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>IF(H24/I24*100&gt;100,100,H24/I24*100)</f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ref="J25:J31" si="1">IF(I25/H25*100&gt;100,100,I25/H25*100)</f>
        <v>#DIV/0!</v>
      </c>
      <c r="K25" s="213"/>
      <c r="L25" s="233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1"/>
        <v>#DIV/0!</v>
      </c>
      <c r="K26" s="214"/>
      <c r="L26" s="233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1"/>
        <v>#DIV/0!</v>
      </c>
      <c r="K27" s="24" t="e">
        <f>J27</f>
        <v>#DIV/0!</v>
      </c>
      <c r="L27" s="234"/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1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1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1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1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10.018322981366461</v>
      </c>
      <c r="I32" s="73">
        <v>11.057692307692307</v>
      </c>
      <c r="J32" s="24">
        <f>IF(H32/I32*100&gt;100,100,H32/I32*100)</f>
        <v>90.600486092357571</v>
      </c>
      <c r="K32" s="229">
        <f>(J32+J33+J34)/3</f>
        <v>86.200162030785862</v>
      </c>
      <c r="L32" s="230">
        <f>(K32+K35)/2</f>
        <v>93.100081015392931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100</v>
      </c>
      <c r="I34" s="73">
        <v>68</v>
      </c>
      <c r="J34" s="24">
        <f>IF(I34/H34*100&gt;100,100,I34/H34*100)</f>
        <v>68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1.3333333333333333</v>
      </c>
      <c r="I35" s="74">
        <v>1.3333333333333333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9.9953706431439233</v>
      </c>
      <c r="I36" s="73">
        <v>7.3200697851567309</v>
      </c>
      <c r="J36" s="24">
        <f>IF(H36/I36*100&gt;100,100,H36/I36*100)</f>
        <v>100</v>
      </c>
      <c r="K36" s="229">
        <f>(J36+J37+J38)/3</f>
        <v>95.922222222222217</v>
      </c>
      <c r="L36" s="230">
        <f>(K36+K39)/2</f>
        <v>97.961111111111109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60.000000000000007</v>
      </c>
      <c r="I38" s="73">
        <v>52.66</v>
      </c>
      <c r="J38" s="24">
        <f>IF(I38/H38*100&gt;100,100,I38/H38*100)</f>
        <v>87.766666666666652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160.33333333333334</v>
      </c>
      <c r="I39" s="74">
        <v>168.16666666666666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233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79" si="2">IF(I42/H42*100&gt;100,100,I42/H42*100)</f>
        <v>#DIV/0!</v>
      </c>
      <c r="K42" s="214"/>
      <c r="L42" s="233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2"/>
        <v>#DIV/0!</v>
      </c>
      <c r="K43" s="24" t="e">
        <f>J43</f>
        <v>#DIV/0!</v>
      </c>
      <c r="L43" s="234"/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14.012422360248447</v>
      </c>
      <c r="I44" s="73">
        <v>0.96153846153846145</v>
      </c>
      <c r="J44" s="24">
        <f>IF(H44/I44*100&gt;100,100,H44/I44*100)</f>
        <v>100</v>
      </c>
      <c r="K44" s="229">
        <f>(J44+J45+J46)/3</f>
        <v>86.94</v>
      </c>
      <c r="L44" s="230">
        <f>(K44+K47)/2</f>
        <v>93.47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>IF(I45/H45*100&gt;100,100,I45/H45*100)</f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100</v>
      </c>
      <c r="I46" s="73">
        <v>60.82</v>
      </c>
      <c r="J46" s="24">
        <f>IF(I46/H46*100&gt;100,100,I46/H46*100)</f>
        <v>60.819999999999993</v>
      </c>
      <c r="K46" s="214"/>
      <c r="L46" s="231"/>
      <c r="M46" s="203"/>
      <c r="N46" s="225"/>
    </row>
    <row r="47" spans="1:14" ht="81.75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0.66666666666666663</v>
      </c>
      <c r="I47" s="74">
        <v>0.66666666666666663</v>
      </c>
      <c r="J47" s="24">
        <f>IF(I47/H47*100&gt;100,100,I47/H47*100)</f>
        <v>100</v>
      </c>
      <c r="K47" s="24">
        <f>J47</f>
        <v>100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2"/>
        <v>#DIV/0!</v>
      </c>
      <c r="K48" s="229" t="e">
        <f>(J48+J49+J50)/3</f>
        <v>#DIV/0!</v>
      </c>
      <c r="L48" s="230" t="e">
        <f>(K48+K51)/2</f>
        <v>#DIV/0!</v>
      </c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2"/>
        <v>#DIV/0!</v>
      </c>
      <c r="K49" s="213"/>
      <c r="L49" s="233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2"/>
        <v>#DIV/0!</v>
      </c>
      <c r="K50" s="214"/>
      <c r="L50" s="233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2"/>
        <v>#DIV/0!</v>
      </c>
      <c r="K51" s="24" t="e">
        <f>J51</f>
        <v>#DIV/0!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2"/>
        <v>#DIV/0!</v>
      </c>
      <c r="K64" s="229" t="e">
        <f>(J64+J65+J66)/3</f>
        <v>#DIV/0!</v>
      </c>
      <c r="L64" s="230" t="e">
        <f>(K64+K67)/2</f>
        <v>#DIV/0!</v>
      </c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2"/>
        <v>#DIV/0!</v>
      </c>
      <c r="K65" s="213"/>
      <c r="L65" s="233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2"/>
        <v>#DIV/0!</v>
      </c>
      <c r="K66" s="214"/>
      <c r="L66" s="233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2"/>
        <v>#DIV/0!</v>
      </c>
      <c r="K67" s="24" t="e">
        <f>J67</f>
        <v>#DIV/0!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2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2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2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2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2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2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2"/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2"/>
        <v>#DIV/0!</v>
      </c>
      <c r="K75" s="24" t="e">
        <f>J75</f>
        <v>#DIV/0!</v>
      </c>
      <c r="L75" s="234"/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2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2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2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2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9.9950906946348308</v>
      </c>
      <c r="I80" s="73">
        <v>7.2638130781278942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19" si="3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3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211.66666666666666</v>
      </c>
      <c r="I83" s="74">
        <v>219.41666666666666</v>
      </c>
      <c r="J83" s="24">
        <f t="shared" si="3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3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3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3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3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3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3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3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3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3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3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3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3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3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3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3"/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3"/>
        <v>#DIV/0!</v>
      </c>
      <c r="K99" s="24" t="e">
        <f>J99</f>
        <v>#DIV/0!</v>
      </c>
      <c r="L99" s="234"/>
      <c r="M99" s="203"/>
      <c r="N99" s="225"/>
    </row>
    <row r="100" spans="1:14" ht="81.75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13.98447204968944</v>
      </c>
      <c r="I100" s="73">
        <v>0.96153846153846145</v>
      </c>
      <c r="J100" s="24">
        <f>IF(H100/I100*100&gt;100,100,H100/I100*100)</f>
        <v>100</v>
      </c>
      <c r="K100" s="229">
        <f>(J100+J101+J102)/3</f>
        <v>100</v>
      </c>
      <c r="L100" s="230">
        <f>(K100+K103)/2</f>
        <v>100</v>
      </c>
      <c r="M100" s="203"/>
      <c r="N100" s="225"/>
    </row>
    <row r="101" spans="1:14" ht="81.75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100</v>
      </c>
      <c r="I101" s="73">
        <v>100</v>
      </c>
      <c r="J101" s="24">
        <f t="shared" si="3"/>
        <v>100</v>
      </c>
      <c r="K101" s="213"/>
      <c r="L101" s="231"/>
      <c r="M101" s="203"/>
      <c r="N101" s="225"/>
    </row>
    <row r="102" spans="1:14" ht="81.75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100</v>
      </c>
      <c r="I102" s="73">
        <v>100</v>
      </c>
      <c r="J102" s="24">
        <f t="shared" si="3"/>
        <v>100</v>
      </c>
      <c r="K102" s="214"/>
      <c r="L102" s="231"/>
      <c r="M102" s="203"/>
      <c r="N102" s="225"/>
    </row>
    <row r="103" spans="1:14" ht="81.75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0.66666666666666663</v>
      </c>
      <c r="I103" s="74">
        <v>0.66666666666666663</v>
      </c>
      <c r="J103" s="24">
        <f t="shared" si="3"/>
        <v>100</v>
      </c>
      <c r="K103" s="24">
        <f>J103</f>
        <v>100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3"/>
        <v>#DIV/0!</v>
      </c>
      <c r="K104" s="229" t="e">
        <f>(J104+J105+J106)/3</f>
        <v>#DIV/0!</v>
      </c>
      <c r="L104" s="230" t="e">
        <f>(K104+K107)/2</f>
        <v>#DIV/0!</v>
      </c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3"/>
        <v>#DIV/0!</v>
      </c>
      <c r="K105" s="213"/>
      <c r="L105" s="233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 t="shared" si="3"/>
        <v>#DIV/0!</v>
      </c>
      <c r="K106" s="214"/>
      <c r="L106" s="233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 t="shared" si="3"/>
        <v>#DIV/0!</v>
      </c>
      <c r="K107" s="24" t="e">
        <f>J107</f>
        <v>#DIV/0!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14.038184530151288</v>
      </c>
      <c r="I108" s="73">
        <v>11.06719367588933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95.39473684210526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6.333333333333333</v>
      </c>
      <c r="I111" s="74">
        <v>5.75</v>
      </c>
      <c r="J111" s="24">
        <f>IF(I111/H111*100&gt;100,100,I111/H111*100)</f>
        <v>90.789473684210535</v>
      </c>
      <c r="K111" s="24">
        <f>J111</f>
        <v>90.789473684210535</v>
      </c>
      <c r="L111" s="232"/>
      <c r="M111" s="203"/>
      <c r="N111" s="226"/>
    </row>
    <row r="112" spans="1:14" ht="81.75" hidden="1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0</v>
      </c>
      <c r="I112" s="73">
        <v>0</v>
      </c>
      <c r="J112" s="24" t="e">
        <f t="shared" si="3"/>
        <v>#DIV/0!</v>
      </c>
      <c r="K112" s="229" t="e">
        <f>(J112+J113+J114)/3</f>
        <v>#DIV/0!</v>
      </c>
      <c r="L112" s="230" t="e">
        <f>(K112+K115)/2</f>
        <v>#DIV/0!</v>
      </c>
      <c r="M112" s="203"/>
      <c r="N112" s="224"/>
    </row>
    <row r="113" spans="1:14" ht="81.75" hidden="1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0</v>
      </c>
      <c r="I113" s="73">
        <v>0</v>
      </c>
      <c r="J113" s="24" t="e">
        <f t="shared" si="3"/>
        <v>#DIV/0!</v>
      </c>
      <c r="K113" s="213"/>
      <c r="L113" s="233"/>
      <c r="M113" s="203"/>
      <c r="N113" s="225"/>
    </row>
    <row r="114" spans="1:14" ht="81.75" hidden="1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0</v>
      </c>
      <c r="I114" s="73">
        <v>0</v>
      </c>
      <c r="J114" s="24" t="e">
        <f t="shared" si="3"/>
        <v>#DIV/0!</v>
      </c>
      <c r="K114" s="214"/>
      <c r="L114" s="233"/>
      <c r="M114" s="203"/>
      <c r="N114" s="225"/>
    </row>
    <row r="115" spans="1:14" ht="81.75" hidden="1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0</v>
      </c>
      <c r="I115" s="74">
        <v>0</v>
      </c>
      <c r="J115" s="24" t="e">
        <f t="shared" si="3"/>
        <v>#DIV/0!</v>
      </c>
      <c r="K115" s="24" t="e">
        <f>J115</f>
        <v>#DIV/0!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  <c r="L121" s="170"/>
    </row>
    <row r="122" spans="1:14" x14ac:dyDescent="0.25">
      <c r="A122" s="133"/>
      <c r="B122" s="132"/>
      <c r="C122" s="143"/>
      <c r="D122" s="143"/>
      <c r="E122" s="143"/>
      <c r="F122" s="133"/>
      <c r="G122" s="131"/>
      <c r="L122" s="170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  <c r="L126" s="170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83">
      <selection activeCell="B4" sqref="B4:B7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24">
    <mergeCell ref="N116:N119"/>
    <mergeCell ref="L112:L115"/>
    <mergeCell ref="N112:N115"/>
    <mergeCell ref="L108:L111"/>
    <mergeCell ref="L116:L119"/>
    <mergeCell ref="M4:M119"/>
    <mergeCell ref="L4:L7"/>
    <mergeCell ref="L104:L107"/>
    <mergeCell ref="L92:L95"/>
    <mergeCell ref="L100:L103"/>
    <mergeCell ref="L88:L91"/>
    <mergeCell ref="L96:L99"/>
    <mergeCell ref="L84:L87"/>
    <mergeCell ref="K80:K82"/>
    <mergeCell ref="A1:N1"/>
    <mergeCell ref="L40:L43"/>
    <mergeCell ref="D4:D7"/>
    <mergeCell ref="K32:K34"/>
    <mergeCell ref="K28:K30"/>
    <mergeCell ref="K24:K26"/>
    <mergeCell ref="D20:D23"/>
    <mergeCell ref="N8:N111"/>
    <mergeCell ref="L68:L71"/>
    <mergeCell ref="D104:D107"/>
    <mergeCell ref="K92:K94"/>
    <mergeCell ref="D96:D99"/>
    <mergeCell ref="D76:D79"/>
    <mergeCell ref="C80:C83"/>
    <mergeCell ref="C96:C99"/>
    <mergeCell ref="C84:C87"/>
    <mergeCell ref="K88:K90"/>
    <mergeCell ref="C76:C79"/>
    <mergeCell ref="K96:K98"/>
    <mergeCell ref="K84:K86"/>
    <mergeCell ref="K100:K102"/>
    <mergeCell ref="K112:K114"/>
    <mergeCell ref="C92:C95"/>
    <mergeCell ref="D68:D71"/>
    <mergeCell ref="K68:K70"/>
    <mergeCell ref="C72:C75"/>
    <mergeCell ref="D72:D75"/>
    <mergeCell ref="K72:K74"/>
    <mergeCell ref="C68:C71"/>
    <mergeCell ref="K76:K78"/>
    <mergeCell ref="C100:C103"/>
    <mergeCell ref="D100:D103"/>
    <mergeCell ref="K108:K110"/>
    <mergeCell ref="C108:C111"/>
    <mergeCell ref="K104:K106"/>
    <mergeCell ref="D108:D111"/>
    <mergeCell ref="C104:C107"/>
    <mergeCell ref="D80:D83"/>
    <mergeCell ref="D92:D95"/>
    <mergeCell ref="D88:D91"/>
    <mergeCell ref="C88:C91"/>
    <mergeCell ref="D84:D87"/>
    <mergeCell ref="L16:L19"/>
    <mergeCell ref="L8:L11"/>
    <mergeCell ref="D16:D19"/>
    <mergeCell ref="K8:K10"/>
    <mergeCell ref="K16:K18"/>
    <mergeCell ref="L12:L15"/>
    <mergeCell ref="K12:K14"/>
    <mergeCell ref="D12:D15"/>
    <mergeCell ref="C60:C63"/>
    <mergeCell ref="D60:D63"/>
    <mergeCell ref="D44:D47"/>
    <mergeCell ref="K48:K50"/>
    <mergeCell ref="D52:D55"/>
    <mergeCell ref="K52:K54"/>
    <mergeCell ref="C56:C59"/>
    <mergeCell ref="D56:D59"/>
    <mergeCell ref="K56:K58"/>
    <mergeCell ref="K60:K62"/>
    <mergeCell ref="L24:L27"/>
    <mergeCell ref="L36:L39"/>
    <mergeCell ref="L44:L47"/>
    <mergeCell ref="L56:L59"/>
    <mergeCell ref="L60:L63"/>
    <mergeCell ref="L48:L51"/>
    <mergeCell ref="L80:L83"/>
    <mergeCell ref="L32:L35"/>
    <mergeCell ref="K20:K22"/>
    <mergeCell ref="L76:L79"/>
    <mergeCell ref="L52:L55"/>
    <mergeCell ref="L20:L23"/>
    <mergeCell ref="L28:L31"/>
    <mergeCell ref="C52:C55"/>
    <mergeCell ref="D24:D27"/>
    <mergeCell ref="D40:D43"/>
    <mergeCell ref="K40:K42"/>
    <mergeCell ref="D36:D39"/>
    <mergeCell ref="K36:K38"/>
    <mergeCell ref="D32:D35"/>
    <mergeCell ref="D28:D31"/>
    <mergeCell ref="C64:C67"/>
    <mergeCell ref="D64:D67"/>
    <mergeCell ref="K64:K66"/>
    <mergeCell ref="L72:L75"/>
    <mergeCell ref="L64:L67"/>
    <mergeCell ref="C8:C11"/>
    <mergeCell ref="C40:C43"/>
    <mergeCell ref="C16:C19"/>
    <mergeCell ref="C28:C31"/>
    <mergeCell ref="C24:C27"/>
    <mergeCell ref="C36:C39"/>
    <mergeCell ref="A121:C121"/>
    <mergeCell ref="A4:A119"/>
    <mergeCell ref="K44:K46"/>
    <mergeCell ref="C48:C51"/>
    <mergeCell ref="D48:D51"/>
    <mergeCell ref="C44:C47"/>
    <mergeCell ref="C4:C7"/>
    <mergeCell ref="C12:C15"/>
    <mergeCell ref="C20:C23"/>
    <mergeCell ref="C32:C35"/>
    <mergeCell ref="B120:C120"/>
    <mergeCell ref="K4:K6"/>
    <mergeCell ref="D8:D11"/>
    <mergeCell ref="C116:C119"/>
    <mergeCell ref="D116:D119"/>
    <mergeCell ref="K116:K118"/>
    <mergeCell ref="C112:C115"/>
    <mergeCell ref="D112:D115"/>
  </mergeCells>
  <phoneticPr fontId="5" type="noConversion"/>
  <pageMargins left="0.75" right="0.75" top="1" bottom="1" header="0.5" footer="0.5"/>
  <pageSetup paperSize="9" scale="27" orientation="portrait" r:id="rId3"/>
  <headerFooter alignWithMargins="0"/>
  <rowBreaks count="1" manualBreakCount="1">
    <brk id="97" max="1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284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'[66]Оценка от учреждения'!H20</f>
        <v>11</v>
      </c>
      <c r="I20" s="73">
        <f>'[66]Оценка от учреждения'!I20</f>
        <v>6.6</v>
      </c>
      <c r="J20" s="24">
        <f>IF(I20=0,100,IF(H20/I20*100&gt;100,100,H20/I20*100))</f>
        <v>100</v>
      </c>
      <c r="K20" s="334">
        <f>(J20+J21+J22)/3</f>
        <v>100</v>
      </c>
      <c r="L20" s="336">
        <f>(K20+K23)/2</f>
        <v>90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'[66]Оценка от учреждения'!H21</f>
        <v>100</v>
      </c>
      <c r="I21" s="73">
        <f>'[66]Оценка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'[66]Оценка от учреждения'!H22</f>
        <v>55</v>
      </c>
      <c r="I22" s="73">
        <f>'[66]Оценка от учреждения'!I22</f>
        <v>80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'[66]Оценка от учреждения'!H23</f>
        <v>5</v>
      </c>
      <c r="I23" s="73">
        <f>'[66]Оценка от учреждения'!I23</f>
        <v>4</v>
      </c>
      <c r="J23" s="24">
        <f>IF(I23/H23*100&gt;100,100,I23/H23*100)</f>
        <v>80</v>
      </c>
      <c r="K23" s="24">
        <f>J23</f>
        <v>80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'[66]Оценка от учреждения'!H24</f>
        <v>11</v>
      </c>
      <c r="I24" s="73">
        <f>'[66]Оценка от учреждения'!I24</f>
        <v>4.4000000000000004</v>
      </c>
      <c r="J24" s="24">
        <f>IF(I24=0,100,IF(H24/I24*100&gt;100,100,H24/I24*100))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'[66]Оценка от учреждения'!H25</f>
        <v>100</v>
      </c>
      <c r="I25" s="73">
        <f>'[66]Оценка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'[66]Оценка от учреждения'!H26</f>
        <v>55</v>
      </c>
      <c r="I26" s="73">
        <f>'[66]Оценка от учреждения'!I26</f>
        <v>80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'[66]Оценка от учреждения'!H27</f>
        <v>29</v>
      </c>
      <c r="I27" s="73">
        <f>'[66]Оценка от учреждения'!I27</f>
        <v>31.75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'[66]Оценка от учреждения'!H28</f>
        <v>11</v>
      </c>
      <c r="I28" s="73">
        <f>'[66]Оценка от учреждения'!I28</f>
        <v>4</v>
      </c>
      <c r="J28" s="24">
        <f>IF(I28=0,100,IF(H28/I28*100&gt;100,100,H28/I28*100))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'[66]Оценка от учреждения'!H29</f>
        <v>100</v>
      </c>
      <c r="I29" s="73">
        <f>'[66]Оценка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'[66]Оценка от учреждения'!H30</f>
        <v>55</v>
      </c>
      <c r="I30" s="73">
        <f>'[66]Оценка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'[66]Оценка от учреждения'!H31</f>
        <v>1</v>
      </c>
      <c r="I31" s="73">
        <f>'[66]Оценка от учреждения'!I31</f>
        <v>1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'[66]Оценка от учреждения'!H32</f>
        <v>9</v>
      </c>
      <c r="I32" s="73">
        <f>'[66]Оценка от учреждения'!I32</f>
        <v>7.3</v>
      </c>
      <c r="J32" s="24">
        <f>IF(I32=0,100,IF(H32/I32*100&gt;100,100,H32/I32*100))</f>
        <v>100</v>
      </c>
      <c r="K32" s="334">
        <f>(J32+J33+J34)/3</f>
        <v>100</v>
      </c>
      <c r="L32" s="336">
        <f>(K32+K35)/2</f>
        <v>97.743589743589752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'[66]Оценка от учреждения'!H33</f>
        <v>100</v>
      </c>
      <c r="I33" s="73">
        <f>'[66]Оценка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'[66]Оценка от учреждения'!H34</f>
        <v>55</v>
      </c>
      <c r="I34" s="73">
        <f>'[66]Оценка от учреждения'!I34</f>
        <v>55.2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'[66]Оценка от учреждения'!H35</f>
        <v>312</v>
      </c>
      <c r="I35" s="73">
        <f>'[66]Оценка от учреждения'!I35</f>
        <v>297.92</v>
      </c>
      <c r="J35" s="24">
        <f>IF(I35/H35*100&gt;100,100,I35/H35*100)</f>
        <v>95.487179487179503</v>
      </c>
      <c r="K35" s="24">
        <f>J35</f>
        <v>95.487179487179503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'[66]Оценка от учреждения'!H96</f>
        <v>100</v>
      </c>
      <c r="I96" s="73">
        <f>'[66]Оценка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'[66]Оценка от учреждения'!H97</f>
        <v>12</v>
      </c>
      <c r="I97" s="73">
        <f>'[66]Оценка от учреждения'!I97</f>
        <v>6.6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'[66]Оценка от учреждения'!H98</f>
        <v>100</v>
      </c>
      <c r="I98" s="73">
        <f>'[66]Оценка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'[66]Оценка от учреждения'!H99</f>
        <v>5</v>
      </c>
      <c r="I99" s="73">
        <f>'[66]Оценка от учреждения'!I99</f>
        <v>4</v>
      </c>
      <c r="J99" s="24">
        <f>IF(I99/H99*100&gt;100,100,I99/H99*100)</f>
        <v>80</v>
      </c>
      <c r="K99" s="24">
        <f>J99</f>
        <v>80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'[66]Оценка от учреждения'!H100</f>
        <v>100</v>
      </c>
      <c r="I100" s="73">
        <f>'[66]Оценка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'[66]Оценка от учреждения'!H101</f>
        <v>9</v>
      </c>
      <c r="I101" s="73">
        <f>'[66]Оценка от учреждения'!I101</f>
        <v>4.4000000000000004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'[66]Оценка от учреждения'!H102</f>
        <v>100</v>
      </c>
      <c r="I102" s="73">
        <f>'[66]Оценка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'[66]Оценка от учреждения'!H103</f>
        <v>29</v>
      </c>
      <c r="I103" s="73">
        <f>'[66]Оценка от учреждения'!I103</f>
        <v>31.75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'[66]Оценка от учреждения'!H104</f>
        <v>100</v>
      </c>
      <c r="I104" s="73">
        <f>'[66]Оценка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'[66]Оценка от учреждения'!H105</f>
        <v>9</v>
      </c>
      <c r="I105" s="73">
        <f>'[66]Оценка от учреждения'!I105</f>
        <v>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'[66]Оценка от учреждения'!H106</f>
        <v>100</v>
      </c>
      <c r="I106" s="73">
        <f>'[66]Оценка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'[66]Оценка от учреждения'!H107</f>
        <v>1</v>
      </c>
      <c r="I107" s="73">
        <f>'[66]Оценка от учреждения'!I107</f>
        <v>1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'[66]Оценка от учреждения'!H108</f>
        <v>100</v>
      </c>
      <c r="I108" s="73">
        <f>'[66]Оценка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97.743589743589752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'[66]Оценка от учреждения'!H109</f>
        <v>9</v>
      </c>
      <c r="I109" s="73">
        <f>'[66]Оценка от учреждения'!I109</f>
        <v>7.3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'[66]Оценка от учреждения'!H110</f>
        <v>100</v>
      </c>
      <c r="I110" s="73">
        <f>'[66]Оценка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'[66]Оценка от учреждения'!H111</f>
        <v>312</v>
      </c>
      <c r="I111" s="73">
        <f>'[66]Оценка от учреждения'!I111</f>
        <v>297.92</v>
      </c>
      <c r="J111" s="24">
        <f>IF(I111/H111*100&gt;100,100,I111/H111*100)</f>
        <v>95.487179487179503</v>
      </c>
      <c r="K111" s="24">
        <f>J111</f>
        <v>95.487179487179503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H106" sqref="H106"/>
    </sheetView>
  </sheetViews>
  <sheetFormatPr defaultColWidth="9.140625" defaultRowHeight="15.75" x14ac:dyDescent="0.25"/>
  <cols>
    <col min="1" max="1" width="19.140625" style="189" customWidth="1"/>
    <col min="2" max="2" width="32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285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'[67]Оценка от учреждения'!H16</f>
        <v>6.6</v>
      </c>
      <c r="I16" s="73">
        <f>'[67]Оценка от учреждения'!I16</f>
        <v>7.2</v>
      </c>
      <c r="J16" s="24">
        <f>IF(H16/I16*100&gt;100,100,H16/I16*100)</f>
        <v>91.666666666666657</v>
      </c>
      <c r="K16" s="334">
        <f>(J16+J17+J18)/3</f>
        <v>97.222222222222214</v>
      </c>
      <c r="L16" s="336">
        <f>(K16+K19)/2</f>
        <v>98.611111111111114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'[67]Оценка от учреждения'!H17</f>
        <v>100</v>
      </c>
      <c r="I17" s="73">
        <f>'[67]Оценка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'[67]Оценка от учреждения'!H18</f>
        <v>63.7</v>
      </c>
      <c r="I18" s="73">
        <f>'[67]Оценка от учреждения'!I18</f>
        <v>90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'[67]Оценка от учреждения'!H19</f>
        <v>2</v>
      </c>
      <c r="I19" s="73">
        <f>'[67]Оценка от учреждения'!I19</f>
        <v>2.67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'[67]Оценка от учреждения'!H20</f>
        <v>6.6</v>
      </c>
      <c r="I20" s="73">
        <f>'[67]Оценка от учреждения'!I20</f>
        <v>6.1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'[67]Оценка от учреждения'!H21</f>
        <v>100</v>
      </c>
      <c r="I21" s="73">
        <f>'[67]Оценка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'[67]Оценка от учреждения'!H22</f>
        <v>63.7</v>
      </c>
      <c r="I22" s="73">
        <f>'[67]Оценка от учреждения'!I22</f>
        <v>66.7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'[67]Оценка от учреждения'!H23</f>
        <v>2</v>
      </c>
      <c r="I23" s="73">
        <f>'[67]Оценка от учреждения'!I23</f>
        <v>2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'[67]Оценка от учреждения'!H24</f>
        <v>6.6</v>
      </c>
      <c r="I24" s="73">
        <f>'[67]Оценка от учреждения'!I24</f>
        <v>7</v>
      </c>
      <c r="J24" s="24">
        <f>IF(H24/I24*100&gt;100,100,H24/I24*100)</f>
        <v>94.285714285714278</v>
      </c>
      <c r="K24" s="334">
        <f>(J24+J25+J26)/3</f>
        <v>98.095238095238088</v>
      </c>
      <c r="L24" s="336">
        <f>(K24+K27)/2</f>
        <v>99.047619047619037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'[67]Оценка от учреждения'!H25</f>
        <v>100</v>
      </c>
      <c r="I25" s="73">
        <f>'[67]Оценка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'[67]Оценка от учреждения'!H26</f>
        <v>63.7</v>
      </c>
      <c r="I26" s="73">
        <f>'[67]Оценка от учреждения'!I26</f>
        <v>66.7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'[67]Оценка от учреждения'!H27</f>
        <v>21</v>
      </c>
      <c r="I27" s="73">
        <f>'[67]Оценка от учреждения'!I27</f>
        <v>21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'[7]309'!H28</f>
        <v>10</v>
      </c>
      <c r="I28" s="73">
        <f>'[7]309'!I28</f>
        <v>3.7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'[7]309'!H29</f>
        <v>100</v>
      </c>
      <c r="I29" s="73">
        <f>'[7]309'!I29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'[7]309'!H30</f>
        <v>63.7</v>
      </c>
      <c r="I30" s="73">
        <f>'[7]309'!I30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'[7]309'!H31</f>
        <v>0.33</v>
      </c>
      <c r="I31" s="73">
        <f>'[7]309'!I31</f>
        <v>0.33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'[67]Оценка от учреждения'!H32</f>
        <v>6.6</v>
      </c>
      <c r="I32" s="73">
        <f>'[67]Оценка от учреждения'!I32</f>
        <v>9</v>
      </c>
      <c r="J32" s="24">
        <f>IF(H32/I32*100&gt;100,100,H32/I32*100)</f>
        <v>73.333333333333329</v>
      </c>
      <c r="K32" s="334">
        <f>(J32+J33+J34)/3</f>
        <v>91.1111111111111</v>
      </c>
      <c r="L32" s="336">
        <f>(K32+K35)/2</f>
        <v>95.555555555555543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'[67]Оценка от учреждения'!H33</f>
        <v>100</v>
      </c>
      <c r="I33" s="73">
        <f>'[67]Оценка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'[67]Оценка от учреждения'!H34</f>
        <v>63.7</v>
      </c>
      <c r="I34" s="73">
        <f>'[67]Оценка от учреждения'!I34</f>
        <v>78.599999999999994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'[67]Оценка от учреждения'!H35</f>
        <v>302</v>
      </c>
      <c r="I35" s="73">
        <f>'[67]Оценка от учреждения'!I35</f>
        <v>306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'[67]Оценка от учреждения'!H84</f>
        <v>100</v>
      </c>
      <c r="I84" s="73">
        <f>'[67]Оценка от учреждения'!I84</f>
        <v>100</v>
      </c>
      <c r="J84" s="24">
        <f>IF(I84/H84*100&gt;100,100,I84/H84*100)</f>
        <v>100</v>
      </c>
      <c r="K84" s="334">
        <f>(J84+J85+J86)/3</f>
        <v>97.222222222222214</v>
      </c>
      <c r="L84" s="336">
        <f>(K84+K87)/2</f>
        <v>98.611111111111114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'[67]Оценка от учреждения'!H85</f>
        <v>6.6</v>
      </c>
      <c r="I85" s="73">
        <f>'[67]Оценка от учреждения'!I85</f>
        <v>7.2</v>
      </c>
      <c r="J85" s="24">
        <f>IF(H85/I85*100&gt;100,100,H85/I85*100)</f>
        <v>91.666666666666657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'[67]Оценка от учреждения'!H86</f>
        <v>100</v>
      </c>
      <c r="I86" s="73">
        <f>'[67]Оценка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'[67]Оценка от учреждения'!H87</f>
        <v>2</v>
      </c>
      <c r="I87" s="73">
        <f>'[67]Оценка от учреждения'!I87</f>
        <v>2.67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'[67]Оценка от учреждения'!H96</f>
        <v>100</v>
      </c>
      <c r="I96" s="73">
        <f>'[67]Оценка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'[67]Оценка от учреждения'!H97</f>
        <v>6.6</v>
      </c>
      <c r="I97" s="73">
        <f>'[67]Оценка от учреждения'!I97</f>
        <v>6.1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'[67]Оценка от учреждения'!H98</f>
        <v>100</v>
      </c>
      <c r="I98" s="73">
        <f>'[67]Оценка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'[67]Оценка от учреждения'!H99</f>
        <v>2</v>
      </c>
      <c r="I99" s="73">
        <f>'[67]Оценка от учреждения'!I99</f>
        <v>2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'[67]Оценка от учреждения'!H100</f>
        <v>100</v>
      </c>
      <c r="I100" s="73">
        <f>'[67]Оценка от учреждения'!I100</f>
        <v>100</v>
      </c>
      <c r="J100" s="24">
        <f>IF(I100/H100*100&gt;100,100,I100/H100*100)</f>
        <v>100</v>
      </c>
      <c r="K100" s="334">
        <f>(J100+J101+J102)/3</f>
        <v>98.095238095238088</v>
      </c>
      <c r="L100" s="336">
        <f>(K100+K103)/2</f>
        <v>99.047619047619037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'[67]Оценка от учреждения'!H101</f>
        <v>6.6</v>
      </c>
      <c r="I101" s="73">
        <f>'[67]Оценка от учреждения'!I101</f>
        <v>7</v>
      </c>
      <c r="J101" s="24">
        <f>IF(H101/I101*100&gt;100,100,H101/I101*100)</f>
        <v>94.285714285714278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'[67]Оценка от учреждения'!H102</f>
        <v>100</v>
      </c>
      <c r="I102" s="73">
        <f>'[67]Оценка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'[67]Оценка от учреждения'!H103</f>
        <v>21</v>
      </c>
      <c r="I103" s="73">
        <f>'[67]Оценка от учреждения'!I103</f>
        <v>21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'[7]309'!H104</f>
        <v>100</v>
      </c>
      <c r="I104" s="73">
        <f>'[7]309'!I104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'[7]309'!H105</f>
        <v>10</v>
      </c>
      <c r="I105" s="73">
        <f>'[7]309'!I105</f>
        <v>0</v>
      </c>
      <c r="J105" s="24"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'[7]309'!H106</f>
        <v>100</v>
      </c>
      <c r="I106" s="73">
        <f>'[7]309'!I106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'[7]309'!H107</f>
        <v>0.33</v>
      </c>
      <c r="I107" s="73">
        <f>'[7]309'!I107</f>
        <v>0.33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'[67]Оценка от учреждения'!H108</f>
        <v>100</v>
      </c>
      <c r="I108" s="73">
        <f>'[67]Оценка от учреждения'!I108</f>
        <v>100</v>
      </c>
      <c r="J108" s="24">
        <f>IF(I108/H108*100&gt;100,100,I108/H108*100)</f>
        <v>100</v>
      </c>
      <c r="K108" s="334">
        <f>(J108+J109+J110)/3</f>
        <v>93.827160493827151</v>
      </c>
      <c r="L108" s="336">
        <f>(K108+K111)/2</f>
        <v>96.913580246913568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'[67]Оценка от учреждения'!H109</f>
        <v>6.6</v>
      </c>
      <c r="I109" s="73">
        <f>'[67]Оценка от учреждения'!I109</f>
        <v>8.1</v>
      </c>
      <c r="J109" s="24">
        <f>IF(H109/I109*100&gt;100,100,H109/I109*100)</f>
        <v>81.481481481481481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'[67]Оценка от учреждения'!H110</f>
        <v>100</v>
      </c>
      <c r="I110" s="73">
        <f>'[67]Оценка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'[67]Оценка от учреждения'!H111</f>
        <v>335</v>
      </c>
      <c r="I111" s="73">
        <f>'[67]Оценка от учреждения'!I111</f>
        <v>339.33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58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286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'[68]Оценка от учреждения'!H16</f>
        <v>12</v>
      </c>
      <c r="I16" s="73">
        <f>'[68]Оценка от учреждения'!I16</f>
        <v>5</v>
      </c>
      <c r="J16" s="24">
        <f>IF(H16/I16*100&gt;100,100,H16/I16*100)</f>
        <v>100</v>
      </c>
      <c r="K16" s="334">
        <f>(J16+J17+J18)/3</f>
        <v>86.84848484848483</v>
      </c>
      <c r="L16" s="336">
        <f>(K16+K19)/2</f>
        <v>93.424242424242408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'[68]Оценка от учреждения'!H17</f>
        <v>100</v>
      </c>
      <c r="I17" s="73">
        <f>'[68]Оценка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'[68]Оценка от учреждения'!H18</f>
        <v>55</v>
      </c>
      <c r="I18" s="73">
        <f>'[68]Оценка от учреждения'!I18</f>
        <v>33.299999999999997</v>
      </c>
      <c r="J18" s="24">
        <f>IF(I18/H18*100&gt;100,100,I18/H18*100)</f>
        <v>60.545454545454533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'[68]Оценка от учреждения'!H19</f>
        <v>2.67</v>
      </c>
      <c r="I19" s="73">
        <f>'[68]Оценка от учреждения'!I19</f>
        <v>2.67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'[68]Оценка от учреждения'!H20</f>
        <v>12</v>
      </c>
      <c r="I20" s="73">
        <f>'[68]Оценка от учреждения'!I20</f>
        <v>3.8</v>
      </c>
      <c r="J20" s="24">
        <f>IF(H20/I20*100&gt;100,100,H20/I20*100)</f>
        <v>100</v>
      </c>
      <c r="K20" s="334">
        <f>(J20+J21+J22)/3</f>
        <v>100</v>
      </c>
      <c r="L20" s="336">
        <f>(K20+K23)/2</f>
        <v>98.283261802575112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'[68]Оценка от учреждения'!H21</f>
        <v>100</v>
      </c>
      <c r="I21" s="73">
        <f>'[68]Оценка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'[68]Оценка от учреждения'!H22</f>
        <v>55</v>
      </c>
      <c r="I22" s="73">
        <f>'[68]Оценка от учреждения'!I22</f>
        <v>75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'[68]Оценка от учреждения'!H23</f>
        <v>2.33</v>
      </c>
      <c r="I23" s="73">
        <f>'[68]Оценка от учреждения'!I23</f>
        <v>2.25</v>
      </c>
      <c r="J23" s="24">
        <f>IF(I23/H23*100&gt;100,100,I23/H23*100)</f>
        <v>96.566523605150209</v>
      </c>
      <c r="K23" s="24">
        <f>J23</f>
        <v>96.566523605150209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'[68]Оценка от учреждения'!H24</f>
        <v>7.2</v>
      </c>
      <c r="I24" s="73">
        <f>'[68]Оценка от учреждения'!I24</f>
        <v>8.9</v>
      </c>
      <c r="J24" s="24">
        <f>IF(H24/I24*100&gt;100,100,H24/I24*100)</f>
        <v>80.898876404494374</v>
      </c>
      <c r="K24" s="334">
        <f>(J24+J25+J26)/3</f>
        <v>93.632958801498134</v>
      </c>
      <c r="L24" s="336">
        <f>(K24+K27)/2</f>
        <v>96.816479400749074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'[68]Оценка от учреждения'!H25</f>
        <v>100</v>
      </c>
      <c r="I25" s="73">
        <f>'[68]Оценка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'[68]Оценка от учреждения'!H26</f>
        <v>55</v>
      </c>
      <c r="I26" s="73">
        <f>'[68]Оценка от учреждения'!I26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'[68]Оценка от учреждения'!H27</f>
        <v>31.33</v>
      </c>
      <c r="I27" s="73">
        <f>'[68]Оценка от учреждения'!I27</f>
        <v>36.33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'[68]Оценка от учреждения'!H28</f>
        <v>7.2</v>
      </c>
      <c r="I28" s="73">
        <f>'[68]Оценка от учреждения'!I28</f>
        <v>2.9</v>
      </c>
      <c r="J28" s="24">
        <f>IF(H28/I28*100&gt;100,100,H28/I28*100)</f>
        <v>100</v>
      </c>
      <c r="K28" s="334">
        <f>(J28+J29+J30)/3</f>
        <v>90.476190476190482</v>
      </c>
      <c r="L28" s="336">
        <f>(K28+K31)/2</f>
        <v>95.238095238095241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'[68]Оценка от учреждения'!H29</f>
        <v>100</v>
      </c>
      <c r="I29" s="73">
        <f>'[68]Оценка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'[68]Оценка от учреждения'!H30</f>
        <v>70</v>
      </c>
      <c r="I30" s="73">
        <f>'[68]Оценка от учреждения'!I30</f>
        <v>50</v>
      </c>
      <c r="J30" s="24">
        <f>IF(I30/H30*100&gt;100,100,I30/H30*100)</f>
        <v>71.428571428571431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'[68]Оценка от учреждения'!H31</f>
        <v>1.67</v>
      </c>
      <c r="I31" s="73">
        <f>'[68]Оценка от учреждения'!I31</f>
        <v>1.67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'[68]Оценка от учреждения'!H32</f>
        <v>7.2</v>
      </c>
      <c r="I32" s="73">
        <f>'[68]Оценка от учреждения'!I32</f>
        <v>7.2</v>
      </c>
      <c r="J32" s="24">
        <f>IF(H32/I32*100&gt;100,100,H32/I32*100)</f>
        <v>100</v>
      </c>
      <c r="K32" s="334">
        <f>(J32+J33+J34)/3</f>
        <v>86.121212121212125</v>
      </c>
      <c r="L32" s="336">
        <f>(K32+K35)/2</f>
        <v>91.550538946512106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'[68]Оценка от учреждения'!H33</f>
        <v>100</v>
      </c>
      <c r="I33" s="73">
        <f>'[68]Оценка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'[68]Оценка от учреждения'!H34</f>
        <v>55</v>
      </c>
      <c r="I34" s="73">
        <f>'[68]Оценка от учреждения'!I34</f>
        <v>32.1</v>
      </c>
      <c r="J34" s="24">
        <f>IF(I34/H34*100&gt;100,100,I34/H34*100)</f>
        <v>58.36363636363636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'[68]Оценка от учреждения'!H35</f>
        <v>298</v>
      </c>
      <c r="I35" s="73">
        <f>'[68]Оценка от учреждения'!I35</f>
        <v>289</v>
      </c>
      <c r="J35" s="24">
        <f>IF(I35/H35*100&gt;100,100,I35/H35*100)</f>
        <v>96.979865771812086</v>
      </c>
      <c r="K35" s="24">
        <f>J35</f>
        <v>96.979865771812086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'[68]Оценка от учреждения'!H60</f>
        <v>7.2</v>
      </c>
      <c r="I60" s="73">
        <f>'[68]Оценка от учреждения'!I60</f>
        <v>8.5</v>
      </c>
      <c r="J60" s="24">
        <f>IF(H60/I60*100&gt;100,100,H60/I60*100)</f>
        <v>84.705882352941174</v>
      </c>
      <c r="K60" s="334">
        <f>(J60+J61+J62)/3</f>
        <v>92.420479302832234</v>
      </c>
      <c r="L60" s="336">
        <f>(K60+K63)/2</f>
        <v>96.210239651416117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'[68]Оценка от учреждения'!H61</f>
        <v>100</v>
      </c>
      <c r="I61" s="73">
        <f>'[68]Оценка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'[68]Оценка от учреждения'!H62</f>
        <v>90</v>
      </c>
      <c r="I62" s="73">
        <f>'[68]Оценка от учреждения'!I62</f>
        <v>83.3</v>
      </c>
      <c r="J62" s="24">
        <f>IF(I62/H62*100&gt;100,100,I62/H62*100)</f>
        <v>92.555555555555557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'[68]Оценка от учреждения'!H63</f>
        <v>4</v>
      </c>
      <c r="I63" s="73">
        <f>'[68]Оценка от учреждения'!I63</f>
        <v>4.42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>
        <v>100</v>
      </c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'[68]Оценка от учреждения'!H84</f>
        <v>100</v>
      </c>
      <c r="I84" s="73">
        <f>'[68]Оценка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'[68]Оценка от учреждения'!H85</f>
        <v>7.2</v>
      </c>
      <c r="I85" s="73">
        <f>'[68]Оценка от учреждения'!I85</f>
        <v>5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'[68]Оценка от учреждения'!H86</f>
        <v>100</v>
      </c>
      <c r="I86" s="73">
        <f>'[68]Оценка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'[68]Оценка от учреждения'!H87</f>
        <v>2.67</v>
      </c>
      <c r="I87" s="73">
        <f>'[68]Оценка от учреждения'!I87</f>
        <v>2.67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'[68]Оценка от учреждения'!H96</f>
        <v>100</v>
      </c>
      <c r="I96" s="73">
        <f>'[68]Оценка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98.283261802575112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'[68]Оценка от учреждения'!H97</f>
        <v>12</v>
      </c>
      <c r="I97" s="73">
        <f>'[68]Оценка от учреждения'!I97</f>
        <v>3.8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'[68]Оценка от учреждения'!H98</f>
        <v>100</v>
      </c>
      <c r="I98" s="73">
        <f>'[68]Оценка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'[68]Оценка от учреждения'!H99</f>
        <v>2.33</v>
      </c>
      <c r="I99" s="73">
        <f>'[68]Оценка от учреждения'!I99</f>
        <v>2.25</v>
      </c>
      <c r="J99" s="24">
        <f>IF(I99/H99*100&gt;100,100,I99/H99*100)</f>
        <v>96.566523605150209</v>
      </c>
      <c r="K99" s="24">
        <f>J99</f>
        <v>96.566523605150209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'[68]Оценка от учреждения'!H100</f>
        <v>100</v>
      </c>
      <c r="I100" s="73">
        <f>'[68]Оценка от учреждения'!I100</f>
        <v>100</v>
      </c>
      <c r="J100" s="24">
        <f>IF(I100/H100*100&gt;100,100,I100/H100*100)</f>
        <v>100</v>
      </c>
      <c r="K100" s="334">
        <f>(J100+J101+J102)/3</f>
        <v>93.632958801498134</v>
      </c>
      <c r="L100" s="336">
        <f>(K100+K103)/2</f>
        <v>96.816479400749074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'[68]Оценка от учреждения'!H101</f>
        <v>7.2</v>
      </c>
      <c r="I101" s="73">
        <f>'[68]Оценка от учреждения'!I101</f>
        <v>8.9</v>
      </c>
      <c r="J101" s="24">
        <f>IF(H101/I101*100&gt;100,100,H101/I101*100)</f>
        <v>80.898876404494374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'[68]Оценка от учреждения'!H102</f>
        <v>100</v>
      </c>
      <c r="I102" s="73">
        <f>'[68]Оценка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'[68]Оценка от учреждения'!H103</f>
        <v>31.33</v>
      </c>
      <c r="I103" s="73">
        <f>'[68]Оценка от учреждения'!I103</f>
        <v>36.33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'[68]Оценка от учреждения'!H104</f>
        <v>100</v>
      </c>
      <c r="I104" s="73">
        <f>'[68]Оценка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'[68]Оценка от учреждения'!H105</f>
        <v>7.2</v>
      </c>
      <c r="I105" s="73">
        <f>'[68]Оценка от учреждения'!I105</f>
        <v>2.9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'[68]Оценка от учреждения'!H106</f>
        <v>100</v>
      </c>
      <c r="I106" s="73">
        <f>'[68]Оценка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'[68]Оценка от учреждения'!H107</f>
        <v>1.67</v>
      </c>
      <c r="I107" s="73">
        <f>'[68]Оценка от учреждения'!I107</f>
        <v>1.67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'[68]Оценка от учреждения'!H108</f>
        <v>100</v>
      </c>
      <c r="I108" s="73">
        <f>'[68]Оценка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98.579470198675494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'[68]Оценка от учреждения'!H109</f>
        <v>7.2</v>
      </c>
      <c r="I109" s="73">
        <f>'[68]Оценка от учреждения'!I109</f>
        <v>7.2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'[68]Оценка от учреждения'!H110</f>
        <v>100</v>
      </c>
      <c r="I110" s="73">
        <f>'[68]Оценка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'[68]Оценка от учреждения'!H111</f>
        <v>302</v>
      </c>
      <c r="I111" s="73">
        <f>'[68]Оценка от учреждения'!I111</f>
        <v>293.42</v>
      </c>
      <c r="J111" s="24">
        <f>IF(I111/H111*100&gt;100,100,I111/H111*100)</f>
        <v>97.158940397351003</v>
      </c>
      <c r="K111" s="24">
        <f>J111</f>
        <v>97.158940397351003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C108:C111"/>
    <mergeCell ref="D108:D111"/>
    <mergeCell ref="B104:B107"/>
    <mergeCell ref="C104:C107"/>
    <mergeCell ref="D104:D107"/>
    <mergeCell ref="B108:B111"/>
    <mergeCell ref="L108:L111"/>
    <mergeCell ref="N108:N111"/>
    <mergeCell ref="L104:L107"/>
    <mergeCell ref="N104:N107"/>
    <mergeCell ref="M4:M115"/>
    <mergeCell ref="N4:N7"/>
    <mergeCell ref="L8:L11"/>
    <mergeCell ref="L88:L91"/>
    <mergeCell ref="N68:N71"/>
    <mergeCell ref="N36:N39"/>
    <mergeCell ref="L32:L35"/>
    <mergeCell ref="N32:N35"/>
    <mergeCell ref="L28:L31"/>
    <mergeCell ref="N28:N31"/>
    <mergeCell ref="L24:L27"/>
    <mergeCell ref="N24:N27"/>
    <mergeCell ref="L20:L23"/>
    <mergeCell ref="N20:N23"/>
    <mergeCell ref="K104:K106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40:L43"/>
    <mergeCell ref="N40:N43"/>
    <mergeCell ref="L44:L47"/>
    <mergeCell ref="N44:N47"/>
    <mergeCell ref="K112:K114"/>
    <mergeCell ref="L112:L115"/>
    <mergeCell ref="N112:N115"/>
    <mergeCell ref="L100:L103"/>
    <mergeCell ref="N100:N103"/>
    <mergeCell ref="K108:K110"/>
    <mergeCell ref="N12:N15"/>
    <mergeCell ref="N52:N55"/>
    <mergeCell ref="B52:B55"/>
    <mergeCell ref="C52:C55"/>
    <mergeCell ref="D52:D55"/>
    <mergeCell ref="L96:L99"/>
    <mergeCell ref="N96:N99"/>
    <mergeCell ref="L56:L59"/>
    <mergeCell ref="L72:L75"/>
    <mergeCell ref="N72:N75"/>
    <mergeCell ref="N56:N59"/>
    <mergeCell ref="N60:N63"/>
    <mergeCell ref="B80:B83"/>
    <mergeCell ref="C80:C83"/>
    <mergeCell ref="D80:D83"/>
    <mergeCell ref="K80:K82"/>
    <mergeCell ref="L12:L15"/>
    <mergeCell ref="L60:L63"/>
    <mergeCell ref="N88:N91"/>
    <mergeCell ref="L80:L83"/>
    <mergeCell ref="N80:N83"/>
    <mergeCell ref="N76:N79"/>
    <mergeCell ref="N84:N87"/>
    <mergeCell ref="L84:L87"/>
    <mergeCell ref="B8:B11"/>
    <mergeCell ref="B56:B59"/>
    <mergeCell ref="C56:C59"/>
    <mergeCell ref="D56:D59"/>
    <mergeCell ref="B40:B43"/>
    <mergeCell ref="C40:C43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B84:B87"/>
    <mergeCell ref="K60:K62"/>
    <mergeCell ref="D96:D99"/>
    <mergeCell ref="K56:K58"/>
    <mergeCell ref="C92:C95"/>
    <mergeCell ref="D92:D95"/>
    <mergeCell ref="B12:B15"/>
    <mergeCell ref="C12:C15"/>
    <mergeCell ref="K84:K86"/>
    <mergeCell ref="B88:B91"/>
    <mergeCell ref="D76:D79"/>
    <mergeCell ref="D88:D91"/>
    <mergeCell ref="C84:C87"/>
    <mergeCell ref="D84:D87"/>
    <mergeCell ref="C88:C91"/>
    <mergeCell ref="D12:D15"/>
    <mergeCell ref="K12:K14"/>
    <mergeCell ref="K76:K78"/>
    <mergeCell ref="D40:D43"/>
    <mergeCell ref="K88:K90"/>
    <mergeCell ref="B60:B63"/>
    <mergeCell ref="C60:C63"/>
    <mergeCell ref="D60:D63"/>
    <mergeCell ref="B72:B75"/>
    <mergeCell ref="C72:C75"/>
    <mergeCell ref="D72:D75"/>
    <mergeCell ref="B64:B67"/>
    <mergeCell ref="C64:C67"/>
    <mergeCell ref="D64:D67"/>
    <mergeCell ref="K64:K66"/>
    <mergeCell ref="L64:L67"/>
    <mergeCell ref="N64:N67"/>
    <mergeCell ref="B76:B79"/>
    <mergeCell ref="K72:K74"/>
    <mergeCell ref="B48:B51"/>
    <mergeCell ref="C48:C51"/>
    <mergeCell ref="D48:D51"/>
    <mergeCell ref="K48:K50"/>
    <mergeCell ref="N48:N51"/>
    <mergeCell ref="B68:B71"/>
    <mergeCell ref="C68:C71"/>
    <mergeCell ref="D68:D71"/>
    <mergeCell ref="K68:K70"/>
    <mergeCell ref="L68:L71"/>
    <mergeCell ref="L76:L79"/>
    <mergeCell ref="C76:C79"/>
    <mergeCell ref="B44:B47"/>
    <mergeCell ref="C44:C47"/>
    <mergeCell ref="D44:D47"/>
    <mergeCell ref="K44:K46"/>
    <mergeCell ref="K52:K54"/>
    <mergeCell ref="L52:L55"/>
    <mergeCell ref="K40:K42"/>
    <mergeCell ref="L36:L39"/>
    <mergeCell ref="L48:L51"/>
    <mergeCell ref="K36:K38"/>
    <mergeCell ref="B36:B39"/>
    <mergeCell ref="C36:C39"/>
    <mergeCell ref="B32:B35"/>
    <mergeCell ref="C32:C35"/>
    <mergeCell ref="D32:D35"/>
    <mergeCell ref="K32:K34"/>
    <mergeCell ref="D36:D39"/>
    <mergeCell ref="B24:B27"/>
    <mergeCell ref="C24:C27"/>
    <mergeCell ref="D24:D27"/>
    <mergeCell ref="K24:K26"/>
    <mergeCell ref="B28:B31"/>
    <mergeCell ref="C28:C31"/>
    <mergeCell ref="D28:D31"/>
    <mergeCell ref="K28:K30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9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'[7]315'!H20</f>
        <v>10</v>
      </c>
      <c r="I20" s="73">
        <f>'[7]315'!I20</f>
        <v>10.1</v>
      </c>
      <c r="J20" s="24">
        <f>IF(H20/I20*100&gt;100,100,H20/I20*100)</f>
        <v>99.009900990099013</v>
      </c>
      <c r="K20" s="334">
        <f>(J20+J21+J22)/3</f>
        <v>99.669966996699671</v>
      </c>
      <c r="L20" s="336">
        <f>(K20+K23)/2</f>
        <v>99.834983498349828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'[7]315'!H21</f>
        <v>100</v>
      </c>
      <c r="I21" s="73">
        <f>'[7]315'!I21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'[7]315'!H22</f>
        <v>55</v>
      </c>
      <c r="I22" s="73">
        <f>'[7]315'!I22</f>
        <v>60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'[7]315'!H23</f>
        <v>1</v>
      </c>
      <c r="I23" s="73">
        <f>'[7]315'!I23</f>
        <v>1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'[7]315'!H24</f>
        <v>10</v>
      </c>
      <c r="I24" s="73">
        <f>'[7]315'!I24</f>
        <v>4.2</v>
      </c>
      <c r="J24" s="24">
        <f>IF(H24/I24*100&gt;100,100,H24/I24*100)</f>
        <v>100</v>
      </c>
      <c r="K24" s="334">
        <f>(J24+J25+J26)/3</f>
        <v>100</v>
      </c>
      <c r="L24" s="336">
        <f>(K24+K27)/2</f>
        <v>96.204545454545439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'[7]315'!H25</f>
        <v>100</v>
      </c>
      <c r="I25" s="73">
        <f>'[7]315'!I25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'[7]315'!H26</f>
        <v>55</v>
      </c>
      <c r="I26" s="73">
        <f>'[7]315'!I26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'[7]315'!H27</f>
        <v>22</v>
      </c>
      <c r="I27" s="73">
        <f>'[7]315'!I27</f>
        <v>20.329999999999998</v>
      </c>
      <c r="J27" s="24">
        <f>IF(I27/H27*100&gt;100,100,I27/H27*100)</f>
        <v>92.409090909090892</v>
      </c>
      <c r="K27" s="24">
        <f>J27</f>
        <v>92.409090909090892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'[69]Оценка от учреждения'!H32</f>
        <v>10</v>
      </c>
      <c r="I32" s="73">
        <f>'[69]Оценка от учреждения'!I32</f>
        <v>7</v>
      </c>
      <c r="J32" s="24">
        <f>IF(H32/I32*100&gt;100,100,H32/I32*100)</f>
        <v>100</v>
      </c>
      <c r="K32" s="334">
        <f>(J32+J33+J34)/3</f>
        <v>95.705154733986276</v>
      </c>
      <c r="L32" s="336">
        <f>(K32+K35)/2</f>
        <v>97.741630621431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'[69]Оценка от учреждения'!H33</f>
        <v>100</v>
      </c>
      <c r="I33" s="73">
        <f>'[69]Оценка от учреждения'!I33</f>
        <v>96.20637329286798</v>
      </c>
      <c r="J33" s="24">
        <f>IF(I33/H33*100&gt;100,100,I33/H33*100)</f>
        <v>96.20637329286798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'[69]Оценка от учреждения'!H34</f>
        <v>55</v>
      </c>
      <c r="I34" s="73">
        <f>'[69]Оценка от учреждения'!I34</f>
        <v>50</v>
      </c>
      <c r="J34" s="24">
        <f>IF(I34/H34*100&gt;100,100,I34/H34*100)</f>
        <v>90.909090909090907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'[69]Оценка от учреждения'!H35</f>
        <v>338</v>
      </c>
      <c r="I35" s="73">
        <f>'[69]Оценка от учреждения'!I35</f>
        <v>337.25</v>
      </c>
      <c r="J35" s="24">
        <f>IF(I35/H35*100&gt;100,100,I35/H35*100)</f>
        <v>99.778106508875737</v>
      </c>
      <c r="K35" s="24">
        <f>J35</f>
        <v>99.778106508875737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0.7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'[69]Оценка от учреждения'!H96</f>
        <v>100</v>
      </c>
      <c r="I96" s="73">
        <f>'[69]Оценка от учреждения'!I96</f>
        <v>100</v>
      </c>
      <c r="J96" s="24">
        <f>IF(I96/H96*100&gt;100,100,I96/H96*100)</f>
        <v>100</v>
      </c>
      <c r="K96" s="334">
        <f>(J96+J97+J98)/3</f>
        <v>99.669966996699671</v>
      </c>
      <c r="L96" s="336">
        <f>(K96+K99)/2</f>
        <v>99.834983498349828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'[69]Оценка от учреждения'!H97</f>
        <v>10</v>
      </c>
      <c r="I97" s="73">
        <f>'[69]Оценка от учреждения'!I97</f>
        <v>10.1</v>
      </c>
      <c r="J97" s="24">
        <f>IF(H97/I97*100&gt;100,100,H97/I97*100)</f>
        <v>99.009900990099013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'[69]Оценка от учреждения'!H98</f>
        <v>100</v>
      </c>
      <c r="I98" s="73">
        <f>'[69]Оценка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'[69]Оценка от учреждения'!H99</f>
        <v>1</v>
      </c>
      <c r="I99" s="73">
        <f>'[69]Оценка от учреждения'!I99</f>
        <v>1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'[69]Оценка от учреждения'!H100</f>
        <v>100</v>
      </c>
      <c r="I100" s="73">
        <f>'[69]Оценка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96.204545454545439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'[69]Оценка от учреждения'!H101</f>
        <v>10</v>
      </c>
      <c r="I101" s="73">
        <f>'[69]Оценка от учреждения'!I101</f>
        <v>8.5</v>
      </c>
      <c r="J101" s="24">
        <f>IF(H101/I101*100&gt;100,100,H101/I101*100)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'[69]Оценка от учреждения'!H102</f>
        <v>100</v>
      </c>
      <c r="I102" s="73">
        <f>'[69]Оценка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'[7]315'!$H$103</f>
        <v>22</v>
      </c>
      <c r="I103" s="73">
        <f>'[7]315'!$I$103</f>
        <v>20.329999999999998</v>
      </c>
      <c r="J103" s="24">
        <f>IF(I103/H103*100&gt;100,100,I103/H103*100)</f>
        <v>92.409090909090892</v>
      </c>
      <c r="K103" s="24">
        <f>J103</f>
        <v>92.409090909090892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'[69]Оценка от учреждения'!H108</f>
        <v>100</v>
      </c>
      <c r="I108" s="73">
        <f>'[69]Оценка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99.882436260623223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'[69]Оценка от учреждения'!H109</f>
        <v>10</v>
      </c>
      <c r="I109" s="73">
        <f>'[69]Оценка от учреждения'!I109</f>
        <v>6.7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'[69]Оценка от учреждения'!H110</f>
        <v>100</v>
      </c>
      <c r="I110" s="73">
        <f>'[69]Оценка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'[69]Оценка от учреждения'!H111</f>
        <v>353</v>
      </c>
      <c r="I111" s="73">
        <f>'[69]Оценка от учреждения'!I111</f>
        <v>352.17</v>
      </c>
      <c r="J111" s="24">
        <f>IF(I111/H111*100&gt;100,100,I111/H111*100)</f>
        <v>99.76487252124646</v>
      </c>
      <c r="K111" s="24">
        <f>J111</f>
        <v>99.76487252124646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N108:N111"/>
    <mergeCell ref="L112:L115"/>
    <mergeCell ref="N112:N115"/>
    <mergeCell ref="L104:L107"/>
    <mergeCell ref="N104:N107"/>
    <mergeCell ref="L100:L103"/>
    <mergeCell ref="N100:N103"/>
    <mergeCell ref="B112:B115"/>
    <mergeCell ref="C112:C115"/>
    <mergeCell ref="B100:B103"/>
    <mergeCell ref="C100:C103"/>
    <mergeCell ref="D100:D103"/>
    <mergeCell ref="K100:K102"/>
    <mergeCell ref="D112:D115"/>
    <mergeCell ref="K112:K11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L108:L111"/>
    <mergeCell ref="L96:L99"/>
    <mergeCell ref="N96:N99"/>
    <mergeCell ref="K92:K94"/>
    <mergeCell ref="L92:L95"/>
    <mergeCell ref="N92:N95"/>
    <mergeCell ref="B96:B99"/>
    <mergeCell ref="C96:C99"/>
    <mergeCell ref="D96:D99"/>
    <mergeCell ref="K96:K98"/>
    <mergeCell ref="B92:B95"/>
    <mergeCell ref="C92:C95"/>
    <mergeCell ref="D92:D95"/>
    <mergeCell ref="K88:K90"/>
    <mergeCell ref="L88:L91"/>
    <mergeCell ref="N88:N91"/>
    <mergeCell ref="B80:B83"/>
    <mergeCell ref="C80:C83"/>
    <mergeCell ref="D80:D83"/>
    <mergeCell ref="B84:B87"/>
    <mergeCell ref="C84:C87"/>
    <mergeCell ref="D84:D87"/>
    <mergeCell ref="B88:B91"/>
    <mergeCell ref="C88:C91"/>
    <mergeCell ref="D88:D91"/>
    <mergeCell ref="N76:N79"/>
    <mergeCell ref="K84:K86"/>
    <mergeCell ref="L84:L87"/>
    <mergeCell ref="N84:N87"/>
    <mergeCell ref="K80:K82"/>
    <mergeCell ref="L80:L83"/>
    <mergeCell ref="N80:N83"/>
    <mergeCell ref="K76:K78"/>
    <mergeCell ref="L76:L79"/>
    <mergeCell ref="B72:B75"/>
    <mergeCell ref="C72:C75"/>
    <mergeCell ref="D72:D75"/>
    <mergeCell ref="K72:K74"/>
    <mergeCell ref="B76:B79"/>
    <mergeCell ref="B56:B59"/>
    <mergeCell ref="C56:C59"/>
    <mergeCell ref="D56:D59"/>
    <mergeCell ref="B68:B71"/>
    <mergeCell ref="C68:C71"/>
    <mergeCell ref="D68:D71"/>
    <mergeCell ref="D60:D63"/>
    <mergeCell ref="C76:C79"/>
    <mergeCell ref="D76:D79"/>
    <mergeCell ref="K56:K58"/>
    <mergeCell ref="N48:N51"/>
    <mergeCell ref="D44:D47"/>
    <mergeCell ref="K44:K46"/>
    <mergeCell ref="L44:L47"/>
    <mergeCell ref="N44:N47"/>
    <mergeCell ref="D48:D51"/>
    <mergeCell ref="K48:K50"/>
    <mergeCell ref="N40:N43"/>
    <mergeCell ref="L72:L75"/>
    <mergeCell ref="N72:N75"/>
    <mergeCell ref="L56:L59"/>
    <mergeCell ref="N56:N59"/>
    <mergeCell ref="L68:L71"/>
    <mergeCell ref="N68:N71"/>
    <mergeCell ref="N16:N19"/>
    <mergeCell ref="L28:L31"/>
    <mergeCell ref="N28:N31"/>
    <mergeCell ref="L20:L23"/>
    <mergeCell ref="N20:N23"/>
    <mergeCell ref="N12:N15"/>
    <mergeCell ref="N4:N7"/>
    <mergeCell ref="L8:L11"/>
    <mergeCell ref="N8:N11"/>
    <mergeCell ref="B12:B15"/>
    <mergeCell ref="C12:C15"/>
    <mergeCell ref="D12:D15"/>
    <mergeCell ref="B24:B27"/>
    <mergeCell ref="C24:C27"/>
    <mergeCell ref="B8:B11"/>
    <mergeCell ref="C8:C11"/>
    <mergeCell ref="D8:D11"/>
    <mergeCell ref="L16:L19"/>
    <mergeCell ref="K8:K10"/>
    <mergeCell ref="K12:K14"/>
    <mergeCell ref="L12:L15"/>
    <mergeCell ref="A1:N1"/>
    <mergeCell ref="A4:A115"/>
    <mergeCell ref="B4:B7"/>
    <mergeCell ref="C4:C7"/>
    <mergeCell ref="D4:D7"/>
    <mergeCell ref="K4:K6"/>
    <mergeCell ref="L4:L7"/>
    <mergeCell ref="M4:M115"/>
    <mergeCell ref="B16:B19"/>
    <mergeCell ref="C16:C19"/>
    <mergeCell ref="D36:D39"/>
    <mergeCell ref="K36:K38"/>
    <mergeCell ref="L36:L39"/>
    <mergeCell ref="N36:N39"/>
    <mergeCell ref="K16:K18"/>
    <mergeCell ref="B20:B23"/>
    <mergeCell ref="C20:C23"/>
    <mergeCell ref="D20:D23"/>
    <mergeCell ref="K20:K22"/>
    <mergeCell ref="D16:D19"/>
    <mergeCell ref="N24:N27"/>
    <mergeCell ref="N32:N35"/>
    <mergeCell ref="K68:K70"/>
    <mergeCell ref="K60:K62"/>
    <mergeCell ref="L60:L63"/>
    <mergeCell ref="K28:K30"/>
    <mergeCell ref="L40:L43"/>
    <mergeCell ref="B32:B35"/>
    <mergeCell ref="C32:C35"/>
    <mergeCell ref="D32:D35"/>
    <mergeCell ref="K32:K34"/>
    <mergeCell ref="N60:N63"/>
    <mergeCell ref="B64:B67"/>
    <mergeCell ref="C64:C67"/>
    <mergeCell ref="D64:D67"/>
    <mergeCell ref="K64:K66"/>
    <mergeCell ref="L64:L67"/>
    <mergeCell ref="N64:N67"/>
    <mergeCell ref="B52:B55"/>
    <mergeCell ref="C52:C55"/>
    <mergeCell ref="D52:D55"/>
    <mergeCell ref="K52:K54"/>
    <mergeCell ref="L52:L55"/>
    <mergeCell ref="N52:N55"/>
    <mergeCell ref="D40:D43"/>
    <mergeCell ref="K24:K26"/>
    <mergeCell ref="L24:L27"/>
    <mergeCell ref="B28:B31"/>
    <mergeCell ref="C28:C31"/>
    <mergeCell ref="D28:D31"/>
    <mergeCell ref="B36:B39"/>
    <mergeCell ref="C36:C39"/>
    <mergeCell ref="B60:B63"/>
    <mergeCell ref="C60:C63"/>
    <mergeCell ref="B40:B43"/>
    <mergeCell ref="C40:C43"/>
    <mergeCell ref="B44:B47"/>
    <mergeCell ref="C44:C47"/>
    <mergeCell ref="B48:B51"/>
    <mergeCell ref="C48:C51"/>
    <mergeCell ref="L32:L35"/>
    <mergeCell ref="D24:D27"/>
    <mergeCell ref="K40:K42"/>
    <mergeCell ref="L48:L5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0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'[70]Оценка от учреждения'!H24</f>
        <v>8.1</v>
      </c>
      <c r="I24" s="73">
        <f>'[70]Оценка от учреждения'!I24</f>
        <v>2.2999999999999998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'[70]Оценка от учреждения'!H25</f>
        <v>100</v>
      </c>
      <c r="I25" s="73">
        <f>'[70]Оценка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'[70]Оценка от учреждения'!H26</f>
        <v>66.599999999999994</v>
      </c>
      <c r="I26" s="73">
        <f>'[70]Оценка от учреждения'!I26</f>
        <v>66.7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'[70]Оценка от учреждения'!H27</f>
        <v>33.5</v>
      </c>
      <c r="I27" s="73">
        <f>'[70]Оценка от учреждения'!I27</f>
        <v>37.92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'[70]Оценка от учреждения'!H28</f>
        <v>8.1</v>
      </c>
      <c r="I28" s="73">
        <f>'[70]Оценка от учреждения'!I28</f>
        <v>7.3</v>
      </c>
      <c r="J28" s="24">
        <f>IF(H28/I28*100&gt;100,100,H28/I28*100)</f>
        <v>100</v>
      </c>
      <c r="K28" s="334">
        <f>(J28+J29+J30)/3</f>
        <v>96.696696696696691</v>
      </c>
      <c r="L28" s="336">
        <f>(K28+K31)/2</f>
        <v>98.348348348348338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'[70]Оценка от учреждения'!H29</f>
        <v>100</v>
      </c>
      <c r="I29" s="73">
        <f>'[70]Оценка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'[70]Оценка от учреждения'!H30</f>
        <v>66.599999999999994</v>
      </c>
      <c r="I30" s="73">
        <f>'[70]Оценка от учреждения'!I30</f>
        <v>60</v>
      </c>
      <c r="J30" s="24">
        <f>IF(I30/H30*100&gt;100,100,I30/H30*100)</f>
        <v>90.090090090090101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'[70]Оценка от учреждения'!H31</f>
        <v>2.5</v>
      </c>
      <c r="I31" s="73">
        <f>'[70]Оценка от учреждения'!I31</f>
        <v>2.5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'[70]Оценка от учреждения'!H32</f>
        <v>8.1</v>
      </c>
      <c r="I32" s="73">
        <f>'[70]Оценка от учреждения'!I32</f>
        <v>1.5</v>
      </c>
      <c r="J32" s="24">
        <f>IF(H32/I32*100&gt;100,100,H32/I32*100)</f>
        <v>100</v>
      </c>
      <c r="K32" s="334">
        <f>(J32+J33+J34)/3</f>
        <v>94.844844844844843</v>
      </c>
      <c r="L32" s="336">
        <f>(K32+K35)/2</f>
        <v>97.371827184327188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'[70]Оценка от учреждения'!H33</f>
        <v>100</v>
      </c>
      <c r="I33" s="73">
        <f>'[70]Оценка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'[70]Оценка от учреждения'!H34</f>
        <v>66.599999999999994</v>
      </c>
      <c r="I34" s="73">
        <f>'[70]Оценка от учреждения'!I34</f>
        <v>56.3</v>
      </c>
      <c r="J34" s="24">
        <f>IF(I34/H34*100&gt;100,100,I34/H34*100)</f>
        <v>84.534534534534529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'[70]Оценка от учреждения'!H35</f>
        <v>168</v>
      </c>
      <c r="I35" s="73">
        <f>'[70]Оценка от учреждения'!I35</f>
        <v>167.83</v>
      </c>
      <c r="J35" s="24">
        <f>IF(I35/H35*100&gt;100,100,I35/H35*100)</f>
        <v>99.898809523809533</v>
      </c>
      <c r="K35" s="24">
        <f>J35</f>
        <v>99.898809523809533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'[70]Оценка от учреждения'!H60</f>
        <v>8.1</v>
      </c>
      <c r="I60" s="73">
        <f>'[70]Оценка от учреждения'!I60</f>
        <v>1.2</v>
      </c>
      <c r="J60" s="24">
        <v>100</v>
      </c>
      <c r="K60" s="334">
        <f>(J60+J61+J62)/3</f>
        <v>94.980392156862749</v>
      </c>
      <c r="L60" s="336">
        <f>(K60+K63)/2</f>
        <v>97.490196078431381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'[70]Оценка от учреждения'!H61</f>
        <v>100</v>
      </c>
      <c r="I61" s="73">
        <f>'[70]Оценка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'[70]Оценка от учреждения'!H62</f>
        <v>85</v>
      </c>
      <c r="I62" s="73">
        <f>'[70]Оценка от учреждения'!I62</f>
        <v>72.2</v>
      </c>
      <c r="J62" s="24">
        <f>IF(I62/H62*100&gt;100,100,I62/H62*100)</f>
        <v>84.941176470588246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'[70]Оценка от учреждения'!H63</f>
        <v>73.5</v>
      </c>
      <c r="I63" s="73">
        <f>'[70]Оценка от учреждения'!I63</f>
        <v>77.83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'[70]Оценка от учреждения'!H68</f>
        <v>8.1</v>
      </c>
      <c r="I68" s="23">
        <f>'[70]Оценка от учреждения'!I68</f>
        <v>2.4</v>
      </c>
      <c r="J68" s="24">
        <v>100</v>
      </c>
      <c r="K68" s="342">
        <f>(J68+J69+J70)/3</f>
        <v>98.039215686274517</v>
      </c>
      <c r="L68" s="336">
        <f>(K68+K71)/2</f>
        <v>99.019607843137265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'[70]Оценка от учреждения'!H69</f>
        <v>100</v>
      </c>
      <c r="I69" s="23">
        <f>'[70]Оценка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'[70]Оценка от учреждения'!H70</f>
        <v>85</v>
      </c>
      <c r="I70" s="23">
        <f>'[70]Оценка от учреждения'!I70</f>
        <v>80</v>
      </c>
      <c r="J70" s="24">
        <f>IF(I70/H70*100&gt;100,100,I70/H70*100)</f>
        <v>94.117647058823522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'[70]Оценка от учреждения'!H71</f>
        <v>1</v>
      </c>
      <c r="I71" s="23">
        <f>'[70]Оценка от учреждения'!I71</f>
        <v>1.5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'[70]Оценка от учреждения'!H84</f>
        <v>100</v>
      </c>
      <c r="I84" s="73">
        <f>'[70]Оценка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'[70]Оценка от учреждения'!H85</f>
        <v>8.1</v>
      </c>
      <c r="I85" s="73">
        <f>'[70]Оценка от учреждения'!I85</f>
        <v>2.4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'[70]Оценка от учреждения'!H86</f>
        <v>100</v>
      </c>
      <c r="I86" s="73">
        <f>'[70]Оценка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'[70]Оценка от учреждения'!H87</f>
        <v>1</v>
      </c>
      <c r="I87" s="73">
        <f>'[70]Оценка от учреждения'!I87</f>
        <v>1.5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'[70]Оценка от учреждения'!H100</f>
        <v>100</v>
      </c>
      <c r="I100" s="73">
        <f>'[70]Оценка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'[70]Оценка от учреждения'!H101</f>
        <v>8.1</v>
      </c>
      <c r="I101" s="73">
        <f>'[70]Оценка от учреждения'!I101</f>
        <v>2.2999999999999998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'[70]Оценка от учреждения'!H102</f>
        <v>100</v>
      </c>
      <c r="I102" s="73">
        <f>'[70]Оценка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'[70]Оценка от учреждения'!H103</f>
        <v>33.5</v>
      </c>
      <c r="I103" s="73">
        <f>'[70]Оценка от учреждения'!I103</f>
        <v>37.92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'[70]Оценка от учреждения'!H104</f>
        <v>100</v>
      </c>
      <c r="I104" s="73">
        <f>'[70]Оценка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'[70]Оценка от учреждения'!H105</f>
        <v>8.1</v>
      </c>
      <c r="I105" s="73">
        <f>'[70]Оценка от учреждения'!I105</f>
        <v>7.3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'[70]Оценка от учреждения'!H106</f>
        <v>100</v>
      </c>
      <c r="I106" s="73">
        <f>'[70]Оценка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'[70]Оценка от учреждения'!H107</f>
        <v>2.5</v>
      </c>
      <c r="I107" s="73">
        <f>'[70]Оценка от учреждения'!I107</f>
        <v>2.5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'[70]Оценка от учреждения'!H108</f>
        <v>100</v>
      </c>
      <c r="I108" s="73">
        <f>'[70]Оценка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'[70]Оценка от учреждения'!H109</f>
        <v>8.1</v>
      </c>
      <c r="I109" s="73">
        <f>'[70]Оценка от учреждения'!I109</f>
        <v>1.3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'[70]Оценка от учреждения'!H110</f>
        <v>100</v>
      </c>
      <c r="I110" s="73">
        <f>'[70]Оценка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'[70]Оценка от учреждения'!H111</f>
        <v>266.5</v>
      </c>
      <c r="I111" s="73">
        <f>'[70]Оценка от учреждения'!I111</f>
        <v>268.75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7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289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'[71]Оценка от учреждения'!H24</f>
        <v>5.0999999999999996</v>
      </c>
      <c r="I24" s="73">
        <f>'[71]Оценка от учреждения'!I24</f>
        <v>3.2</v>
      </c>
      <c r="J24" s="24">
        <f>IF(H24/I24*100&gt;100,100,H24/I24*100)</f>
        <v>100</v>
      </c>
      <c r="K24" s="334">
        <f>(J24+J25+J26)/3</f>
        <v>100</v>
      </c>
      <c r="L24" s="336">
        <f>(K24+K27)/2</f>
        <v>99.379629629629619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'[71]Оценка от учреждения'!H25</f>
        <v>100</v>
      </c>
      <c r="I25" s="73">
        <f>'[71]Оценка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'[71]Оценка от учреждения'!H26</f>
        <v>55</v>
      </c>
      <c r="I26" s="73">
        <f>'[71]Оценка от учреждения'!I26</f>
        <v>55.6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'[71]Оценка от учреждения'!H27</f>
        <v>54</v>
      </c>
      <c r="I27" s="73">
        <f>'[71]Оценка от учреждения'!I27</f>
        <v>53.33</v>
      </c>
      <c r="J27" s="24">
        <f>IF(I27/H27*100&gt;100,100,I27/H27*100)</f>
        <v>98.759259259259252</v>
      </c>
      <c r="K27" s="24">
        <f>J27</f>
        <v>98.759259259259252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'[71]Оценка от учреждения'!H32</f>
        <v>5.0999999999999996</v>
      </c>
      <c r="I32" s="73">
        <f>'[71]Оценка от учреждения'!I32</f>
        <v>2.2999999999999998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'[71]Оценка от учреждения'!H33</f>
        <v>100</v>
      </c>
      <c r="I33" s="73">
        <f>'[71]Оценка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'[71]Оценка от учреждения'!H34</f>
        <v>55</v>
      </c>
      <c r="I34" s="73">
        <f>'[71]Оценка от учреждения'!I34</f>
        <v>56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'[71]Оценка от учреждения'!H35</f>
        <v>184</v>
      </c>
      <c r="I35" s="73">
        <f>'[71]Оценка от учреждения'!I35</f>
        <v>186.17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'[71]Оценка от учреждения'!H60</f>
        <v>5.0999999999999996</v>
      </c>
      <c r="I60" s="73">
        <f>'[71]Оценка от учреждения'!I60</f>
        <v>1.8</v>
      </c>
      <c r="J60" s="24">
        <f>IF(H60/I60*100&gt;100,100,H60/I60*100)</f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'[71]Оценка от учреждения'!H61</f>
        <v>100</v>
      </c>
      <c r="I61" s="73">
        <f>'[71]Оценка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'[71]Оценка от учреждения'!H62</f>
        <v>55</v>
      </c>
      <c r="I62" s="73">
        <f>'[71]Оценка от учреждения'!I62</f>
        <v>57.1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'[71]Оценка от учреждения'!H63</f>
        <v>16</v>
      </c>
      <c r="I63" s="73">
        <f>'[71]Оценка от учреждения'!I63</f>
        <v>16.5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>
        <f>'[71]Оценка от учреждения'!H88</f>
        <v>100</v>
      </c>
      <c r="I88" s="23">
        <f>'[71]Оценка от учреждения'!I88</f>
        <v>100</v>
      </c>
      <c r="J88" s="24">
        <f>IF(I88/H88*100&gt;100,100,I88/H88*100)</f>
        <v>100</v>
      </c>
      <c r="K88" s="342">
        <f>(J88+J89+J90)/3</f>
        <v>100</v>
      </c>
      <c r="L88" s="336">
        <f>(K88+K91)/2</f>
        <v>99.379629629629619</v>
      </c>
      <c r="M88" s="348"/>
      <c r="N88" s="350"/>
    </row>
    <row r="89" spans="1:14" s="179" customFormat="1" ht="39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>
        <f>'[71]Оценка от учреждения'!H89</f>
        <v>5.0999999999999996</v>
      </c>
      <c r="I89" s="23">
        <f>'[71]Оценка от учреждения'!I89</f>
        <v>3.2</v>
      </c>
      <c r="J89" s="24">
        <f>IF(H89/I89*100&gt;100,100,H89/I89*100)</f>
        <v>100</v>
      </c>
      <c r="K89" s="343"/>
      <c r="L89" s="344"/>
      <c r="M89" s="348"/>
      <c r="N89" s="351"/>
    </row>
    <row r="90" spans="1:14" s="179" customFormat="1" ht="32.25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>
        <f>'[71]Оценка от учреждения'!H90</f>
        <v>100</v>
      </c>
      <c r="I90" s="23">
        <f>'[71]Оценка от учреждения'!I90</f>
        <v>100</v>
      </c>
      <c r="J90" s="24">
        <f>IF(I90/H90*100&gt;100,100,I90/H90*100)</f>
        <v>100</v>
      </c>
      <c r="K90" s="343"/>
      <c r="L90" s="344"/>
      <c r="M90" s="348"/>
      <c r="N90" s="351"/>
    </row>
    <row r="91" spans="1:14" s="179" customFormat="1" ht="33" customHeight="1" x14ac:dyDescent="0.25">
      <c r="A91" s="339"/>
      <c r="B91" s="338"/>
      <c r="C91" s="339"/>
      <c r="D91" s="341"/>
      <c r="E91" s="180" t="s">
        <v>16</v>
      </c>
      <c r="F91" s="183" t="s">
        <v>295</v>
      </c>
      <c r="G91" s="182" t="s">
        <v>18</v>
      </c>
      <c r="H91" s="187">
        <f>'[71]Оценка от учреждения'!H91</f>
        <v>54</v>
      </c>
      <c r="I91" s="187">
        <f>'[71]Оценка от учреждения'!I91</f>
        <v>53.33</v>
      </c>
      <c r="J91" s="24">
        <f>IF(I91/H91*100&gt;100,100,I91/H91*100)</f>
        <v>98.759259259259252</v>
      </c>
      <c r="K91" s="24">
        <f>J91</f>
        <v>98.759259259259252</v>
      </c>
      <c r="L91" s="344"/>
      <c r="M91" s="348"/>
      <c r="N91" s="352"/>
    </row>
    <row r="92" spans="1:14" s="179" customFormat="1" ht="34.5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>
        <f>'[71]Оценка от учреждения'!H92</f>
        <v>100</v>
      </c>
      <c r="I92" s="23">
        <f>'[71]Оценка от учреждения'!I92</f>
        <v>100</v>
      </c>
      <c r="J92" s="24">
        <f>IF(I92/H92*100&gt;100,100,I92/H92*100)</f>
        <v>100</v>
      </c>
      <c r="K92" s="342">
        <f>(J92+J93+J94)/3</f>
        <v>100</v>
      </c>
      <c r="L92" s="336">
        <f>(K92+K95)/2</f>
        <v>100</v>
      </c>
      <c r="M92" s="348"/>
      <c r="N92" s="350"/>
    </row>
    <row r="93" spans="1:14" s="179" customFormat="1" ht="39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>
        <f>'[71]Оценка от учреждения'!H93</f>
        <v>5.0999999999999996</v>
      </c>
      <c r="I93" s="23">
        <f>'[71]Оценка от учреждения'!I93</f>
        <v>2.2999999999999998</v>
      </c>
      <c r="J93" s="24">
        <f>IF(H93/I93*100&gt;100,100,H93/I93*100)</f>
        <v>100</v>
      </c>
      <c r="K93" s="343"/>
      <c r="L93" s="344"/>
      <c r="M93" s="348"/>
      <c r="N93" s="351"/>
    </row>
    <row r="94" spans="1:14" s="179" customFormat="1" ht="32.25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>
        <f>'[71]Оценка от учреждения'!H94</f>
        <v>100</v>
      </c>
      <c r="I94" s="23">
        <f>'[71]Оценка от учреждения'!I94</f>
        <v>100</v>
      </c>
      <c r="J94" s="24">
        <f>IF(I94/H94*100&gt;100,100,I94/H94*100)</f>
        <v>100</v>
      </c>
      <c r="K94" s="343"/>
      <c r="L94" s="344"/>
      <c r="M94" s="348"/>
      <c r="N94" s="351"/>
    </row>
    <row r="95" spans="1:14" s="179" customFormat="1" ht="27" customHeight="1" x14ac:dyDescent="0.25">
      <c r="A95" s="339"/>
      <c r="B95" s="338"/>
      <c r="C95" s="339"/>
      <c r="D95" s="341"/>
      <c r="E95" s="180" t="s">
        <v>16</v>
      </c>
      <c r="F95" s="183" t="s">
        <v>295</v>
      </c>
      <c r="G95" s="182" t="s">
        <v>18</v>
      </c>
      <c r="H95" s="187">
        <f>'[71]Оценка от учреждения'!H95</f>
        <v>200</v>
      </c>
      <c r="I95" s="187">
        <f>'[71]Оценка от учреждения'!I95</f>
        <v>202.67</v>
      </c>
      <c r="J95" s="24">
        <f>IF(I95/H95*100&gt;100,100,I95/H95*100)</f>
        <v>100</v>
      </c>
      <c r="K95" s="24">
        <f>J95</f>
        <v>100</v>
      </c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hidden="1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/>
      <c r="I108" s="73"/>
      <c r="J108" s="24"/>
      <c r="K108" s="334"/>
      <c r="L108" s="336"/>
      <c r="M108" s="348"/>
      <c r="N108" s="350"/>
    </row>
    <row r="109" spans="1:14" ht="39" hidden="1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/>
      <c r="I109" s="73"/>
      <c r="J109" s="24"/>
      <c r="K109" s="335"/>
      <c r="L109" s="337"/>
      <c r="M109" s="348"/>
      <c r="N109" s="351"/>
    </row>
    <row r="110" spans="1:14" ht="32.25" hidden="1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/>
      <c r="I110" s="73"/>
      <c r="J110" s="24"/>
      <c r="K110" s="335"/>
      <c r="L110" s="337"/>
      <c r="M110" s="348"/>
      <c r="N110" s="351"/>
    </row>
    <row r="111" spans="1:14" ht="33" hidden="1" customHeight="1" x14ac:dyDescent="0.25">
      <c r="A111" s="339"/>
      <c r="B111" s="338"/>
      <c r="C111" s="339"/>
      <c r="D111" s="340"/>
      <c r="E111" s="180" t="s">
        <v>16</v>
      </c>
      <c r="F111" s="183" t="s">
        <v>187</v>
      </c>
      <c r="G111" s="182" t="s">
        <v>18</v>
      </c>
      <c r="H111" s="73"/>
      <c r="I111" s="73"/>
      <c r="J111" s="24"/>
      <c r="K111" s="24"/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290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'[72]Оценка от учреждения'!H32</f>
        <v>7.8</v>
      </c>
      <c r="I32" s="73">
        <f>'[72]Оценка от учреждения'!I32</f>
        <v>5.0999999999999996</v>
      </c>
      <c r="J32" s="24">
        <f>IF(H32/I32*100&gt;100,100,H32/I32*100)</f>
        <v>100</v>
      </c>
      <c r="K32" s="334">
        <f>(J32+J33+J34)/3</f>
        <v>98.982558139534888</v>
      </c>
      <c r="L32" s="336">
        <f>(K32+K35)/2</f>
        <v>99.491279069767444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'[72]Оценка от учреждения'!H33</f>
        <v>100</v>
      </c>
      <c r="I33" s="73">
        <f>'[72]Оценка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'[72]Оценка от учреждения'!H34</f>
        <v>68.8</v>
      </c>
      <c r="I34" s="73">
        <f>'[72]Оценка от учреждения'!I34</f>
        <v>66.7</v>
      </c>
      <c r="J34" s="24">
        <f>IF(I34/H34*100&gt;100,100,I34/H34*100)</f>
        <v>96.947674418604663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'[72]Оценка от учреждения'!H35</f>
        <v>164</v>
      </c>
      <c r="I35" s="73">
        <f>'[72]Оценка от учреждения'!I35</f>
        <v>167.42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'[72]Оценка от учреждения'!H60</f>
        <v>7.8</v>
      </c>
      <c r="I60" s="73">
        <f>'[72]Оценка от учреждения'!I60</f>
        <v>2.6</v>
      </c>
      <c r="J60" s="24">
        <v>100</v>
      </c>
      <c r="K60" s="334">
        <f>(J60+J61+J62)/3</f>
        <v>100</v>
      </c>
      <c r="L60" s="336">
        <f>(K60+K63)/2</f>
        <v>99.474999999999994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'[72]Оценка от учреждения'!H61</f>
        <v>100</v>
      </c>
      <c r="I61" s="73">
        <f>'[72]Оценка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'[72]Оценка от учреждения'!H62</f>
        <v>68.8</v>
      </c>
      <c r="I62" s="73">
        <f>'[72]Оценка от учреждения'!I62</f>
        <v>70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'[72]Оценка от учреждения'!H63</f>
        <v>40</v>
      </c>
      <c r="I63" s="73">
        <f>'[72]Оценка от учреждения'!I63</f>
        <v>39.58</v>
      </c>
      <c r="J63" s="24">
        <f>IF(I63/H63*100&gt;100,100,I63/H63*100)</f>
        <v>98.949999999999989</v>
      </c>
      <c r="K63" s="24">
        <f>J63</f>
        <v>98.949999999999989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'[72]Оценка от учреждения'!H68</f>
        <v>7.8</v>
      </c>
      <c r="I68" s="23">
        <f>'[72]Оценка от учреждения'!I68</f>
        <v>0.9</v>
      </c>
      <c r="J68" s="24"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'[72]Оценка от учреждения'!H69</f>
        <v>100</v>
      </c>
      <c r="I69" s="23">
        <f>'[72]Оценка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'[72]Оценка от учреждения'!H70</f>
        <v>68.8</v>
      </c>
      <c r="I70" s="23">
        <f>'[72]Оценка от учреждения'!I70</f>
        <v>75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'[72]Оценка от учреждения'!H71</f>
        <v>1</v>
      </c>
      <c r="I71" s="23">
        <f>'[72]Оценка от учреждения'!I71</f>
        <v>1.42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'[72]Оценка от учреждения'!H84</f>
        <v>100</v>
      </c>
      <c r="I84" s="73">
        <f>'[72]Оценка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'[72]Оценка от учреждения'!H85</f>
        <v>7.8</v>
      </c>
      <c r="I85" s="73">
        <f>'[72]Оценка от учреждения'!I85</f>
        <v>0.9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'[72]Оценка от учреждения'!H86</f>
        <v>100</v>
      </c>
      <c r="I86" s="73">
        <f>'[72]Оценка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'[72]Оценка от учреждения'!H87</f>
        <v>1</v>
      </c>
      <c r="I87" s="73">
        <f>'[72]Оценка от учреждения'!I87</f>
        <v>1.42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'[72]Оценка от учреждения'!H108</f>
        <v>100</v>
      </c>
      <c r="I108" s="73">
        <f>'[72]Оценка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'[72]Оценка от учреждения'!H109</f>
        <v>7.8</v>
      </c>
      <c r="I109" s="73">
        <f>'[72]Оценка от учреждения'!I109</f>
        <v>4.5999999999999996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'[72]Оценка от учреждения'!H110</f>
        <v>100</v>
      </c>
      <c r="I110" s="73">
        <f>'[72]Оценка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'[72]Оценка от учреждения'!H111</f>
        <v>204</v>
      </c>
      <c r="I111" s="73">
        <f>'[72]Оценка от учреждения'!I111</f>
        <v>207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0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291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'[73]Оценка от учреждения'!H24</f>
        <v>10</v>
      </c>
      <c r="I24" s="73">
        <f>'[73]Оценка от учреждения'!I24</f>
        <v>5.2</v>
      </c>
      <c r="J24" s="24">
        <f>IF(H24/I24*100&gt;100,100,H24/I24*100)</f>
        <v>100</v>
      </c>
      <c r="K24" s="334">
        <f>(J24+J25+J26)/3</f>
        <v>100</v>
      </c>
      <c r="L24" s="336">
        <f>(K24+K27)/2</f>
        <v>94.4375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'[73]Оценка от учреждения'!H25</f>
        <v>100</v>
      </c>
      <c r="I25" s="73">
        <f>'[73]Оценка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'[73]Оценка от учреждения'!H26</f>
        <v>58</v>
      </c>
      <c r="I26" s="73">
        <f>'[73]Оценка от учреждения'!I26</f>
        <v>80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'[73]Оценка от учреждения'!H27</f>
        <v>24</v>
      </c>
      <c r="I27" s="73">
        <f>'[73]Оценка от учреждения'!I27</f>
        <v>21.33</v>
      </c>
      <c r="J27" s="24">
        <f>IF(I27/H27*100&gt;100,100,I27/H27*100)</f>
        <v>88.875</v>
      </c>
      <c r="K27" s="24">
        <f>J27</f>
        <v>88.875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'[73]Оценка от учреждения'!H32</f>
        <v>10</v>
      </c>
      <c r="I32" s="73">
        <f>'[73]Оценка от учреждения'!I32</f>
        <v>9</v>
      </c>
      <c r="J32" s="24">
        <f>IF(H32/I32*100&gt;100,100,H32/I32*100)</f>
        <v>100</v>
      </c>
      <c r="K32" s="334">
        <f>(J32+J33+J34)/3</f>
        <v>100</v>
      </c>
      <c r="L32" s="336">
        <f>(K32+K35)/2</f>
        <v>99.063603610031038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'[73]Оценка от учреждения'!H33</f>
        <v>100</v>
      </c>
      <c r="I33" s="73">
        <f>'[73]Оценка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'[73]Оценка от учреждения'!H34</f>
        <v>55.8</v>
      </c>
      <c r="I34" s="73">
        <f>'[73]Оценка от учреждения'!I34</f>
        <v>56.5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'[73]Оценка от учреждения'!H35</f>
        <v>280.33</v>
      </c>
      <c r="I35" s="73">
        <f>'[73]Оценка от учреждения'!I35</f>
        <v>275.08</v>
      </c>
      <c r="J35" s="24">
        <f>IF(I35/H35*100&gt;100,100,I35/H35*100)</f>
        <v>98.127207220062076</v>
      </c>
      <c r="K35" s="24">
        <f>J35</f>
        <v>98.127207220062076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'[73]Оценка от учреждения'!H60</f>
        <v>10</v>
      </c>
      <c r="I60" s="73">
        <f>'[73]Оценка от учреждения'!I60</f>
        <v>5.7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'[73]Оценка от учреждения'!H61</f>
        <v>100</v>
      </c>
      <c r="I61" s="73">
        <f>'[73]Оценка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'[73]Оценка от учреждения'!H62</f>
        <v>58</v>
      </c>
      <c r="I62" s="73">
        <f>'[73]Оценка от учреждения'!I62</f>
        <v>60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'[73]Оценка от учреждения'!H63</f>
        <v>20</v>
      </c>
      <c r="I63" s="73">
        <f>'[73]Оценка от учреждения'!I63</f>
        <v>27.67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>
        <v>100</v>
      </c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'[73]Оценка от учреждения'!H100</f>
        <v>100</v>
      </c>
      <c r="I100" s="73">
        <f>'[73]Оценка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94.4375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'[73]Оценка от учреждения'!H101</f>
        <v>10</v>
      </c>
      <c r="I101" s="73">
        <f>'[73]Оценка от учреждения'!I101</f>
        <v>5.2</v>
      </c>
      <c r="J101" s="24">
        <f>IF(H101/I101*100&gt;100,100,H101/I101*100)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'[73]Оценка от учреждения'!H102</f>
        <v>100</v>
      </c>
      <c r="I102" s="73">
        <f>'[73]Оценка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'[73]Оценка от учреждения'!H103</f>
        <v>24</v>
      </c>
      <c r="I103" s="73">
        <f>'[73]Оценка от учреждения'!I103</f>
        <v>21.33</v>
      </c>
      <c r="J103" s="24">
        <f>IF(I103/H103*100&gt;100,100,I103/H103*100)</f>
        <v>88.875</v>
      </c>
      <c r="K103" s="24">
        <f>J103</f>
        <v>88.875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'[73]Оценка от учреждения'!H108</f>
        <v>100</v>
      </c>
      <c r="I108" s="73">
        <f>'[73]Оценка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99.250824093497158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'[73]Оценка от учреждения'!H109</f>
        <v>10</v>
      </c>
      <c r="I109" s="73">
        <f>'[73]Оценка от учреждения'!I109</f>
        <v>8.9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'[73]Оценка от учреждения'!H110</f>
        <v>100</v>
      </c>
      <c r="I110" s="73">
        <f>'[73]Оценка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'[73]Оценка от учреждения'!H111</f>
        <v>300.33</v>
      </c>
      <c r="I111" s="73">
        <f>'[73]Оценка от учреждения'!I111</f>
        <v>295.83</v>
      </c>
      <c r="J111" s="24">
        <f>IF(I111/H111*100&gt;100,100,I111/H111*100)</f>
        <v>98.501648186994302</v>
      </c>
      <c r="K111" s="24">
        <f>J111</f>
        <v>98.501648186994302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292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'[74]Оценка от учреждения'!H16</f>
        <v>4.5999999999999996</v>
      </c>
      <c r="I16" s="73">
        <f>'[74]Оценка от учреждения'!I16</f>
        <v>0.8</v>
      </c>
      <c r="J16" s="24">
        <f>IF(I16=0,100,IF(H16/I16*100&gt;100,100,H16/I16*100))</f>
        <v>100</v>
      </c>
      <c r="K16" s="334">
        <f>(J16+J17+J18)/3</f>
        <v>100</v>
      </c>
      <c r="L16" s="336">
        <f>(K16+K19)/2</f>
        <v>94.910179640718567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'[74]Оценка от учреждения'!H17</f>
        <v>100</v>
      </c>
      <c r="I17" s="73">
        <f>'[74]Оценка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'[74]Оценка от учреждения'!H18</f>
        <v>57.3</v>
      </c>
      <c r="I18" s="73">
        <f>'[74]Оценка от учреждения'!I18</f>
        <v>60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'[74]Оценка от учреждения'!H19</f>
        <v>1.67</v>
      </c>
      <c r="I19" s="73">
        <f>'[74]Оценка от учреждения'!I19</f>
        <v>1.5</v>
      </c>
      <c r="J19" s="24">
        <f>IF(I19/H19*100&gt;100,100,I19/H19*100)</f>
        <v>89.820359281437135</v>
      </c>
      <c r="K19" s="24">
        <f>J19</f>
        <v>89.820359281437135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'[74]Оценка от учреждения'!H20</f>
        <v>8.5</v>
      </c>
      <c r="I20" s="73">
        <f>'[74]Оценка от учреждения'!I20</f>
        <v>0.6</v>
      </c>
      <c r="J20" s="24">
        <f>IF(I20=0,100,IF(H20/I20*100&gt;100,100,H20/I20*100))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'[74]Оценка от учреждения'!H21</f>
        <v>100</v>
      </c>
      <c r="I21" s="73">
        <f>'[74]Оценка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'[74]Оценка от учреждения'!H22</f>
        <v>90</v>
      </c>
      <c r="I22" s="73">
        <f>'[74]Оценка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'[74]Оценка от учреждения'!H23</f>
        <v>17</v>
      </c>
      <c r="I23" s="73">
        <f>'[74]Оценка от учреждения'!I23</f>
        <v>17.170000000000002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'[74]Оценка от учреждения'!H28</f>
        <v>8.5</v>
      </c>
      <c r="I28" s="73">
        <f>'[74]Оценка от учреждения'!I28</f>
        <v>1.2</v>
      </c>
      <c r="J28" s="24">
        <f>IF(I28=0,100,IF(H28/I28*100&gt;100,100,H28/I28*100))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'[74]Оценка от учреждения'!H29</f>
        <v>100</v>
      </c>
      <c r="I29" s="73">
        <f>'[74]Оценка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'[74]Оценка от учреждения'!H30</f>
        <v>90</v>
      </c>
      <c r="I30" s="73">
        <f>'[74]Оценка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'[74]Оценка от учреждения'!H31</f>
        <v>40.67</v>
      </c>
      <c r="I31" s="73">
        <f>'[74]Оценка от учреждения'!I31</f>
        <v>44.58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'[74]Оценка от учреждения'!H32</f>
        <v>8.5</v>
      </c>
      <c r="I32" s="73">
        <f>'[74]Оценка от учреждения'!I32</f>
        <v>8.3000000000000007</v>
      </c>
      <c r="J32" s="24">
        <f>IF(I32=0,100,IF(H32/I32*100&gt;100,100,H32/I32*100))</f>
        <v>100</v>
      </c>
      <c r="K32" s="334">
        <f>(J32+J33+J34)/3</f>
        <v>97.034252297410191</v>
      </c>
      <c r="L32" s="336">
        <f>(K32+K35)/2</f>
        <v>98.517126148705103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'[74]Оценка от учреждения'!H33</f>
        <v>100</v>
      </c>
      <c r="I33" s="73">
        <f>'[74]Оценка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'[74]Оценка от учреждения'!H34</f>
        <v>79.8</v>
      </c>
      <c r="I34" s="73">
        <f>'[74]Оценка от учреждения'!I34</f>
        <v>72.7</v>
      </c>
      <c r="J34" s="24">
        <f>IF(I34/H34*100&gt;100,100,I34/H34*100)</f>
        <v>91.102756892230587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'[74]Оценка от учреждения'!H35</f>
        <v>122</v>
      </c>
      <c r="I35" s="73">
        <f>'[74]Оценка от учреждения'!I35</f>
        <v>128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'[74]Оценка от учреждения'!H60</f>
        <v>8.5</v>
      </c>
      <c r="I60" s="73">
        <f>'[74]Оценка от учреждения'!I60</f>
        <v>6.5</v>
      </c>
      <c r="J60" s="24">
        <f>IF(I60=0,100,IF(H60/I60*100&gt;100,100,H60/I60*100))</f>
        <v>100</v>
      </c>
      <c r="K60" s="334">
        <f>(J60+J61+J62)/3</f>
        <v>94.527986633249796</v>
      </c>
      <c r="L60" s="336">
        <f>(K60+K63)/2</f>
        <v>97.263993316624891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'[74]Оценка от учреждения'!H61</f>
        <v>100</v>
      </c>
      <c r="I61" s="73">
        <f>'[74]Оценка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'[74]Оценка от учреждения'!H62</f>
        <v>79.8</v>
      </c>
      <c r="I62" s="73">
        <f>'[74]Оценка от учреждения'!I62</f>
        <v>66.7</v>
      </c>
      <c r="J62" s="24">
        <f>IF(I62/H62*100&gt;100,100,I62/H62*100)</f>
        <v>83.583959899749388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'[74]Оценка от учреждения'!H63</f>
        <v>39</v>
      </c>
      <c r="I63" s="73">
        <f>'[74]Оценка от учреждения'!I63</f>
        <v>39.92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'[74]Оценка от учреждения'!H68</f>
        <v>8.5</v>
      </c>
      <c r="I68" s="23">
        <f>'[74]Оценка от учреждения'!I68</f>
        <v>4.7</v>
      </c>
      <c r="J68" s="24">
        <f>IF(I68=0,100,IF(H68/I68*100&gt;100,100,H68/I68*100))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'[74]Оценка от учреждения'!H69</f>
        <v>100</v>
      </c>
      <c r="I69" s="23">
        <f>'[74]Оценка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'[74]Оценка от учреждения'!H70</f>
        <v>79.8</v>
      </c>
      <c r="I70" s="23">
        <f>'[74]Оценка от учреждения'!I70</f>
        <v>100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'[74]Оценка от учреждения'!H71</f>
        <v>4</v>
      </c>
      <c r="I71" s="23">
        <f>'[74]Оценка от учреждения'!I71</f>
        <v>4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'[74]Оценка от учреждения'!H84</f>
        <v>100</v>
      </c>
      <c r="I84" s="73">
        <f>'[74]Оценка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98.500881834215164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'[74]Оценка от учреждения'!H85</f>
        <v>8.5</v>
      </c>
      <c r="I85" s="73">
        <f>'[74]Оценка от учреждения'!I85</f>
        <v>3.6</v>
      </c>
      <c r="J85" s="24">
        <f>IF(I85=0,100,IF(H85/I85*100&gt;100,100,H85/I85*100))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'[74]Оценка от учреждения'!H86</f>
        <v>100</v>
      </c>
      <c r="I86" s="73">
        <f>'[74]Оценка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'[74]Оценка от учреждения'!H87</f>
        <v>5.67</v>
      </c>
      <c r="I87" s="73">
        <f>'[74]Оценка от учреждения'!I87</f>
        <v>5.5</v>
      </c>
      <c r="J87" s="24">
        <f>IF(I87/H87*100&gt;100,100,I87/H87*100)</f>
        <v>97.001763668430343</v>
      </c>
      <c r="K87" s="24">
        <f>J87</f>
        <v>97.001763668430343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'[74]Оценка от учреждения'!H96</f>
        <v>100</v>
      </c>
      <c r="I96" s="73">
        <f>'[74]Оценка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'[74]Оценка от учреждения'!H97</f>
        <v>8.5</v>
      </c>
      <c r="I97" s="73">
        <f>'[74]Оценка от учреждения'!I97</f>
        <v>0.6</v>
      </c>
      <c r="J97" s="24">
        <f>IF(I97=0,100,IF(H97/I97*100&gt;100,100,H97/I97*100))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'[74]Оценка от учреждения'!H98</f>
        <v>100</v>
      </c>
      <c r="I98" s="73">
        <f>'[74]Оценка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'[74]Оценка от учреждения'!H99</f>
        <v>17</v>
      </c>
      <c r="I99" s="73">
        <f>'[74]Оценка от учреждения'!I99</f>
        <v>17.170000000000002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'[74]Оценка от учреждения'!H100</f>
        <v>100</v>
      </c>
      <c r="I100" s="73">
        <f>'[74]Оценка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'[74]Оценка от учреждения'!H101</f>
        <v>8.5</v>
      </c>
      <c r="I101" s="73">
        <f>'[74]Оценка от учреждения'!I101</f>
        <v>0.9</v>
      </c>
      <c r="J101" s="24">
        <f>IF(I101=0,100,IF(H101/I101*100&gt;100,100,H101/I101*100))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'[74]Оценка от учреждения'!H102</f>
        <v>100</v>
      </c>
      <c r="I102" s="73">
        <f>'[74]Оценка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'[7]333'!H103</f>
        <v>36.08</v>
      </c>
      <c r="I103" s="73">
        <f>'[7]333'!I103</f>
        <v>36.08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'[74]Оценка от учреждения'!H104</f>
        <v>100</v>
      </c>
      <c r="I104" s="73">
        <f>'[74]Оценка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'[74]Оценка от учреждения'!H105</f>
        <v>8.5</v>
      </c>
      <c r="I105" s="73">
        <f>'[74]Оценка от учреждения'!I105</f>
        <v>1.2</v>
      </c>
      <c r="J105" s="24">
        <f>IF(I105=0,100,IF(H105/I105*100&gt;100,100,H105/I105*100))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'[74]Оценка от учреждения'!H106</f>
        <v>100</v>
      </c>
      <c r="I106" s="73">
        <f>'[74]Оценка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'[74]Оценка от учреждения'!H107</f>
        <v>40.67</v>
      </c>
      <c r="I107" s="73">
        <f>'[74]Оценка от учреждения'!I107</f>
        <v>44.58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'[74]Оценка от учреждения'!H108</f>
        <v>100</v>
      </c>
      <c r="I108" s="73">
        <f>'[74]Оценка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97.642926829268291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'[74]Оценка от учреждения'!H109</f>
        <v>8.5</v>
      </c>
      <c r="I109" s="73">
        <f>'[74]Оценка от учреждения'!I109</f>
        <v>5.4</v>
      </c>
      <c r="J109" s="24">
        <f>IF(I109=0,100,IF(H109/I109*100&gt;100,100,H109/I109*100))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'[74]Оценка от учреждения'!H110</f>
        <v>100</v>
      </c>
      <c r="I110" s="73">
        <f>'[74]Оценка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'[7]333'!$H$111</f>
        <v>256.25</v>
      </c>
      <c r="I111" s="73">
        <f>'[7]333'!$I$111</f>
        <v>244.17</v>
      </c>
      <c r="J111" s="24">
        <f>IF(I111/H111*100&gt;100,100,I111/H111*100)</f>
        <v>95.285853658536581</v>
      </c>
      <c r="K111" s="24">
        <f>J111</f>
        <v>95.285853658536581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296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0.75" hidden="1" customHeight="1" x14ac:dyDescent="0.25">
      <c r="A4" s="371">
        <v>1</v>
      </c>
      <c r="B4" s="372" t="s">
        <v>301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65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25.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" customHeight="1" x14ac:dyDescent="0.25">
      <c r="A28" s="371">
        <v>1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13.2</v>
      </c>
      <c r="K28" s="380">
        <f>IF(I28/J28*100&gt;100,100,I28/J28*100)</f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5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.75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56.3</v>
      </c>
      <c r="K30" s="389">
        <f t="shared" si="0"/>
        <v>100</v>
      </c>
      <c r="L30" s="390"/>
      <c r="M30" s="391"/>
      <c r="N30" s="392"/>
      <c r="O30" s="393"/>
    </row>
    <row r="31" spans="1:15" ht="36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>
        <v>0.33</v>
      </c>
      <c r="J31" s="379">
        <v>0.33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52.5" customHeight="1" x14ac:dyDescent="0.25">
      <c r="A32" s="398">
        <v>2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>
        <v>15</v>
      </c>
      <c r="J32" s="379">
        <v>0</v>
      </c>
      <c r="K32" s="389">
        <v>100</v>
      </c>
      <c r="L32" s="381">
        <f>(K32+K33+K34)/3</f>
        <v>100</v>
      </c>
      <c r="M32" s="382">
        <f>(L32+L35)/2</f>
        <v>100</v>
      </c>
      <c r="N32" s="392"/>
      <c r="O32" s="409"/>
    </row>
    <row r="33" spans="1:15" ht="51.75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>
        <v>100</v>
      </c>
      <c r="J33" s="379">
        <v>100</v>
      </c>
      <c r="K33" s="389">
        <f t="shared" si="0"/>
        <v>100</v>
      </c>
      <c r="L33" s="390"/>
      <c r="M33" s="391"/>
      <c r="N33" s="392"/>
      <c r="O33" s="410"/>
    </row>
    <row r="34" spans="1:15" ht="5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>
        <v>55</v>
      </c>
      <c r="J34" s="379">
        <v>55.6</v>
      </c>
      <c r="K34" s="389">
        <f t="shared" si="0"/>
        <v>100</v>
      </c>
      <c r="L34" s="390"/>
      <c r="M34" s="391"/>
      <c r="N34" s="392"/>
      <c r="O34" s="410"/>
    </row>
    <row r="35" spans="1:15" ht="34.5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313</v>
      </c>
      <c r="I35" s="379">
        <v>0.67</v>
      </c>
      <c r="J35" s="379">
        <v>0.67</v>
      </c>
      <c r="K35" s="389">
        <f t="shared" si="0"/>
        <v>100</v>
      </c>
      <c r="L35" s="389">
        <f>K35</f>
        <v>100</v>
      </c>
      <c r="M35" s="391"/>
      <c r="N35" s="392"/>
      <c r="O35" s="412"/>
    </row>
    <row r="36" spans="1:15" ht="51" customHeight="1" x14ac:dyDescent="0.25">
      <c r="A36" s="371">
        <v>3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3.8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55.8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4</v>
      </c>
      <c r="J39" s="379">
        <v>4.08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4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4.3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49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55.8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134</v>
      </c>
      <c r="J43" s="379">
        <v>134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4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5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11.2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55.8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3.67</v>
      </c>
      <c r="J55" s="379">
        <v>3.67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6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10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55.8</v>
      </c>
      <c r="K58" s="389">
        <f>IF(J58/I58*100&gt;100,100,J58/I58*100)</f>
        <v>100</v>
      </c>
      <c r="L58" s="390"/>
      <c r="M58" s="391"/>
      <c r="N58" s="392"/>
      <c r="O58" s="393"/>
    </row>
    <row r="59" spans="1:15" ht="38.2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19.25</v>
      </c>
      <c r="J59" s="379">
        <v>19.25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7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13.2</v>
      </c>
      <c r="K65" s="380">
        <f>IF(I65/J65*100&gt;100,100,I65/J65*100)</f>
        <v>100</v>
      </c>
      <c r="L65" s="390"/>
      <c r="M65" s="421"/>
      <c r="N65" s="422"/>
      <c r="O65" s="393"/>
    </row>
    <row r="66" spans="1:15" ht="37.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7.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>
        <v>0.33</v>
      </c>
      <c r="J67" s="379">
        <v>0.33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1" customHeight="1" x14ac:dyDescent="0.25">
      <c r="A72" s="371">
        <v>8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100</v>
      </c>
      <c r="K72" s="389">
        <f>IF(J72/I72*100&gt;100,100,J72/I72*100)</f>
        <v>100</v>
      </c>
      <c r="L72" s="381">
        <f>(K72+K73+K74)/3</f>
        <v>100</v>
      </c>
      <c r="M72" s="419">
        <f>(L72+L75)/2</f>
        <v>100</v>
      </c>
      <c r="N72" s="422"/>
      <c r="O72" s="409"/>
    </row>
    <row r="73" spans="1:15" ht="51.75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0</v>
      </c>
      <c r="K73" s="380">
        <v>100</v>
      </c>
      <c r="L73" s="390"/>
      <c r="M73" s="421"/>
      <c r="N73" s="422"/>
      <c r="O73" s="410"/>
    </row>
    <row r="74" spans="1:15" ht="35.2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9.75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313</v>
      </c>
      <c r="I75" s="379">
        <v>0.67</v>
      </c>
      <c r="J75" s="379">
        <v>0.67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51" customHeight="1" x14ac:dyDescent="0.25">
      <c r="A76" s="398">
        <v>9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3.8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4</v>
      </c>
      <c r="J79" s="379">
        <v>4.08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10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4.3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134</v>
      </c>
      <c r="J83" s="379">
        <v>134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11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49.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11.2</v>
      </c>
      <c r="K93" s="380">
        <f>IF(I93/J93*100&gt;100,100,I93/J93*100)</f>
        <v>100</v>
      </c>
      <c r="L93" s="390"/>
      <c r="M93" s="421"/>
      <c r="N93" s="422"/>
      <c r="O93" s="393"/>
    </row>
    <row r="94" spans="1:15" ht="36.7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3.67</v>
      </c>
      <c r="J95" s="379">
        <v>3.67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0.25" customHeight="1" x14ac:dyDescent="0.25">
      <c r="A96" s="371">
        <v>12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10</v>
      </c>
      <c r="K97" s="380">
        <f>IF(I97/J97*100&gt;100,100,I97/J97*100)</f>
        <v>100</v>
      </c>
      <c r="L97" s="390"/>
      <c r="M97" s="421"/>
      <c r="N97" s="422"/>
      <c r="O97" s="393"/>
    </row>
    <row r="98" spans="1:15" ht="36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7.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19.25</v>
      </c>
      <c r="J99" s="379">
        <v>19.25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5" max="14" man="1"/>
    <brk id="95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R131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140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22.57031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7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32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171.66666666666669</v>
      </c>
      <c r="Q5" s="129">
        <f>I7+I11+I15+I19+I23+I27+I31+I35+I39+I43+I47+I51+I55+I59+I63+I67+I71</f>
        <v>173.33333333333331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197.66666666666666</v>
      </c>
      <c r="Q7" s="129">
        <f>I75+I79+I83+I87+I91+I95+I99+I103+I107+I111+I115+I119</f>
        <v>195.08333333333331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9.9913488173875997</v>
      </c>
      <c r="I8" s="73">
        <v>10.995099083741742</v>
      </c>
      <c r="J8" s="24">
        <f>IF(H8/I8*100&gt;100,100,H8/I8*100)</f>
        <v>90.870930232558152</v>
      </c>
      <c r="K8" s="229">
        <f>(J8+J9+J10)/3</f>
        <v>96.009357696567008</v>
      </c>
      <c r="L8" s="230">
        <f>(K8+K11)/2</f>
        <v>98.004678848283504</v>
      </c>
      <c r="M8" s="203"/>
      <c r="N8" s="262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15" si="0">IF(I9/H9*100&gt;100,100,I9/H9*100)</f>
        <v>100</v>
      </c>
      <c r="K9" s="213"/>
      <c r="L9" s="233"/>
      <c r="M9" s="203"/>
      <c r="N9" s="263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70</v>
      </c>
      <c r="I10" s="73">
        <v>68.010000000000005</v>
      </c>
      <c r="J10" s="24">
        <f t="shared" si="0"/>
        <v>97.157142857142858</v>
      </c>
      <c r="K10" s="214"/>
      <c r="L10" s="233"/>
      <c r="M10" s="203"/>
      <c r="N10" s="263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6.333333333333333</v>
      </c>
      <c r="I11" s="74">
        <v>6.333333333333333</v>
      </c>
      <c r="J11" s="24">
        <f t="shared" si="0"/>
        <v>100</v>
      </c>
      <c r="K11" s="24">
        <f>J11</f>
        <v>100</v>
      </c>
      <c r="L11" s="234"/>
      <c r="M11" s="203"/>
      <c r="N11" s="263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63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63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63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63"/>
    </row>
    <row r="16" spans="1:18" ht="81.75" customHeight="1" x14ac:dyDescent="0.25">
      <c r="A16" s="203"/>
      <c r="B16" s="51" t="s">
        <v>180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14.031055900621118</v>
      </c>
      <c r="I16" s="73">
        <v>24.22360248447205</v>
      </c>
      <c r="J16" s="24">
        <f>IF(H16/I16*100&gt;100,100,H16/I16*100)</f>
        <v>57.92307692307692</v>
      </c>
      <c r="K16" s="229">
        <f>(J16+J17+J18)/3</f>
        <v>85.098168498168491</v>
      </c>
      <c r="L16" s="230">
        <f>(K16+K19)/2</f>
        <v>92.549084249084245</v>
      </c>
      <c r="M16" s="203"/>
      <c r="N16" s="263"/>
    </row>
    <row r="17" spans="1:14" ht="81.75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100</v>
      </c>
      <c r="I17" s="73">
        <v>100</v>
      </c>
      <c r="J17" s="24">
        <v>100</v>
      </c>
      <c r="K17" s="213"/>
      <c r="L17" s="233"/>
      <c r="M17" s="203"/>
      <c r="N17" s="263"/>
    </row>
    <row r="18" spans="1:14" ht="81.75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70</v>
      </c>
      <c r="I18" s="73">
        <v>68.16</v>
      </c>
      <c r="J18" s="24">
        <f t="shared" ref="J18:J47" si="1">IF(I18/H18*100&gt;100,100,I18/H18*100)</f>
        <v>97.371428571428567</v>
      </c>
      <c r="K18" s="214"/>
      <c r="L18" s="233"/>
      <c r="M18" s="203"/>
      <c r="N18" s="263"/>
    </row>
    <row r="19" spans="1:14" ht="81.75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0.66666666666666663</v>
      </c>
      <c r="I19" s="74">
        <v>0.66666666666666663</v>
      </c>
      <c r="J19" s="24">
        <f t="shared" si="1"/>
        <v>100</v>
      </c>
      <c r="K19" s="24">
        <f>J19</f>
        <v>100</v>
      </c>
      <c r="L19" s="234"/>
      <c r="M19" s="203"/>
      <c r="N19" s="263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1"/>
        <v>#DIV/0!</v>
      </c>
      <c r="K20" s="229" t="e">
        <f>(J20+J21+J22)/3</f>
        <v>#DIV/0!</v>
      </c>
      <c r="L20" s="230" t="e">
        <f>(K20+K23)/2</f>
        <v>#DIV/0!</v>
      </c>
      <c r="M20" s="203"/>
      <c r="N20" s="263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1"/>
        <v>#DIV/0!</v>
      </c>
      <c r="K21" s="213"/>
      <c r="L21" s="231"/>
      <c r="M21" s="203"/>
      <c r="N21" s="263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1"/>
        <v>#DIV/0!</v>
      </c>
      <c r="K22" s="214"/>
      <c r="L22" s="231"/>
      <c r="M22" s="203"/>
      <c r="N22" s="263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3">
        <v>0</v>
      </c>
      <c r="I23" s="73">
        <v>0</v>
      </c>
      <c r="J23" s="24" t="e">
        <f t="shared" si="1"/>
        <v>#DIV/0!</v>
      </c>
      <c r="K23" s="24" t="e">
        <f>J23</f>
        <v>#DIV/0!</v>
      </c>
      <c r="L23" s="232"/>
      <c r="M23" s="203"/>
      <c r="N23" s="263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1"/>
        <v>#DIV/0!</v>
      </c>
      <c r="K24" s="229" t="e">
        <f>(J24+J25+J26)/3</f>
        <v>#DIV/0!</v>
      </c>
      <c r="L24" s="230" t="e">
        <f>(K24+K27)/2</f>
        <v>#DIV/0!</v>
      </c>
      <c r="M24" s="203"/>
      <c r="N24" s="263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1"/>
        <v>#DIV/0!</v>
      </c>
      <c r="K25" s="213"/>
      <c r="L25" s="233"/>
      <c r="M25" s="203"/>
      <c r="N25" s="263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1"/>
        <v>#DIV/0!</v>
      </c>
      <c r="K26" s="214"/>
      <c r="L26" s="233"/>
      <c r="M26" s="203"/>
      <c r="N26" s="263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1"/>
        <v>#DIV/0!</v>
      </c>
      <c r="K27" s="24" t="e">
        <f>J27</f>
        <v>#DIV/0!</v>
      </c>
      <c r="L27" s="234"/>
      <c r="M27" s="203"/>
      <c r="N27" s="263"/>
    </row>
    <row r="28" spans="1:14" ht="81.75" customHeight="1" x14ac:dyDescent="0.25">
      <c r="A28" s="203"/>
      <c r="B28" s="51" t="s">
        <v>178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10.043372093023258</v>
      </c>
      <c r="I28" s="73">
        <v>21.743372093023257</v>
      </c>
      <c r="J28" s="24">
        <f>IF(H28/I28*100&gt;100,100,H28/I28*100)</f>
        <v>46.190499109592345</v>
      </c>
      <c r="K28" s="229">
        <f>(J28+J29+J30)/3</f>
        <v>80.963499703197442</v>
      </c>
      <c r="L28" s="230">
        <f>(K28+K31)/2</f>
        <v>90.481749851598721</v>
      </c>
      <c r="M28" s="203"/>
      <c r="N28" s="263"/>
    </row>
    <row r="29" spans="1:14" ht="81.75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24">
        <f t="shared" si="1"/>
        <v>100</v>
      </c>
      <c r="K29" s="213"/>
      <c r="L29" s="231"/>
      <c r="M29" s="203"/>
      <c r="N29" s="263"/>
    </row>
    <row r="30" spans="1:14" ht="81.75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70</v>
      </c>
      <c r="I30" s="73">
        <v>67.69</v>
      </c>
      <c r="J30" s="24">
        <f t="shared" si="1"/>
        <v>96.7</v>
      </c>
      <c r="K30" s="214"/>
      <c r="L30" s="231"/>
      <c r="M30" s="203"/>
      <c r="N30" s="263"/>
    </row>
    <row r="31" spans="1:14" ht="81.75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0.66666666666666663</v>
      </c>
      <c r="I31" s="74">
        <v>0.66666666666666663</v>
      </c>
      <c r="J31" s="24">
        <f t="shared" si="1"/>
        <v>100</v>
      </c>
      <c r="K31" s="24">
        <f>J31</f>
        <v>100</v>
      </c>
      <c r="L31" s="232"/>
      <c r="M31" s="203"/>
      <c r="N31" s="263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13.98447204968944</v>
      </c>
      <c r="I32" s="73">
        <v>19.565217391304348</v>
      </c>
      <c r="J32" s="24">
        <f>IF(H32/I32*100&gt;100,100,H32/I32*100)</f>
        <v>71.476190476190467</v>
      </c>
      <c r="K32" s="229">
        <f>(J32+J33+J34)/3</f>
        <v>89.720634920634907</v>
      </c>
      <c r="L32" s="230">
        <f>(K32+K35)/2</f>
        <v>94.860317460317447</v>
      </c>
      <c r="M32" s="203"/>
      <c r="N32" s="263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 t="shared" si="1"/>
        <v>100</v>
      </c>
      <c r="K33" s="213"/>
      <c r="L33" s="233"/>
      <c r="M33" s="203"/>
      <c r="N33" s="263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70</v>
      </c>
      <c r="I34" s="73">
        <v>68.38</v>
      </c>
      <c r="J34" s="24">
        <f t="shared" si="1"/>
        <v>97.685714285714269</v>
      </c>
      <c r="K34" s="214"/>
      <c r="L34" s="233"/>
      <c r="M34" s="203"/>
      <c r="N34" s="263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0.66666666666666663</v>
      </c>
      <c r="I35" s="74">
        <v>0.66666666666666663</v>
      </c>
      <c r="J35" s="24">
        <f t="shared" si="1"/>
        <v>100</v>
      </c>
      <c r="K35" s="24">
        <f>J35</f>
        <v>100</v>
      </c>
      <c r="L35" s="234"/>
      <c r="M35" s="203"/>
      <c r="N35" s="263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9.9912891123803487</v>
      </c>
      <c r="I36" s="73">
        <v>9.5247465331240981</v>
      </c>
      <c r="J36" s="24">
        <f>IF(H36/I36*100&gt;100,100,H36/I36*100)</f>
        <v>100</v>
      </c>
      <c r="K36" s="229">
        <f>(J36+J37+J38)/3</f>
        <v>99.029717751341266</v>
      </c>
      <c r="L36" s="230">
        <f>(K36+K39)/2</f>
        <v>99.514858875670626</v>
      </c>
      <c r="M36" s="203"/>
      <c r="N36" s="263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63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70.049019607843135</v>
      </c>
      <c r="I38" s="73">
        <v>68.010000000000005</v>
      </c>
      <c r="J38" s="24">
        <f>IF(I38/H38*100&gt;100,100,I38/H38*100)</f>
        <v>97.089153254023813</v>
      </c>
      <c r="K38" s="214"/>
      <c r="L38" s="231"/>
      <c r="M38" s="203"/>
      <c r="N38" s="263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136.33333333333334</v>
      </c>
      <c r="I39" s="74">
        <v>137.16666666666666</v>
      </c>
      <c r="J39" s="24">
        <f>IF(I39/H39*100&gt;100,100,I39/H39*100)</f>
        <v>100</v>
      </c>
      <c r="K39" s="24">
        <f>J39</f>
        <v>100</v>
      </c>
      <c r="L39" s="232"/>
      <c r="M39" s="203"/>
      <c r="N39" s="263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230" t="e">
        <f>(K40+K43)/2</f>
        <v>#DIV/0!</v>
      </c>
      <c r="M40" s="203"/>
      <c r="N40" s="263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233"/>
      <c r="M41" s="203"/>
      <c r="N41" s="263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233"/>
      <c r="M42" s="203"/>
      <c r="N42" s="263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234"/>
      <c r="M43" s="203"/>
      <c r="N43" s="263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13.98447204968944</v>
      </c>
      <c r="I44" s="73">
        <v>24.22360248447205</v>
      </c>
      <c r="J44" s="24">
        <f>IF(H44/I44*100&gt;100,100,H44/I44*100)</f>
        <v>57.730769230769226</v>
      </c>
      <c r="K44" s="229">
        <f>(J44+J45+J46)/3</f>
        <v>85.557875457875454</v>
      </c>
      <c r="L44" s="230">
        <f>(K44+K47)/2</f>
        <v>92.778937728937734</v>
      </c>
      <c r="M44" s="203"/>
      <c r="N44" s="263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 t="shared" si="1"/>
        <v>100</v>
      </c>
      <c r="K45" s="213"/>
      <c r="L45" s="231"/>
      <c r="M45" s="203"/>
      <c r="N45" s="263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70</v>
      </c>
      <c r="I46" s="73">
        <v>69.260000000000005</v>
      </c>
      <c r="J46" s="24">
        <f t="shared" si="1"/>
        <v>98.94285714285715</v>
      </c>
      <c r="K46" s="214"/>
      <c r="L46" s="231"/>
      <c r="M46" s="203"/>
      <c r="N46" s="263"/>
    </row>
    <row r="47" spans="1:14" ht="81.75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0.66666666666666663</v>
      </c>
      <c r="I47" s="74">
        <v>0.66666666666666663</v>
      </c>
      <c r="J47" s="24">
        <f t="shared" si="1"/>
        <v>100</v>
      </c>
      <c r="K47" s="24">
        <f>J47</f>
        <v>100</v>
      </c>
      <c r="L47" s="232"/>
      <c r="M47" s="203"/>
      <c r="N47" s="263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9.9999999999999982</v>
      </c>
      <c r="I48" s="73">
        <v>11.271255060728743</v>
      </c>
      <c r="J48" s="24">
        <f>IF(H48/I48*100&gt;100,100,H48/I48*100)</f>
        <v>88.72126436781609</v>
      </c>
      <c r="K48" s="229">
        <f>(J48+J49+J50)/3</f>
        <v>95.292802408319645</v>
      </c>
      <c r="L48" s="230">
        <f>(K48+K51)/2</f>
        <v>97.646401204159815</v>
      </c>
      <c r="M48" s="203"/>
      <c r="N48" s="263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 t="shared" ref="J49:J63" si="2">IF(I49/H49*100&gt;100,100,I49/H49*100)</f>
        <v>100</v>
      </c>
      <c r="K49" s="213"/>
      <c r="L49" s="233"/>
      <c r="M49" s="203"/>
      <c r="N49" s="263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70</v>
      </c>
      <c r="I50" s="73">
        <v>68.010000000000005</v>
      </c>
      <c r="J50" s="24">
        <f t="shared" si="2"/>
        <v>97.157142857142858</v>
      </c>
      <c r="K50" s="214"/>
      <c r="L50" s="233"/>
      <c r="M50" s="203"/>
      <c r="N50" s="263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4</v>
      </c>
      <c r="I51" s="74">
        <v>4.166666666666667</v>
      </c>
      <c r="J51" s="24">
        <f t="shared" si="2"/>
        <v>100</v>
      </c>
      <c r="K51" s="24">
        <f>J51</f>
        <v>100</v>
      </c>
      <c r="L51" s="234"/>
      <c r="M51" s="203"/>
      <c r="N51" s="263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63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63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63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63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230" t="e">
        <f>(K56+K59)/2</f>
        <v>#DIV/0!</v>
      </c>
      <c r="M56" s="203"/>
      <c r="N56" s="263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233"/>
      <c r="M57" s="203"/>
      <c r="N57" s="263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233"/>
      <c r="M58" s="203"/>
      <c r="N58" s="263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234"/>
      <c r="M59" s="203"/>
      <c r="N59" s="263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63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63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63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63"/>
    </row>
    <row r="64" spans="1:14" ht="81.75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9.979092392289564</v>
      </c>
      <c r="I64" s="73">
        <v>12.374581939799331</v>
      </c>
      <c r="J64" s="24">
        <f>IF(H64/I64*100&gt;100,100,H64/I64*100)</f>
        <v>80.641854737691347</v>
      </c>
      <c r="K64" s="229">
        <f>(J64+J65+J66)/3</f>
        <v>92.671094436373309</v>
      </c>
      <c r="L64" s="230">
        <f>(K64+K67)/2</f>
        <v>96.335547218186662</v>
      </c>
      <c r="M64" s="203"/>
      <c r="N64" s="263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ref="J65:J73" si="3">IF(I65/H65*100&gt;100,100,I65/H65*100)</f>
        <v>100</v>
      </c>
      <c r="K65" s="213"/>
      <c r="L65" s="233"/>
      <c r="M65" s="203"/>
      <c r="N65" s="263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70</v>
      </c>
      <c r="I66" s="73">
        <v>68.16</v>
      </c>
      <c r="J66" s="24">
        <f t="shared" si="3"/>
        <v>97.371428571428567</v>
      </c>
      <c r="K66" s="214"/>
      <c r="L66" s="233"/>
      <c r="M66" s="203"/>
      <c r="N66" s="263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22.333333333333332</v>
      </c>
      <c r="I67" s="74">
        <v>23</v>
      </c>
      <c r="J67" s="24">
        <f t="shared" si="3"/>
        <v>100</v>
      </c>
      <c r="K67" s="24">
        <f>J67</f>
        <v>100</v>
      </c>
      <c r="L67" s="234"/>
      <c r="M67" s="203"/>
      <c r="N67" s="263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63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63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63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63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230" t="e">
        <f>(K72+K75)/2</f>
        <v>#DIV/0!</v>
      </c>
      <c r="M72" s="203"/>
      <c r="N72" s="263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233"/>
      <c r="M73" s="203"/>
      <c r="N73" s="263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233"/>
      <c r="M74" s="203"/>
      <c r="N74" s="263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234"/>
      <c r="M75" s="203"/>
      <c r="N75" s="263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9.9999999999999982</v>
      </c>
      <c r="I76" s="73">
        <v>11.271255060728743</v>
      </c>
      <c r="J76" s="24">
        <f>IF(H76/I76*100&gt;100,100,H76/I76*100)</f>
        <v>88.72126436781609</v>
      </c>
      <c r="K76" s="229">
        <f>(J76+J77+J78)/3</f>
        <v>96.240421455938701</v>
      </c>
      <c r="L76" s="230">
        <f>(K76+K79)/2</f>
        <v>98.120210727969351</v>
      </c>
      <c r="M76" s="203"/>
      <c r="N76" s="263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63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63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4</v>
      </c>
      <c r="I79" s="74">
        <v>4.166666666666667</v>
      </c>
      <c r="J79" s="24">
        <f>IF(I79/H79*100&gt;100,100,I79/H79*100)</f>
        <v>100</v>
      </c>
      <c r="K79" s="24">
        <f>J79</f>
        <v>100</v>
      </c>
      <c r="L79" s="232"/>
      <c r="M79" s="203"/>
      <c r="N79" s="263"/>
    </row>
    <row r="80" spans="1:14" ht="81.75" customHeight="1" x14ac:dyDescent="0.25">
      <c r="A80" s="203"/>
      <c r="B80" s="51" t="s">
        <v>96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9.9990817646813319</v>
      </c>
      <c r="I80" s="73">
        <v>9.108353370376129</v>
      </c>
      <c r="J80" s="24">
        <f>IF(H80/I80*100&gt;100,100,H80/I80*100)</f>
        <v>100</v>
      </c>
      <c r="K80" s="229">
        <f>(J80+J81+J82)/3</f>
        <v>100</v>
      </c>
      <c r="L80" s="230">
        <f>(K80+K83)/2</f>
        <v>98.994845360824741</v>
      </c>
      <c r="M80" s="203"/>
      <c r="N80" s="263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3" si="4">IF(I81/H81*100&gt;100,100,I81/H81*100)</f>
        <v>100</v>
      </c>
      <c r="K81" s="213"/>
      <c r="L81" s="233"/>
      <c r="M81" s="203"/>
      <c r="N81" s="263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4"/>
        <v>100</v>
      </c>
      <c r="K82" s="214"/>
      <c r="L82" s="233"/>
      <c r="M82" s="203"/>
      <c r="N82" s="263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161.66666666666666</v>
      </c>
      <c r="I83" s="74">
        <v>158.41666666666666</v>
      </c>
      <c r="J83" s="24">
        <f t="shared" si="4"/>
        <v>97.989690721649481</v>
      </c>
      <c r="K83" s="24">
        <f>J83</f>
        <v>97.989690721649481</v>
      </c>
      <c r="L83" s="234"/>
      <c r="M83" s="203"/>
      <c r="N83" s="263"/>
    </row>
    <row r="84" spans="1:14" ht="81.75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13.993788819875776</v>
      </c>
      <c r="I84" s="73">
        <v>24.22360248447205</v>
      </c>
      <c r="J84" s="24">
        <f>IF(H84/I84*100&gt;100,100,H84/I84*100)</f>
        <v>57.769230769230774</v>
      </c>
      <c r="K84" s="229">
        <f>(J84+J85+J86)/3</f>
        <v>85.92307692307692</v>
      </c>
      <c r="L84" s="230">
        <f>(K84+K87)/2</f>
        <v>92.961538461538453</v>
      </c>
      <c r="M84" s="203"/>
      <c r="N84" s="263"/>
    </row>
    <row r="85" spans="1:14" ht="81.75" customHeight="1" x14ac:dyDescent="0.25">
      <c r="A85" s="203"/>
      <c r="B85" s="51"/>
      <c r="C85" s="203"/>
      <c r="D85" s="209"/>
      <c r="E85" s="49" t="s">
        <v>11</v>
      </c>
      <c r="F85" s="50" t="s">
        <v>20</v>
      </c>
      <c r="G85" s="49" t="s">
        <v>13</v>
      </c>
      <c r="H85" s="73">
        <v>100</v>
      </c>
      <c r="I85" s="73">
        <v>100</v>
      </c>
      <c r="J85" s="24">
        <f t="shared" si="4"/>
        <v>100</v>
      </c>
      <c r="K85" s="213"/>
      <c r="L85" s="231"/>
      <c r="M85" s="203"/>
      <c r="N85" s="263"/>
    </row>
    <row r="86" spans="1:14" ht="81.75" customHeight="1" x14ac:dyDescent="0.25">
      <c r="A86" s="203"/>
      <c r="B86" s="51"/>
      <c r="C86" s="203"/>
      <c r="D86" s="209"/>
      <c r="E86" s="49" t="s">
        <v>11</v>
      </c>
      <c r="F86" s="50" t="s">
        <v>21</v>
      </c>
      <c r="G86" s="49" t="s">
        <v>13</v>
      </c>
      <c r="H86" s="73">
        <v>100</v>
      </c>
      <c r="I86" s="73">
        <v>100</v>
      </c>
      <c r="J86" s="24">
        <f t="shared" si="4"/>
        <v>100</v>
      </c>
      <c r="K86" s="214"/>
      <c r="L86" s="231"/>
      <c r="M86" s="203"/>
      <c r="N86" s="263"/>
    </row>
    <row r="87" spans="1:14" ht="81.75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0.66666666666666663</v>
      </c>
      <c r="I87" s="74">
        <v>0.66666666666666663</v>
      </c>
      <c r="J87" s="24">
        <f t="shared" si="4"/>
        <v>100</v>
      </c>
      <c r="K87" s="24">
        <f>J87</f>
        <v>100</v>
      </c>
      <c r="L87" s="232"/>
      <c r="M87" s="203"/>
      <c r="N87" s="263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4"/>
        <v>#DIV/0!</v>
      </c>
      <c r="K88" s="229" t="e">
        <f>(J88+J89+J90)/3</f>
        <v>#DIV/0!</v>
      </c>
      <c r="L88" s="230" t="e">
        <f>(K88+K91)/2</f>
        <v>#DIV/0!</v>
      </c>
      <c r="M88" s="203"/>
      <c r="N88" s="263"/>
    </row>
    <row r="89" spans="1:14" ht="81.75" hidden="1" customHeight="1" x14ac:dyDescent="0.25">
      <c r="A89" s="203"/>
      <c r="B89" s="51"/>
      <c r="C89" s="203"/>
      <c r="D89" s="209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4"/>
        <v>#DIV/0!</v>
      </c>
      <c r="K89" s="213"/>
      <c r="L89" s="233"/>
      <c r="M89" s="203"/>
      <c r="N89" s="263"/>
    </row>
    <row r="90" spans="1:14" ht="81.75" hidden="1" customHeight="1" x14ac:dyDescent="0.25">
      <c r="A90" s="203"/>
      <c r="B90" s="51"/>
      <c r="C90" s="203"/>
      <c r="D90" s="209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4"/>
        <v>#DIV/0!</v>
      </c>
      <c r="K90" s="214"/>
      <c r="L90" s="233"/>
      <c r="M90" s="203"/>
      <c r="N90" s="263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234"/>
      <c r="M91" s="203"/>
      <c r="N91" s="263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63"/>
    </row>
    <row r="93" spans="1:14" ht="81.75" hidden="1" customHeight="1" x14ac:dyDescent="0.25">
      <c r="A93" s="203"/>
      <c r="B93" s="51"/>
      <c r="C93" s="203"/>
      <c r="D93" s="209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63"/>
    </row>
    <row r="94" spans="1:14" ht="81.75" hidden="1" customHeight="1" x14ac:dyDescent="0.25">
      <c r="A94" s="203"/>
      <c r="B94" s="51"/>
      <c r="C94" s="203"/>
      <c r="D94" s="209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63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63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230" t="e">
        <f>(K96+K99)/2</f>
        <v>#DIV/0!</v>
      </c>
      <c r="M96" s="203"/>
      <c r="N96" s="263"/>
    </row>
    <row r="97" spans="1:14" ht="81.75" hidden="1" customHeight="1" x14ac:dyDescent="0.25">
      <c r="A97" s="203"/>
      <c r="B97" s="51"/>
      <c r="C97" s="203"/>
      <c r="D97" s="209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233"/>
      <c r="M97" s="203"/>
      <c r="N97" s="263"/>
    </row>
    <row r="98" spans="1:14" ht="81.75" hidden="1" customHeight="1" x14ac:dyDescent="0.25">
      <c r="A98" s="203"/>
      <c r="B98" s="51"/>
      <c r="C98" s="203"/>
      <c r="D98" s="209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4"/>
        <v>#DIV/0!</v>
      </c>
      <c r="K98" s="214"/>
      <c r="L98" s="233"/>
      <c r="M98" s="203"/>
      <c r="N98" s="263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4"/>
        <v>#DIV/0!</v>
      </c>
      <c r="K99" s="24" t="e">
        <f>J99</f>
        <v>#DIV/0!</v>
      </c>
      <c r="L99" s="234"/>
      <c r="M99" s="203"/>
      <c r="N99" s="263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4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63"/>
    </row>
    <row r="101" spans="1:14" ht="81.75" hidden="1" customHeight="1" x14ac:dyDescent="0.25">
      <c r="A101" s="203"/>
      <c r="B101" s="51"/>
      <c r="C101" s="261"/>
      <c r="D101" s="209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4"/>
        <v>#DIV/0!</v>
      </c>
      <c r="K101" s="213"/>
      <c r="L101" s="231"/>
      <c r="M101" s="203"/>
      <c r="N101" s="263"/>
    </row>
    <row r="102" spans="1:14" ht="81.75" hidden="1" customHeight="1" x14ac:dyDescent="0.25">
      <c r="A102" s="203"/>
      <c r="B102" s="51"/>
      <c r="C102" s="261"/>
      <c r="D102" s="209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4"/>
        <v>#DIV/0!</v>
      </c>
      <c r="K102" s="214"/>
      <c r="L102" s="231"/>
      <c r="M102" s="203"/>
      <c r="N102" s="263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4"/>
        <v>#DIV/0!</v>
      </c>
      <c r="K103" s="24" t="e">
        <f>J103</f>
        <v>#DIV/0!</v>
      </c>
      <c r="L103" s="232"/>
      <c r="M103" s="203"/>
      <c r="N103" s="263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9.9867061453864281</v>
      </c>
      <c r="I104" s="73">
        <v>12.464907355418305</v>
      </c>
      <c r="J104" s="24">
        <f>IF(H104/I104*100&gt;100,100,H104/I104*100)</f>
        <v>80.118574977176706</v>
      </c>
      <c r="K104" s="229">
        <f>(J104+J105+J106)/3</f>
        <v>93.372858325725574</v>
      </c>
      <c r="L104" s="230">
        <f>(K104+K107)/2</f>
        <v>96.686429162862794</v>
      </c>
      <c r="M104" s="203"/>
      <c r="N104" s="263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63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63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22.333333333333332</v>
      </c>
      <c r="I107" s="74">
        <v>22.833333333333332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63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10.006362058993638</v>
      </c>
      <c r="I108" s="73">
        <v>11.451706188548293</v>
      </c>
      <c r="J108" s="24">
        <f>IF(H108/I108*100&gt;100,100,H108/I108*100)</f>
        <v>87.378787878787875</v>
      </c>
      <c r="K108" s="229">
        <f>(J108+J109+J110)/3</f>
        <v>95.792929292929287</v>
      </c>
      <c r="L108" s="230">
        <f>(K108+K111)/2</f>
        <v>97.896464646464636</v>
      </c>
      <c r="M108" s="203"/>
      <c r="N108" s="263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63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63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7</v>
      </c>
      <c r="I111" s="74">
        <v>7</v>
      </c>
      <c r="J111" s="24">
        <f>IF(I111/H111*100&gt;100,100,I111/H111*100)</f>
        <v>100</v>
      </c>
      <c r="K111" s="24">
        <f>J111</f>
        <v>100</v>
      </c>
      <c r="L111" s="232"/>
      <c r="M111" s="203"/>
      <c r="N111" s="263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9.9999999999999982</v>
      </c>
      <c r="I112" s="73">
        <v>9.3117408906882577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63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>IF(I113/H113*100&gt;100,100,I113/H113*100)</f>
        <v>100</v>
      </c>
      <c r="K113" s="213"/>
      <c r="L113" s="233"/>
      <c r="M113" s="203"/>
      <c r="N113" s="263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ref="J114:J119" si="5">IF(I114/H114*100&gt;100,100,I114/H114*100)</f>
        <v>100</v>
      </c>
      <c r="K114" s="214"/>
      <c r="L114" s="233"/>
      <c r="M114" s="203"/>
      <c r="N114" s="263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2</v>
      </c>
      <c r="I115" s="74">
        <v>2</v>
      </c>
      <c r="J115" s="24">
        <f t="shared" si="5"/>
        <v>100</v>
      </c>
      <c r="K115" s="24">
        <f>J115</f>
        <v>100</v>
      </c>
      <c r="L115" s="234"/>
      <c r="M115" s="203"/>
      <c r="N115" s="264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  <c r="H120" s="168"/>
      <c r="I120" s="168"/>
      <c r="J120" s="168"/>
      <c r="K120" s="168"/>
    </row>
    <row r="121" spans="1:14" ht="36" customHeight="1" x14ac:dyDescent="0.25">
      <c r="A121" s="201"/>
      <c r="B121" s="201"/>
      <c r="C121" s="201"/>
      <c r="E121" s="66"/>
      <c r="G121" s="131"/>
      <c r="H121" s="167"/>
      <c r="I121" s="167"/>
      <c r="J121" s="168"/>
      <c r="K121" s="168"/>
    </row>
    <row r="122" spans="1:14" x14ac:dyDescent="0.25">
      <c r="A122" s="133"/>
      <c r="B122" s="132"/>
      <c r="C122" s="143"/>
      <c r="D122" s="143"/>
      <c r="E122" s="143"/>
      <c r="F122" s="133"/>
      <c r="G122" s="131"/>
      <c r="H122" s="167"/>
      <c r="I122" s="167"/>
      <c r="J122" s="168"/>
      <c r="K122" s="168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  <c r="H126" s="167"/>
      <c r="I126" s="169"/>
      <c r="J126" s="167"/>
      <c r="K126" s="168"/>
    </row>
    <row r="127" spans="1:14" x14ac:dyDescent="0.25">
      <c r="A127" s="133"/>
      <c r="B127" s="132"/>
      <c r="C127" s="133"/>
      <c r="D127" s="133"/>
      <c r="E127" s="133"/>
      <c r="F127" s="133"/>
      <c r="G127" s="131"/>
      <c r="H127" s="168"/>
      <c r="I127" s="168"/>
      <c r="J127" s="168"/>
      <c r="K127" s="168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121"/>
  <customSheetViews>
    <customSheetView guid="{2D882797-2DB3-46DA-95CE-744B0E2D6284}" scale="65" showPageBreaks="1" showAutoFilter="1" view="pageBreakPreview" showRuler="0" topLeftCell="A107">
      <selection activeCell="B4" sqref="B4:B7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23">
    <mergeCell ref="K48:K50"/>
    <mergeCell ref="L80:L83"/>
    <mergeCell ref="K60:K62"/>
    <mergeCell ref="K80:K82"/>
    <mergeCell ref="L44:L47"/>
    <mergeCell ref="L52:L55"/>
    <mergeCell ref="L76:L79"/>
    <mergeCell ref="N8:N115"/>
    <mergeCell ref="M4:M119"/>
    <mergeCell ref="L48:L51"/>
    <mergeCell ref="L108:L111"/>
    <mergeCell ref="L88:L91"/>
    <mergeCell ref="L96:L99"/>
    <mergeCell ref="L20:L23"/>
    <mergeCell ref="N116:N119"/>
    <mergeCell ref="A1:N1"/>
    <mergeCell ref="D24:D27"/>
    <mergeCell ref="K16:K18"/>
    <mergeCell ref="D12:D15"/>
    <mergeCell ref="K12:K14"/>
    <mergeCell ref="C20:C23"/>
    <mergeCell ref="D20:D23"/>
    <mergeCell ref="C12:C15"/>
    <mergeCell ref="K44:K46"/>
    <mergeCell ref="K36:K38"/>
    <mergeCell ref="L12:L15"/>
    <mergeCell ref="L16:L19"/>
    <mergeCell ref="K40:K42"/>
    <mergeCell ref="K32:K34"/>
    <mergeCell ref="L32:L35"/>
    <mergeCell ref="L28:L31"/>
    <mergeCell ref="C28:C31"/>
    <mergeCell ref="K20:K22"/>
    <mergeCell ref="C16:C19"/>
    <mergeCell ref="D16:D19"/>
    <mergeCell ref="K24:K26"/>
    <mergeCell ref="K28:K30"/>
    <mergeCell ref="D28:D31"/>
    <mergeCell ref="L4:L7"/>
    <mergeCell ref="C8:C11"/>
    <mergeCell ref="D8:D11"/>
    <mergeCell ref="K8:K10"/>
    <mergeCell ref="K4:K6"/>
    <mergeCell ref="L8:L11"/>
    <mergeCell ref="L36:L39"/>
    <mergeCell ref="L24:L27"/>
    <mergeCell ref="C24:C27"/>
    <mergeCell ref="C40:C43"/>
    <mergeCell ref="C36:C39"/>
    <mergeCell ref="D36:D39"/>
    <mergeCell ref="C32:C35"/>
    <mergeCell ref="D40:D43"/>
    <mergeCell ref="D32:D35"/>
    <mergeCell ref="K52:K54"/>
    <mergeCell ref="K56:K58"/>
    <mergeCell ref="C96:C99"/>
    <mergeCell ref="C80:C83"/>
    <mergeCell ref="D80:D83"/>
    <mergeCell ref="C88:C91"/>
    <mergeCell ref="D88:D91"/>
    <mergeCell ref="D96:D99"/>
    <mergeCell ref="C84:C87"/>
    <mergeCell ref="K96:K98"/>
    <mergeCell ref="D92:D95"/>
    <mergeCell ref="K92:K94"/>
    <mergeCell ref="K68:K70"/>
    <mergeCell ref="K72:K74"/>
    <mergeCell ref="K88:K90"/>
    <mergeCell ref="K76:K78"/>
    <mergeCell ref="D84:D87"/>
    <mergeCell ref="K84:K86"/>
    <mergeCell ref="K64:K66"/>
    <mergeCell ref="C44:C47"/>
    <mergeCell ref="D44:D47"/>
    <mergeCell ref="C76:C79"/>
    <mergeCell ref="D76:D79"/>
    <mergeCell ref="C64:C67"/>
    <mergeCell ref="D64:D67"/>
    <mergeCell ref="C60:C63"/>
    <mergeCell ref="D60:D63"/>
    <mergeCell ref="C72:C75"/>
    <mergeCell ref="C68:C71"/>
    <mergeCell ref="D72:D75"/>
    <mergeCell ref="D68:D71"/>
    <mergeCell ref="C56:C59"/>
    <mergeCell ref="D56:D59"/>
    <mergeCell ref="C48:C51"/>
    <mergeCell ref="D48:D51"/>
    <mergeCell ref="C52:C55"/>
    <mergeCell ref="D52:D55"/>
    <mergeCell ref="B120:C120"/>
    <mergeCell ref="K112:K114"/>
    <mergeCell ref="K116:K118"/>
    <mergeCell ref="C104:C107"/>
    <mergeCell ref="D104:D107"/>
    <mergeCell ref="K104:K106"/>
    <mergeCell ref="C108:C111"/>
    <mergeCell ref="D108:D111"/>
    <mergeCell ref="K108:K110"/>
    <mergeCell ref="D100:D103"/>
    <mergeCell ref="L116:L119"/>
    <mergeCell ref="L112:L115"/>
    <mergeCell ref="D112:D115"/>
    <mergeCell ref="K100:K102"/>
    <mergeCell ref="L100:L103"/>
    <mergeCell ref="L92:L95"/>
    <mergeCell ref="A121:C121"/>
    <mergeCell ref="C116:C119"/>
    <mergeCell ref="D116:D119"/>
    <mergeCell ref="A4:A119"/>
    <mergeCell ref="C4:C7"/>
    <mergeCell ref="D4:D7"/>
    <mergeCell ref="C100:C103"/>
    <mergeCell ref="C92:C95"/>
    <mergeCell ref="C112:C115"/>
    <mergeCell ref="L84:L87"/>
    <mergeCell ref="L104:L107"/>
    <mergeCell ref="L40:L43"/>
    <mergeCell ref="L56:L59"/>
    <mergeCell ref="L72:L75"/>
    <mergeCell ref="L64:L67"/>
    <mergeCell ref="L60:L63"/>
    <mergeCell ref="L68:L71"/>
  </mergeCells>
  <phoneticPr fontId="5" type="noConversion"/>
  <pageMargins left="0.75" right="0.75" top="1" bottom="1" header="0.5" footer="0.5"/>
  <pageSetup paperSize="9" scale="28" orientation="portrait" r:id="rId3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337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.7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0.75" hidden="1" customHeight="1" thickBot="1" x14ac:dyDescent="0.3">
      <c r="A4" s="371">
        <v>1</v>
      </c>
      <c r="B4" s="372" t="s">
        <v>338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18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18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18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.75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6.5</v>
      </c>
      <c r="K8" s="404">
        <f>IF(I8/J8*100&gt;100,100,I8/J8*100)</f>
        <v>100</v>
      </c>
      <c r="L8" s="405">
        <f>(K8+K9+K10)/3</f>
        <v>97.660606060606071</v>
      </c>
      <c r="M8" s="406">
        <f>(L8+L11)/2</f>
        <v>98.830303030303043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96.8</v>
      </c>
      <c r="K9" s="389">
        <f t="shared" ref="K9:K53" si="0">IF(J9/I9*100&gt;100,100,J9/I9*100)</f>
        <v>96.8</v>
      </c>
      <c r="L9" s="390"/>
      <c r="M9" s="391"/>
      <c r="N9" s="392"/>
      <c r="O9" s="393"/>
    </row>
    <row r="10" spans="1:15" ht="51.7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52.9</v>
      </c>
      <c r="K10" s="389">
        <f t="shared" si="0"/>
        <v>96.181818181818173</v>
      </c>
      <c r="L10" s="390"/>
      <c r="M10" s="391"/>
      <c r="N10" s="392"/>
      <c r="O10" s="393"/>
    </row>
    <row r="11" spans="1:15" ht="33.7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>
        <v>0.42</v>
      </c>
      <c r="J11" s="379">
        <v>0.42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1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18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18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18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18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18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18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18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.75" customHeight="1" x14ac:dyDescent="0.25">
      <c r="A20" s="371">
        <v>2</v>
      </c>
      <c r="B20" s="385"/>
      <c r="C20" s="373" t="s">
        <v>103</v>
      </c>
      <c r="D20" s="374" t="s">
        <v>311</v>
      </c>
      <c r="E20" s="375" t="s">
        <v>10</v>
      </c>
      <c r="F20" s="402" t="s">
        <v>11</v>
      </c>
      <c r="G20" s="377" t="s">
        <v>184</v>
      </c>
      <c r="H20" s="378" t="s">
        <v>303</v>
      </c>
      <c r="I20" s="379">
        <v>15</v>
      </c>
      <c r="J20" s="379">
        <v>7.9</v>
      </c>
      <c r="K20" s="380">
        <f>IF(I20/J20*100&gt;100,100,I20/J20*100)</f>
        <v>100</v>
      </c>
      <c r="L20" s="381">
        <f>(K20+K21+K22)/3</f>
        <v>97.660606060606071</v>
      </c>
      <c r="M20" s="382">
        <f>(L20+L23)/2</f>
        <v>98.830303030303043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96.8</v>
      </c>
      <c r="K21" s="389">
        <f t="shared" si="0"/>
        <v>96.8</v>
      </c>
      <c r="L21" s="390"/>
      <c r="M21" s="391"/>
      <c r="N21" s="392"/>
      <c r="O21" s="393"/>
    </row>
    <row r="22" spans="1:15" ht="54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52.9</v>
      </c>
      <c r="K22" s="389">
        <f t="shared" si="0"/>
        <v>96.181818181818173</v>
      </c>
      <c r="L22" s="390"/>
      <c r="M22" s="391"/>
      <c r="N22" s="392"/>
      <c r="O22" s="393"/>
    </row>
    <row r="23" spans="1:15" ht="35.2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306</v>
      </c>
      <c r="I23" s="379">
        <v>0.83</v>
      </c>
      <c r="J23" s="379">
        <v>0.83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50.25" customHeight="1" x14ac:dyDescent="0.25">
      <c r="A24" s="398">
        <v>3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>
        <v>15</v>
      </c>
      <c r="J24" s="379">
        <v>2.4</v>
      </c>
      <c r="K24" s="380">
        <f>IF(I24/J24*100&gt;100,100,I24/J24*100)</f>
        <v>100</v>
      </c>
      <c r="L24" s="381">
        <f>(K24+K25+K26)/3</f>
        <v>97.660606060606071</v>
      </c>
      <c r="M24" s="382">
        <f>(L24+L27)/2</f>
        <v>98.830303030303043</v>
      </c>
      <c r="N24" s="392"/>
      <c r="O24" s="384"/>
    </row>
    <row r="25" spans="1:15" ht="5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>
        <v>100</v>
      </c>
      <c r="J25" s="379">
        <v>96.8</v>
      </c>
      <c r="K25" s="389">
        <f t="shared" si="0"/>
        <v>96.8</v>
      </c>
      <c r="L25" s="390"/>
      <c r="M25" s="391"/>
      <c r="N25" s="392"/>
      <c r="O25" s="393"/>
    </row>
    <row r="26" spans="1:15" ht="51.75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>
        <v>55</v>
      </c>
      <c r="J26" s="379">
        <v>52.9</v>
      </c>
      <c r="K26" s="389">
        <f t="shared" si="0"/>
        <v>96.181818181818173</v>
      </c>
      <c r="L26" s="390"/>
      <c r="M26" s="391"/>
      <c r="N26" s="392"/>
      <c r="O26" s="393"/>
    </row>
    <row r="27" spans="1:15" ht="35.25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>
        <v>0.42</v>
      </c>
      <c r="J27" s="379">
        <v>0.42</v>
      </c>
      <c r="K27" s="389">
        <f t="shared" si="0"/>
        <v>100</v>
      </c>
      <c r="L27" s="389">
        <f>K27</f>
        <v>100</v>
      </c>
      <c r="M27" s="391"/>
      <c r="N27" s="392"/>
      <c r="O27" s="397"/>
    </row>
    <row r="28" spans="1:15" ht="3.7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18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18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18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18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18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18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18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3.25" customHeight="1" x14ac:dyDescent="0.25">
      <c r="A36" s="371">
        <v>4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16</v>
      </c>
      <c r="K36" s="380">
        <f>IF(I36/J36*100&gt;100,100,I36/J36*100)</f>
        <v>93.75</v>
      </c>
      <c r="L36" s="381">
        <f>(K36+K37+K38)/3</f>
        <v>96.616666666666674</v>
      </c>
      <c r="M36" s="382">
        <f>(L36+L39)/2</f>
        <v>98.308333333333337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96.1</v>
      </c>
      <c r="K37" s="389">
        <f>IF(J37/I37*100&gt;100,100,J37/I37*100)</f>
        <v>96.1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55.9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3.92</v>
      </c>
      <c r="J39" s="379">
        <v>3.92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.75" customHeight="1" x14ac:dyDescent="0.25">
      <c r="A40" s="398">
        <v>5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9.4</v>
      </c>
      <c r="K40" s="380">
        <f>IF(I40/J40*100&gt;100,100,I40/J40*100)</f>
        <v>100</v>
      </c>
      <c r="L40" s="381">
        <f>(K40+K41+K42)/3</f>
        <v>98.7</v>
      </c>
      <c r="M40" s="382">
        <f>(L40+L43)/2</f>
        <v>99.35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96.1</v>
      </c>
      <c r="K41" s="389">
        <f t="shared" si="0"/>
        <v>96.1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55.9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137.16</v>
      </c>
      <c r="J43" s="379">
        <v>137.16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.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49.5" customHeight="1" x14ac:dyDescent="0.25">
      <c r="A52" s="371">
        <v>6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10</v>
      </c>
      <c r="K52" s="380">
        <f>IF(I52/J52*100&gt;100,100,I52/J52*100)</f>
        <v>100</v>
      </c>
      <c r="L52" s="381">
        <f>(K52+K53+K54)/3</f>
        <v>98.7</v>
      </c>
      <c r="M52" s="382">
        <f>(L52+L55)/2</f>
        <v>99.35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96.1</v>
      </c>
      <c r="K53" s="389">
        <f t="shared" si="0"/>
        <v>96.1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55.9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3.25</v>
      </c>
      <c r="J55" s="379">
        <v>3.25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5.7</v>
      </c>
      <c r="K56" s="380">
        <f>IF(I56/J56*100&gt;100,100,I56/J56*100)</f>
        <v>100</v>
      </c>
      <c r="L56" s="381">
        <f>(K56+K57+K58)/3</f>
        <v>98.7</v>
      </c>
      <c r="M56" s="382">
        <f>(L56+L59)/2</f>
        <v>98.862055109070042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96.1</v>
      </c>
      <c r="K57" s="389">
        <f>IF(J57/I57*100&gt;100,100,J57/I57*100)</f>
        <v>96.1</v>
      </c>
      <c r="L57" s="390"/>
      <c r="M57" s="391"/>
      <c r="N57" s="392"/>
      <c r="O57" s="393"/>
    </row>
    <row r="58" spans="1:15" ht="52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55.9</v>
      </c>
      <c r="K58" s="389">
        <f>IF(J58/I58*100&gt;100,100,J58/I58*100)</f>
        <v>100</v>
      </c>
      <c r="L58" s="390"/>
      <c r="M58" s="391"/>
      <c r="N58" s="392"/>
      <c r="O58" s="393"/>
    </row>
    <row r="59" spans="1:15" ht="34.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17.420000000000002</v>
      </c>
      <c r="J59" s="379">
        <v>17.25</v>
      </c>
      <c r="K59" s="389">
        <f>IF(J59/I59*100&gt;100,100,J59/I59*100)</f>
        <v>99.024110218140066</v>
      </c>
      <c r="L59" s="389">
        <f>K59</f>
        <v>99.024110218140066</v>
      </c>
      <c r="M59" s="391"/>
      <c r="N59" s="411"/>
      <c r="O59" s="397"/>
    </row>
    <row r="60" spans="1:15" ht="42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42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42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42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.75" customHeight="1" x14ac:dyDescent="0.25">
      <c r="A64" s="398">
        <v>8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96.8</v>
      </c>
      <c r="K64" s="389">
        <f>IF(J64/I64*100&gt;100,100,J64/I64*100)</f>
        <v>96.8</v>
      </c>
      <c r="L64" s="381">
        <f>(K64+K65+K66)/3</f>
        <v>98.933333333333337</v>
      </c>
      <c r="M64" s="419">
        <f>(L64+L67)/2</f>
        <v>99.466666666666669</v>
      </c>
      <c r="N64" s="422"/>
      <c r="O64" s="384"/>
    </row>
    <row r="65" spans="1:15" ht="49.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7.9</v>
      </c>
      <c r="K65" s="380">
        <f>IF(I65/J65*100&gt;100,100,I65/J65*100)</f>
        <v>100</v>
      </c>
      <c r="L65" s="390"/>
      <c r="M65" s="421"/>
      <c r="N65" s="422"/>
      <c r="O65" s="393"/>
    </row>
    <row r="66" spans="1:15" ht="36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6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>
        <v>0.83</v>
      </c>
      <c r="J67" s="379">
        <v>0.83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1.75" customHeight="1" x14ac:dyDescent="0.25">
      <c r="A72" s="371">
        <v>9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96.8</v>
      </c>
      <c r="K72" s="389">
        <f>IF(J72/I72*100&gt;100,100,J72/I72*100)</f>
        <v>96.8</v>
      </c>
      <c r="L72" s="381">
        <f>(K72+K73+K74)/3</f>
        <v>98.933333333333337</v>
      </c>
      <c r="M72" s="419">
        <f>(L72+L75)/2</f>
        <v>99.466666666666669</v>
      </c>
      <c r="N72" s="422"/>
      <c r="O72" s="409"/>
    </row>
    <row r="73" spans="1:15" ht="51.75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2.4</v>
      </c>
      <c r="K73" s="380">
        <f>IF(I73/J73*100&gt;100,100,I73/J73*100)</f>
        <v>100</v>
      </c>
      <c r="L73" s="390"/>
      <c r="M73" s="421"/>
      <c r="N73" s="422"/>
      <c r="O73" s="410"/>
    </row>
    <row r="74" spans="1:15" ht="34.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6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>
        <v>0.42</v>
      </c>
      <c r="J75" s="379">
        <v>0.42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49.5" customHeight="1" x14ac:dyDescent="0.25">
      <c r="A76" s="398">
        <v>10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96.1</v>
      </c>
      <c r="K76" s="389">
        <f>IF(J76/I76*100&gt;100,100,J76/I76*100)</f>
        <v>96.1</v>
      </c>
      <c r="L76" s="381">
        <f>(K76+K77+K78)/3</f>
        <v>96.616666666666674</v>
      </c>
      <c r="M76" s="419">
        <f>(L76+L79)/2</f>
        <v>98.308333333333337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16</v>
      </c>
      <c r="K77" s="380">
        <f>IF(I77/J77*100&gt;100,100,I77/J77*100)</f>
        <v>93.75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3.92</v>
      </c>
      <c r="J79" s="379">
        <v>3.92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11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96.1</v>
      </c>
      <c r="K80" s="389">
        <f>IF(J80/I80*100&gt;100,100,J80/I80*100)</f>
        <v>96.1</v>
      </c>
      <c r="L80" s="381">
        <f>(K80+K81+K82)/3</f>
        <v>98.7</v>
      </c>
      <c r="M80" s="419">
        <f>(L80+L83)/2</f>
        <v>99.35</v>
      </c>
      <c r="N80" s="422"/>
      <c r="O80" s="384"/>
    </row>
    <row r="81" spans="1:15" ht="50.2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9.4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6.7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137.58000000000001</v>
      </c>
      <c r="J83" s="379">
        <v>137.58000000000001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2.2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3.25" customHeight="1" x14ac:dyDescent="0.25">
      <c r="A92" s="398">
        <v>12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96.1</v>
      </c>
      <c r="K92" s="389">
        <f>IF(J92/I92*100&gt;100,100,J92/I92*100)</f>
        <v>96.1</v>
      </c>
      <c r="L92" s="381">
        <f>(K92+K93+K94)/3</f>
        <v>98.7</v>
      </c>
      <c r="M92" s="419">
        <f>(L92+L95)/2</f>
        <v>99.35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10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3.25</v>
      </c>
      <c r="J95" s="379">
        <v>3.25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2.5" customHeight="1" x14ac:dyDescent="0.25">
      <c r="A96" s="371">
        <v>13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96.1</v>
      </c>
      <c r="K96" s="389">
        <f>IF(J96/I96*100&gt;100,100,J96/I96*100)</f>
        <v>96.1</v>
      </c>
      <c r="L96" s="381">
        <f>(K96+K97+K98)/3</f>
        <v>98.7</v>
      </c>
      <c r="M96" s="419">
        <f>(L96+L99)/2</f>
        <v>98.862055109070042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5.7</v>
      </c>
      <c r="K97" s="380">
        <f>IF(I97/J97*100&gt;100,100,I97/J97*100)</f>
        <v>100</v>
      </c>
      <c r="L97" s="390"/>
      <c r="M97" s="421"/>
      <c r="N97" s="422"/>
      <c r="O97" s="393"/>
    </row>
    <row r="98" spans="1:15" ht="34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17.420000000000002</v>
      </c>
      <c r="J99" s="379">
        <v>17.25</v>
      </c>
      <c r="K99" s="389">
        <f>IF(J99/I99*100&gt;100,100,J99/I99*100)</f>
        <v>99.024110218140066</v>
      </c>
      <c r="L99" s="389">
        <f>K99</f>
        <v>99.024110218140066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11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1" max="14" man="1"/>
    <brk id="83" max="14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140625" style="362" customWidth="1"/>
    <col min="5" max="5" width="10" style="362" customWidth="1"/>
    <col min="6" max="6" width="12.42578125" style="362" customWidth="1"/>
    <col min="7" max="7" width="77.855468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467" t="s">
        <v>340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20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341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1.7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38.2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8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1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6.8</v>
      </c>
      <c r="K36" s="380">
        <f>IF(I36/J36*100&gt;100,100,I36/J36*100)</f>
        <v>100</v>
      </c>
      <c r="L36" s="381">
        <f>(K36+K37+K38)/3</f>
        <v>98.433333333333337</v>
      </c>
      <c r="M36" s="382">
        <f>(L36+L39)/2</f>
        <v>99.216666666666669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95.3</v>
      </c>
      <c r="K37" s="389">
        <f>IF(J37/I37*100&gt;100,100,J37/I37*100)</f>
        <v>95.3</v>
      </c>
      <c r="L37" s="390"/>
      <c r="M37" s="391"/>
      <c r="N37" s="392"/>
      <c r="O37" s="393"/>
    </row>
    <row r="38" spans="1:15" ht="52.5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59.7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3.08</v>
      </c>
      <c r="J39" s="379">
        <v>3.08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2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6.3</v>
      </c>
      <c r="K40" s="380">
        <f>IF(I40/J40*100&gt;100,100,I40/J40*100)</f>
        <v>100</v>
      </c>
      <c r="L40" s="381">
        <f>(K40+K41+K42)/3</f>
        <v>98.433333333333337</v>
      </c>
      <c r="M40" s="382">
        <f>(L40+L43)/2</f>
        <v>99.216666666666669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95.3</v>
      </c>
      <c r="K41" s="389">
        <f t="shared" si="0"/>
        <v>95.3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59.7</v>
      </c>
      <c r="K42" s="389">
        <f t="shared" si="0"/>
        <v>100</v>
      </c>
      <c r="L42" s="390"/>
      <c r="M42" s="391"/>
      <c r="N42" s="392"/>
      <c r="O42" s="393"/>
    </row>
    <row r="43" spans="1:15" ht="41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101</v>
      </c>
      <c r="J43" s="379">
        <v>101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16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16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16.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16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16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16.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6.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16.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16.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16.5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16.5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16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16.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16.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16.5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16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16.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16.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16.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16.5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16.5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16.5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16.5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16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16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16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16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3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95.3</v>
      </c>
      <c r="K76" s="389">
        <f>IF(J76/I76*100&gt;100,100,J76/I76*100)</f>
        <v>95.3</v>
      </c>
      <c r="L76" s="381">
        <f>(K76+K77+K78)/3</f>
        <v>98.433333333333337</v>
      </c>
      <c r="M76" s="419">
        <f>(L76+L79)/2</f>
        <v>99.216666666666669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6.8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3.08</v>
      </c>
      <c r="J79" s="379">
        <v>3.08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4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95.3</v>
      </c>
      <c r="K80" s="389">
        <f>IF(J80/I80*100&gt;100,100,J80/I80*100)</f>
        <v>95.3</v>
      </c>
      <c r="L80" s="381">
        <f>(K80+K81+K82)/3</f>
        <v>98.433333333333337</v>
      </c>
      <c r="M80" s="419">
        <f>(L80+L83)/2</f>
        <v>99.216666666666669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6.3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101</v>
      </c>
      <c r="J83" s="379">
        <v>101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32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70.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44.2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342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0.75" hidden="1" customHeight="1" x14ac:dyDescent="0.25">
      <c r="A4" s="371">
        <v>1</v>
      </c>
      <c r="B4" s="372" t="s">
        <v>343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16.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16.5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16.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16.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16.5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16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16.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16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16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16.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16.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16.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16.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16.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1.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7.8</v>
      </c>
      <c r="K20" s="380">
        <v>100</v>
      </c>
      <c r="L20" s="381">
        <f>(K20+K21+K22)/3</f>
        <v>91.939393939393938</v>
      </c>
      <c r="M20" s="382">
        <f>(L20+L23)/2</f>
        <v>95.969696969696969</v>
      </c>
      <c r="N20" s="392"/>
      <c r="O20" s="384"/>
    </row>
    <row r="21" spans="1:15" ht="49.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41.7</v>
      </c>
      <c r="K22" s="389">
        <f t="shared" si="0"/>
        <v>75.818181818181813</v>
      </c>
      <c r="L22" s="390"/>
      <c r="M22" s="391"/>
      <c r="N22" s="392"/>
      <c r="O22" s="393"/>
    </row>
    <row r="23" spans="1:15" ht="32.2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306</v>
      </c>
      <c r="I23" s="379">
        <v>0.75</v>
      </c>
      <c r="J23" s="379">
        <v>0.75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0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16.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6.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16.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" customHeight="1" x14ac:dyDescent="0.25">
      <c r="A28" s="371">
        <v>1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7</v>
      </c>
      <c r="K28" s="380">
        <f>IF(I28/J28*100&gt;100,100,I28/J28*100)</f>
        <v>100</v>
      </c>
      <c r="L28" s="381">
        <f>(K28+K29+K30)/3</f>
        <v>91.939393939393938</v>
      </c>
      <c r="M28" s="382">
        <f>(L28+L31)/2</f>
        <v>95.969696969696969</v>
      </c>
      <c r="N28" s="392"/>
      <c r="O28" s="384"/>
    </row>
    <row r="29" spans="1:15" ht="5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41.7</v>
      </c>
      <c r="K30" s="389">
        <f t="shared" si="0"/>
        <v>75.818181818181813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0.25</v>
      </c>
      <c r="J31" s="379">
        <v>0.25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12.4</v>
      </c>
      <c r="K36" s="380">
        <f>IF(I36/J36*100&gt;100,100,I36/J36*100)</f>
        <v>100</v>
      </c>
      <c r="L36" s="381">
        <f>(K36+K37+K38)/3</f>
        <v>91.939393939393938</v>
      </c>
      <c r="M36" s="382">
        <f>(L36+L39)/2</f>
        <v>95.969696969696969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49.5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41.7</v>
      </c>
      <c r="K38" s="389">
        <f>IF(J38/I38*100&gt;100,100,J38/I38*100)</f>
        <v>75.818181818181813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1.08</v>
      </c>
      <c r="J39" s="379">
        <v>1.08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8.8000000000000007</v>
      </c>
      <c r="K40" s="380">
        <f>IF(I40/J40*100&gt;100,100,I40/J40*100)</f>
        <v>100</v>
      </c>
      <c r="L40" s="381">
        <f>(K40+K41+K42)/3</f>
        <v>91.939393939393938</v>
      </c>
      <c r="M40" s="382">
        <f>(L40+L43)/2</f>
        <v>95.969696969696969</v>
      </c>
      <c r="N40" s="392"/>
      <c r="O40" s="384"/>
    </row>
    <row r="41" spans="1:15" ht="52.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41.7</v>
      </c>
      <c r="K42" s="389">
        <f t="shared" si="0"/>
        <v>75.818181818181813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104.08</v>
      </c>
      <c r="J43" s="379">
        <v>104.08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1.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81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17.2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85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66.7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84.7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39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.75" customHeight="1" x14ac:dyDescent="0.25">
      <c r="A64" s="398">
        <v>4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49.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6.2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</v>
      </c>
      <c r="J67" s="379">
        <v>1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0.7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9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9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9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9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5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12.4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1.08</v>
      </c>
      <c r="J79" s="379">
        <v>1.08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6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8.8000000000000007</v>
      </c>
      <c r="K81" s="380">
        <f>IF(I81/J81*100&gt;100,100,I81/J81*100)</f>
        <v>100</v>
      </c>
      <c r="L81" s="390"/>
      <c r="M81" s="421"/>
      <c r="N81" s="422"/>
      <c r="O81" s="393"/>
    </row>
    <row r="82" spans="1:15" ht="33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2.2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104.08</v>
      </c>
      <c r="J83" s="379">
        <v>104.08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6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70.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34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75" max="14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14062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344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20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52.5" customHeight="1" x14ac:dyDescent="0.25">
      <c r="A4" s="371">
        <v>1</v>
      </c>
      <c r="B4" s="372" t="s">
        <v>345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>
        <v>15</v>
      </c>
      <c r="J4" s="379">
        <v>0</v>
      </c>
      <c r="K4" s="380">
        <v>100</v>
      </c>
      <c r="L4" s="381">
        <f>(K4+K5+K6)/3</f>
        <v>97.966666666666654</v>
      </c>
      <c r="M4" s="382">
        <f>(L4+L7)/2</f>
        <v>98.98333333333332</v>
      </c>
      <c r="N4" s="383" t="s">
        <v>339</v>
      </c>
      <c r="O4" s="384"/>
    </row>
    <row r="5" spans="1:15" ht="52.5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>
        <v>100</v>
      </c>
      <c r="J5" s="379">
        <v>93.9</v>
      </c>
      <c r="K5" s="389">
        <f>IF(J5/I5*100&gt;100,100,J5/I5*100)</f>
        <v>93.9</v>
      </c>
      <c r="L5" s="390"/>
      <c r="M5" s="391"/>
      <c r="N5" s="392"/>
      <c r="O5" s="393"/>
    </row>
    <row r="6" spans="1:15" ht="53.25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>
        <v>55</v>
      </c>
      <c r="J6" s="379">
        <v>57.1</v>
      </c>
      <c r="K6" s="389">
        <f>IF(J6/I6*100&gt;100,100,J6/I6*100)</f>
        <v>100</v>
      </c>
      <c r="L6" s="390"/>
      <c r="M6" s="391"/>
      <c r="N6" s="392"/>
      <c r="O6" s="393"/>
    </row>
    <row r="7" spans="1:15" ht="35.25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313</v>
      </c>
      <c r="I7" s="379">
        <v>1.5</v>
      </c>
      <c r="J7" s="379">
        <v>1.5</v>
      </c>
      <c r="K7" s="389">
        <f>IF(J7/I7*100&gt;100,100,J7/I7*100)</f>
        <v>100</v>
      </c>
      <c r="L7" s="389">
        <f>K7</f>
        <v>100</v>
      </c>
      <c r="M7" s="391"/>
      <c r="N7" s="392"/>
      <c r="O7" s="397"/>
    </row>
    <row r="8" spans="1:15" ht="5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0</v>
      </c>
      <c r="K8" s="404">
        <v>100</v>
      </c>
      <c r="L8" s="405">
        <f>(K8+K9+K10)/3</f>
        <v>93.433333333333337</v>
      </c>
      <c r="M8" s="406">
        <f>(L8+L11)/2</f>
        <v>96.716666666666669</v>
      </c>
      <c r="N8" s="392"/>
      <c r="O8" s="407"/>
    </row>
    <row r="9" spans="1:15" ht="5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80.3</v>
      </c>
      <c r="K9" s="389">
        <f t="shared" ref="K9:K53" si="0">IF(J9/I9*100&gt;100,100,J9/I9*100)</f>
        <v>80.3</v>
      </c>
      <c r="L9" s="390"/>
      <c r="M9" s="391"/>
      <c r="N9" s="392"/>
      <c r="O9" s="393"/>
    </row>
    <row r="10" spans="1:15" ht="52.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56</v>
      </c>
      <c r="K10" s="389">
        <f t="shared" si="0"/>
        <v>100</v>
      </c>
      <c r="L10" s="390"/>
      <c r="M10" s="391"/>
      <c r="N10" s="392"/>
      <c r="O10" s="393"/>
    </row>
    <row r="11" spans="1:15" ht="33.7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1.67</v>
      </c>
      <c r="J11" s="379">
        <v>1.67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3.7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20.2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20.2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20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20.2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20.2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20.2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20.2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20.2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20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20.25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20.2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20.2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20.2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20.2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20.2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.75" customHeight="1" x14ac:dyDescent="0.25">
      <c r="A28" s="371">
        <v>3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4.5</v>
      </c>
      <c r="K28" s="380">
        <v>100</v>
      </c>
      <c r="L28" s="381">
        <f>(K28+K29+K30)/3</f>
        <v>93.433333333333337</v>
      </c>
      <c r="M28" s="382">
        <f>(L28+L31)/2</f>
        <v>96.716666666666669</v>
      </c>
      <c r="N28" s="392"/>
      <c r="O28" s="384"/>
    </row>
    <row r="29" spans="1:15" ht="53.25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80.3</v>
      </c>
      <c r="K29" s="389">
        <f t="shared" si="0"/>
        <v>80.3</v>
      </c>
      <c r="L29" s="390"/>
      <c r="M29" s="391"/>
      <c r="N29" s="392"/>
      <c r="O29" s="393"/>
    </row>
    <row r="30" spans="1:15" ht="52.5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56</v>
      </c>
      <c r="K30" s="389">
        <f t="shared" si="0"/>
        <v>100</v>
      </c>
      <c r="L30" s="390"/>
      <c r="M30" s="391"/>
      <c r="N30" s="392"/>
      <c r="O30" s="393"/>
    </row>
    <row r="31" spans="1:15" ht="33.7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0.92</v>
      </c>
      <c r="J31" s="379">
        <v>1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51.75" customHeight="1" x14ac:dyDescent="0.25">
      <c r="A32" s="398">
        <v>4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>
        <v>15</v>
      </c>
      <c r="J32" s="379">
        <v>9</v>
      </c>
      <c r="K32" s="389">
        <f>IF(I32/J32*100&gt;100,100,I32/J32*100)</f>
        <v>100</v>
      </c>
      <c r="L32" s="381">
        <f>(K32+K33+K34)/3</f>
        <v>87.963636363636354</v>
      </c>
      <c r="M32" s="382">
        <f>(L32+L35)/2</f>
        <v>93.98181818181817</v>
      </c>
      <c r="N32" s="392"/>
      <c r="O32" s="409"/>
    </row>
    <row r="33" spans="1:15" ht="52.5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>
        <v>100</v>
      </c>
      <c r="J33" s="379">
        <v>68.8</v>
      </c>
      <c r="K33" s="389">
        <f t="shared" si="0"/>
        <v>68.8</v>
      </c>
      <c r="L33" s="390"/>
      <c r="M33" s="391"/>
      <c r="N33" s="392"/>
      <c r="O33" s="410"/>
    </row>
    <row r="34" spans="1:15" ht="52.5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 t="s">
        <v>303</v>
      </c>
      <c r="I34" s="379">
        <v>55</v>
      </c>
      <c r="J34" s="379">
        <v>52.3</v>
      </c>
      <c r="K34" s="389">
        <f t="shared" si="0"/>
        <v>95.090909090909079</v>
      </c>
      <c r="L34" s="390"/>
      <c r="M34" s="391"/>
      <c r="N34" s="392"/>
      <c r="O34" s="410"/>
    </row>
    <row r="35" spans="1:15" ht="35.25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313</v>
      </c>
      <c r="I35" s="379">
        <v>0.25</v>
      </c>
      <c r="J35" s="379">
        <v>0.25</v>
      </c>
      <c r="K35" s="389">
        <f t="shared" si="0"/>
        <v>100</v>
      </c>
      <c r="L35" s="389">
        <f>K35</f>
        <v>100</v>
      </c>
      <c r="M35" s="391"/>
      <c r="N35" s="392"/>
      <c r="O35" s="412"/>
    </row>
    <row r="36" spans="1:15" ht="51" customHeight="1" x14ac:dyDescent="0.25">
      <c r="A36" s="371">
        <v>5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15.6</v>
      </c>
      <c r="K36" s="380">
        <f>IF(I36/J36*100&gt;100,100,I36/J36*100)</f>
        <v>96.15384615384616</v>
      </c>
      <c r="L36" s="381">
        <f>(K36+K37+K38)/3</f>
        <v>92.151282051282053</v>
      </c>
      <c r="M36" s="382">
        <f>(L36+L39)/2</f>
        <v>96.075641025641033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80.3</v>
      </c>
      <c r="K37" s="389">
        <f>IF(J37/I37*100&gt;100,100,J37/I37*100)</f>
        <v>80.3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56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4.17</v>
      </c>
      <c r="J39" s="379">
        <v>4.17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6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8.9</v>
      </c>
      <c r="K40" s="380">
        <f>IF(I40/J40*100&gt;100,100,I40/J40*100)</f>
        <v>100</v>
      </c>
      <c r="L40" s="381">
        <f>(K40+K41+K42)/3</f>
        <v>93.433333333333337</v>
      </c>
      <c r="M40" s="382">
        <f>(L40+L43)/2</f>
        <v>96.716666666666669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80.3</v>
      </c>
      <c r="K41" s="389">
        <f t="shared" si="0"/>
        <v>80.3</v>
      </c>
      <c r="L41" s="390"/>
      <c r="M41" s="391"/>
      <c r="N41" s="392"/>
      <c r="O41" s="393"/>
    </row>
    <row r="42" spans="1:15" ht="49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56</v>
      </c>
      <c r="K42" s="389">
        <f t="shared" si="0"/>
        <v>100</v>
      </c>
      <c r="L42" s="390"/>
      <c r="M42" s="391"/>
      <c r="N42" s="392"/>
      <c r="O42" s="393"/>
    </row>
    <row r="43" spans="1:15" ht="38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213.08</v>
      </c>
      <c r="J43" s="379">
        <v>213.08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1.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18.7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18.7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18.7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18.7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18.7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18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8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18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18.7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18.75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18.75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51.75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8.6999999999999993</v>
      </c>
      <c r="K56" s="380">
        <f>IF(I56/J56*100&gt;100,100,I56/J56*100)</f>
        <v>100</v>
      </c>
      <c r="L56" s="381">
        <f>(K56+K57+K58)/3</f>
        <v>87.963636363636354</v>
      </c>
      <c r="M56" s="382">
        <f>(L56+L59)/2</f>
        <v>93.98181818181817</v>
      </c>
      <c r="N56" s="392"/>
      <c r="O56" s="384"/>
    </row>
    <row r="57" spans="1:15" ht="52.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68.8</v>
      </c>
      <c r="K57" s="389">
        <f>IF(J57/I57*100&gt;100,100,J57/I57*100)</f>
        <v>68.8</v>
      </c>
      <c r="L57" s="390"/>
      <c r="M57" s="391"/>
      <c r="N57" s="392"/>
      <c r="O57" s="393"/>
    </row>
    <row r="58" spans="1:15" ht="52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52.3</v>
      </c>
      <c r="K58" s="389">
        <f>IF(J58/I58*100&gt;100,100,J58/I58*100)</f>
        <v>95.090909090909079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7.33</v>
      </c>
      <c r="J59" s="379">
        <v>8.33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18.7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18.7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18.7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18.7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8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80.3</v>
      </c>
      <c r="K64" s="389">
        <f>IF(J64/I64*100&gt;100,100,J64/I64*100)</f>
        <v>80.3</v>
      </c>
      <c r="L64" s="381">
        <f>(K64+K65+K66)/3</f>
        <v>93.433333333333337</v>
      </c>
      <c r="M64" s="419">
        <f>(L64+L67)/2</f>
        <v>96.716666666666669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4.5</v>
      </c>
      <c r="K65" s="380">
        <v>100</v>
      </c>
      <c r="L65" s="390"/>
      <c r="M65" s="421"/>
      <c r="N65" s="422"/>
      <c r="O65" s="393"/>
    </row>
    <row r="66" spans="1:15" ht="34.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3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0.92</v>
      </c>
      <c r="J67" s="379">
        <v>1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19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19.5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19.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19.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1.75" customHeight="1" x14ac:dyDescent="0.25">
      <c r="A72" s="371">
        <v>9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68.8</v>
      </c>
      <c r="K72" s="389">
        <f>IF(J72/I72*100&gt;100,100,J72/I72*100)</f>
        <v>68.8</v>
      </c>
      <c r="L72" s="381">
        <f>(K72+K73+K74)/3</f>
        <v>89.600000000000009</v>
      </c>
      <c r="M72" s="419">
        <f>(L72+L75)/2</f>
        <v>94.800000000000011</v>
      </c>
      <c r="N72" s="422"/>
      <c r="O72" s="409"/>
    </row>
    <row r="73" spans="1:15" ht="51.75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9</v>
      </c>
      <c r="K73" s="380">
        <f>IF(I73/J73*100&gt;100,100,I73/J73*100)</f>
        <v>100</v>
      </c>
      <c r="L73" s="390"/>
      <c r="M73" s="421"/>
      <c r="N73" s="422"/>
      <c r="O73" s="410"/>
    </row>
    <row r="74" spans="1:15" ht="38.2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6.75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>
        <v>0.25</v>
      </c>
      <c r="J75" s="379">
        <v>0.25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51.75" customHeight="1" x14ac:dyDescent="0.25">
      <c r="A76" s="398">
        <v>10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80.400000000000006</v>
      </c>
      <c r="K76" s="389">
        <f>IF(J76/I76*100&gt;100,100,J76/I76*100)</f>
        <v>80.400000000000006</v>
      </c>
      <c r="L76" s="381">
        <f>(K76+K77+K78)/3</f>
        <v>93.466666666666654</v>
      </c>
      <c r="M76" s="419">
        <f>(L76+L79)/2</f>
        <v>96.73333333333332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11.5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5.67</v>
      </c>
      <c r="J79" s="379">
        <v>5.67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11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80.3</v>
      </c>
      <c r="K80" s="389">
        <f>IF(J80/I80*100&gt;100,100,J80/I80*100)</f>
        <v>80.3</v>
      </c>
      <c r="L80" s="381">
        <f>(K80+K81+K82)/3</f>
        <v>93.433333333333337</v>
      </c>
      <c r="M80" s="419">
        <f>(L80+L83)/2</f>
        <v>96.716666666666669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8.9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214.75</v>
      </c>
      <c r="J83" s="379">
        <v>214.75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36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36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36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6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3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36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36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6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36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36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36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6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54" customHeight="1" x14ac:dyDescent="0.25">
      <c r="A96" s="371">
        <v>12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68.8</v>
      </c>
      <c r="K96" s="389">
        <f>IF(J96/I96*100&gt;100,100,J96/I96*100)</f>
        <v>68.8</v>
      </c>
      <c r="L96" s="381">
        <f>(K96+K97+K98)/3</f>
        <v>89.600000000000009</v>
      </c>
      <c r="M96" s="419">
        <f>(L96+L99)/2</f>
        <v>94.800000000000011</v>
      </c>
      <c r="N96" s="422"/>
      <c r="O96" s="384"/>
    </row>
    <row r="97" spans="1:15" ht="53.2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8.6999999999999993</v>
      </c>
      <c r="K97" s="380">
        <f>IF(I97/J97*100&gt;100,100,I97/J97*100)</f>
        <v>100</v>
      </c>
      <c r="L97" s="390"/>
      <c r="M97" s="421"/>
      <c r="N97" s="422"/>
      <c r="O97" s="393"/>
    </row>
    <row r="98" spans="1:15" ht="37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5.2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7.33</v>
      </c>
      <c r="J99" s="379">
        <v>8.33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36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6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6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6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6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6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6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6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6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6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6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6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39" max="14" man="1"/>
    <brk id="95" max="14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E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.855468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346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468">
        <v>15</v>
      </c>
    </row>
    <row r="4" spans="1:15" ht="51" customHeight="1" x14ac:dyDescent="0.25">
      <c r="A4" s="371">
        <v>1</v>
      </c>
      <c r="B4" s="372" t="s">
        <v>347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>
        <v>15</v>
      </c>
      <c r="J4" s="379">
        <v>12.6</v>
      </c>
      <c r="K4" s="380">
        <f>IF(I4/J4*100&gt;100,100,I4/J4*100)</f>
        <v>100</v>
      </c>
      <c r="L4" s="381">
        <f>(K4+K5+K6)/3</f>
        <v>100</v>
      </c>
      <c r="M4" s="382">
        <f>(L4+L7)/2</f>
        <v>100</v>
      </c>
      <c r="N4" s="383" t="s">
        <v>339</v>
      </c>
      <c r="O4" s="469"/>
    </row>
    <row r="5" spans="1:15" ht="5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>
        <v>100</v>
      </c>
      <c r="J5" s="379">
        <v>100</v>
      </c>
      <c r="K5" s="389">
        <f>IF(J5/I5*100&gt;100,100,J5/I5*100)</f>
        <v>100</v>
      </c>
      <c r="L5" s="390"/>
      <c r="M5" s="391"/>
      <c r="N5" s="392"/>
      <c r="O5" s="470"/>
    </row>
    <row r="6" spans="1:15" ht="51.75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>
        <v>55</v>
      </c>
      <c r="J6" s="379">
        <v>77.599999999999994</v>
      </c>
      <c r="K6" s="389">
        <f>IF(J6/I6*100&gt;100,100,J6/I6*100)</f>
        <v>100</v>
      </c>
      <c r="L6" s="390"/>
      <c r="M6" s="391"/>
      <c r="N6" s="392"/>
      <c r="O6" s="470"/>
    </row>
    <row r="7" spans="1:15" ht="32.25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313</v>
      </c>
      <c r="I7" s="379">
        <v>8.17</v>
      </c>
      <c r="J7" s="379">
        <v>8.17</v>
      </c>
      <c r="K7" s="389">
        <f>IF(J7/I7*100&gt;100,100,J7/I7*100)</f>
        <v>100</v>
      </c>
      <c r="L7" s="389">
        <f>K7</f>
        <v>100</v>
      </c>
      <c r="M7" s="391"/>
      <c r="N7" s="392"/>
      <c r="O7" s="471"/>
    </row>
    <row r="8" spans="1:15" ht="5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13.1</v>
      </c>
      <c r="K8" s="404">
        <f>IF(I8/J8*100&gt;100,100,I8/J8*100)</f>
        <v>100</v>
      </c>
      <c r="L8" s="405">
        <f>(K8+K9+K10)/3</f>
        <v>100</v>
      </c>
      <c r="M8" s="406">
        <f>(L8+L11)/2</f>
        <v>99.969465648854964</v>
      </c>
      <c r="N8" s="392"/>
      <c r="O8" s="393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1.7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77.599999999999994</v>
      </c>
      <c r="K10" s="389">
        <f t="shared" si="0"/>
        <v>100</v>
      </c>
      <c r="L10" s="390"/>
      <c r="M10" s="391"/>
      <c r="N10" s="392"/>
      <c r="O10" s="393"/>
    </row>
    <row r="11" spans="1:15" ht="31.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131</v>
      </c>
      <c r="J11" s="379">
        <v>130.91999999999999</v>
      </c>
      <c r="K11" s="389">
        <f t="shared" si="0"/>
        <v>99.938931297709914</v>
      </c>
      <c r="L11" s="389">
        <f>K11</f>
        <v>99.938931297709914</v>
      </c>
      <c r="M11" s="391"/>
      <c r="N11" s="392"/>
      <c r="O11" s="397"/>
    </row>
    <row r="12" spans="1:15" ht="0.7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51" customHeight="1" x14ac:dyDescent="0.25">
      <c r="A16" s="398">
        <v>3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>
        <v>15</v>
      </c>
      <c r="J16" s="379">
        <v>11.5</v>
      </c>
      <c r="K16" s="380">
        <f>IF(I16/J16*100&gt;100,100,I16/J16*100)</f>
        <v>100</v>
      </c>
      <c r="L16" s="381">
        <f>(K16+K17+K18)/3</f>
        <v>100</v>
      </c>
      <c r="M16" s="382">
        <f>(L16+L19)/2</f>
        <v>100</v>
      </c>
      <c r="N16" s="392"/>
      <c r="O16" s="384"/>
    </row>
    <row r="17" spans="1:15" ht="5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>
        <v>100</v>
      </c>
      <c r="J17" s="379">
        <v>100</v>
      </c>
      <c r="K17" s="389">
        <f>IF(J17/I17*100&gt;100,100,J17/I17*100)</f>
        <v>100</v>
      </c>
      <c r="L17" s="390"/>
      <c r="M17" s="391"/>
      <c r="N17" s="392"/>
      <c r="O17" s="393"/>
    </row>
    <row r="18" spans="1:15" ht="5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>
        <v>55</v>
      </c>
      <c r="J18" s="379">
        <v>77.599999999999994</v>
      </c>
      <c r="K18" s="389">
        <f>IF(J18/I18*100&gt;100,100,J18/I18*100)</f>
        <v>100</v>
      </c>
      <c r="L18" s="390"/>
      <c r="M18" s="391"/>
      <c r="N18" s="392"/>
      <c r="O18" s="393"/>
    </row>
    <row r="19" spans="1:15" ht="36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313</v>
      </c>
      <c r="I19" s="379">
        <v>2.75</v>
      </c>
      <c r="J19" s="379">
        <v>2.75</v>
      </c>
      <c r="K19" s="389">
        <f>IF(J19/I19*100&gt;100,100,J19/I19*100)</f>
        <v>100</v>
      </c>
      <c r="L19" s="389">
        <f>K19</f>
        <v>100</v>
      </c>
      <c r="M19" s="391"/>
      <c r="N19" s="392"/>
      <c r="O19" s="397"/>
    </row>
    <row r="20" spans="1:15" ht="49.5" customHeight="1" x14ac:dyDescent="0.25">
      <c r="A20" s="371">
        <v>4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12.5</v>
      </c>
      <c r="K20" s="380">
        <f>IF(I20/J20*100&gt;100,100,I20/J20*100)</f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77.599999999999994</v>
      </c>
      <c r="K22" s="389">
        <f t="shared" si="0"/>
        <v>100</v>
      </c>
      <c r="L22" s="390"/>
      <c r="M22" s="391"/>
      <c r="N22" s="392"/>
      <c r="O22" s="393"/>
    </row>
    <row r="23" spans="1:15" ht="29.2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8.67</v>
      </c>
      <c r="J23" s="379">
        <v>8.67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2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84" hidden="1" customHeight="1" x14ac:dyDescent="0.25">
      <c r="A36" s="371">
        <v>9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/>
      <c r="J36" s="379"/>
      <c r="K36" s="380" t="e">
        <f>IF(I36/J36*100&gt;100,100,I36/J36*100)</f>
        <v>#DIV/0!</v>
      </c>
      <c r="L36" s="381" t="e">
        <f>(K36+K37+K38)/3</f>
        <v>#DIV/0!</v>
      </c>
      <c r="M36" s="382" t="e">
        <f>(L36+L39)/2</f>
        <v>#DIV/0!</v>
      </c>
      <c r="N36" s="392"/>
      <c r="O36" s="384"/>
    </row>
    <row r="37" spans="1:15" ht="66" hidden="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/>
      <c r="J37" s="379"/>
      <c r="K37" s="389" t="e">
        <f>IF(J37/I37*100&gt;100,100,J37/I37*100)</f>
        <v>#DIV/0!</v>
      </c>
      <c r="L37" s="390"/>
      <c r="M37" s="391"/>
      <c r="N37" s="392"/>
      <c r="O37" s="393"/>
    </row>
    <row r="38" spans="1:15" ht="28.5" hidden="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/>
      <c r="J38" s="379"/>
      <c r="K38" s="389" t="e">
        <f>IF(J38/I38*100&gt;100,100,J38/I38*100)</f>
        <v>#DIV/0!</v>
      </c>
      <c r="L38" s="390"/>
      <c r="M38" s="391"/>
      <c r="N38" s="392"/>
      <c r="O38" s="393"/>
    </row>
    <row r="39" spans="1:15" ht="36" hidden="1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306</v>
      </c>
      <c r="I39" s="379"/>
      <c r="J39" s="379"/>
      <c r="K39" s="389" t="e">
        <f>IF(J39/I39*100&gt;100,100,J39/I39*100)</f>
        <v>#DIV/0!</v>
      </c>
      <c r="L39" s="389" t="e">
        <f>K39</f>
        <v>#DIV/0!</v>
      </c>
      <c r="M39" s="391"/>
      <c r="N39" s="392"/>
      <c r="O39" s="397"/>
    </row>
    <row r="40" spans="1:15" ht="87.75" hidden="1" customHeight="1" x14ac:dyDescent="0.25">
      <c r="A40" s="398">
        <v>10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/>
      <c r="J40" s="379"/>
      <c r="K40" s="380" t="e">
        <f>IF(I40/J40*100&gt;100,100,I40/J40*100)</f>
        <v>#DIV/0!</v>
      </c>
      <c r="L40" s="381" t="e">
        <f>(K40+K41+K42)/3</f>
        <v>#DIV/0!</v>
      </c>
      <c r="M40" s="382" t="e">
        <f>(L40+L43)/2</f>
        <v>#DIV/0!</v>
      </c>
      <c r="N40" s="392"/>
      <c r="O40" s="384"/>
    </row>
    <row r="41" spans="1:15" ht="69.75" hidden="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/>
      <c r="J41" s="379"/>
      <c r="K41" s="389" t="e">
        <f t="shared" si="0"/>
        <v>#DIV/0!</v>
      </c>
      <c r="L41" s="390"/>
      <c r="M41" s="391"/>
      <c r="N41" s="392"/>
      <c r="O41" s="393"/>
    </row>
    <row r="42" spans="1:15" ht="84.75" hidden="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/>
      <c r="J42" s="379"/>
      <c r="K42" s="389" t="e">
        <f t="shared" si="0"/>
        <v>#DIV/0!</v>
      </c>
      <c r="L42" s="390"/>
      <c r="M42" s="391"/>
      <c r="N42" s="392"/>
      <c r="O42" s="393"/>
    </row>
    <row r="43" spans="1:15" ht="35.25" hidden="1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306</v>
      </c>
      <c r="I43" s="379"/>
      <c r="J43" s="379"/>
      <c r="K43" s="389" t="e">
        <f t="shared" si="0"/>
        <v>#DIV/0!</v>
      </c>
      <c r="L43" s="389" t="e">
        <f>K43</f>
        <v>#DIV/0!</v>
      </c>
      <c r="M43" s="391"/>
      <c r="N43" s="392"/>
      <c r="O43" s="397"/>
    </row>
    <row r="44" spans="1:15" ht="86.2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42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81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67.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85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66.7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84.7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39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51" customHeight="1" x14ac:dyDescent="0.25">
      <c r="A60" s="371">
        <v>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>
        <v>100</v>
      </c>
      <c r="J60" s="379">
        <v>100</v>
      </c>
      <c r="K60" s="389">
        <f>IF(J60/I60*100&gt;100,100,J60/I60*100)</f>
        <v>100</v>
      </c>
      <c r="L60" s="381">
        <f>(K60+K61+K62)/3</f>
        <v>100</v>
      </c>
      <c r="M60" s="419">
        <f>(L60+L63)/2</f>
        <v>100</v>
      </c>
      <c r="N60" s="420"/>
      <c r="O60" s="393"/>
    </row>
    <row r="61" spans="1:15" ht="5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>
        <v>15</v>
      </c>
      <c r="J61" s="379">
        <v>11.5</v>
      </c>
      <c r="K61" s="380">
        <f>IF(I61/J61*100&gt;100,100,I61/J61*100)</f>
        <v>100</v>
      </c>
      <c r="L61" s="390"/>
      <c r="M61" s="421"/>
      <c r="N61" s="422"/>
      <c r="O61" s="393"/>
    </row>
    <row r="62" spans="1:15" ht="34.5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>
        <v>100</v>
      </c>
      <c r="J62" s="379">
        <v>100</v>
      </c>
      <c r="K62" s="389">
        <f>IF(J62/I62*100&gt;100,100,J62/I62*100)</f>
        <v>100</v>
      </c>
      <c r="L62" s="390"/>
      <c r="M62" s="421"/>
      <c r="N62" s="422"/>
      <c r="O62" s="393"/>
    </row>
    <row r="63" spans="1:15" ht="39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313</v>
      </c>
      <c r="I63" s="379">
        <v>2.75</v>
      </c>
      <c r="J63" s="379">
        <v>2.75</v>
      </c>
      <c r="K63" s="389">
        <f>IF(J63/I63*100&gt;100,100,J63/I63*100)</f>
        <v>100</v>
      </c>
      <c r="L63" s="389">
        <f>K63</f>
        <v>100</v>
      </c>
      <c r="M63" s="406"/>
      <c r="N63" s="422"/>
      <c r="O63" s="397"/>
    </row>
    <row r="64" spans="1:15" ht="51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12.5</v>
      </c>
      <c r="K65" s="380">
        <f>IF(I65/J65*100&gt;100,100,I65/J65*100)</f>
        <v>100</v>
      </c>
      <c r="L65" s="390"/>
      <c r="M65" s="421"/>
      <c r="N65" s="422"/>
      <c r="O65" s="393"/>
    </row>
    <row r="66" spans="1:15" ht="36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7.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8.67</v>
      </c>
      <c r="J67" s="379">
        <v>8.67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0.7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0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0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0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0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3.2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2.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12.6</v>
      </c>
      <c r="K77" s="380">
        <f>IF(I77/J77*100&gt;100,100,I77/J77*100)</f>
        <v>100</v>
      </c>
      <c r="L77" s="390"/>
      <c r="M77" s="421"/>
      <c r="N77" s="422"/>
      <c r="O77" s="393"/>
    </row>
    <row r="78" spans="1:15" ht="36.7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8.17</v>
      </c>
      <c r="J79" s="379">
        <v>8.17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2.5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97.176666666666662</v>
      </c>
      <c r="M80" s="419">
        <f>(L80+L83)/2</f>
        <v>98.557798982188288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15</v>
      </c>
      <c r="J81" s="379">
        <v>13.1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91.53</v>
      </c>
      <c r="K82" s="389">
        <f>IF(J82/I82*100&gt;100,100,J82/I82*100)</f>
        <v>91.53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131</v>
      </c>
      <c r="J83" s="379">
        <v>130.91999999999999</v>
      </c>
      <c r="K83" s="389">
        <f>IF(J83/I83*100&gt;100,100,J83/I83*100)</f>
        <v>99.938931297709914</v>
      </c>
      <c r="L83" s="389">
        <f>K83</f>
        <v>99.938931297709914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3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36.7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43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63" max="14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7.855468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348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5.7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0.25" hidden="1" customHeight="1" x14ac:dyDescent="0.25">
      <c r="A4" s="371">
        <v>1</v>
      </c>
      <c r="B4" s="372" t="s">
        <v>349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57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" customHeight="1" x14ac:dyDescent="0.25">
      <c r="A28" s="371">
        <v>1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2</v>
      </c>
      <c r="K28" s="380">
        <f>IF(I28/J28*100&gt;100,100,I28/J28*100)</f>
        <v>100</v>
      </c>
      <c r="L28" s="381">
        <f>(K28+K29+K30)/3</f>
        <v>98.633333333333326</v>
      </c>
      <c r="M28" s="382">
        <f>(L28+L31)/2</f>
        <v>99.316666666666663</v>
      </c>
      <c r="N28" s="392"/>
      <c r="O28" s="384"/>
    </row>
    <row r="29" spans="1:15" ht="5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95.9</v>
      </c>
      <c r="K29" s="389">
        <f t="shared" si="0"/>
        <v>95.9</v>
      </c>
      <c r="L29" s="390"/>
      <c r="M29" s="391"/>
      <c r="N29" s="392"/>
      <c r="O29" s="393"/>
    </row>
    <row r="30" spans="1:15" ht="5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66.7</v>
      </c>
      <c r="K30" s="389">
        <f t="shared" si="0"/>
        <v>100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0.67</v>
      </c>
      <c r="J31" s="379">
        <v>0.67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0.25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11.2</v>
      </c>
      <c r="K36" s="380">
        <f>IF(I36/J36*100&gt;100,100,I36/J36*100)</f>
        <v>100</v>
      </c>
      <c r="L36" s="381">
        <f>(K36+K37+K38)/3</f>
        <v>98.566666666666663</v>
      </c>
      <c r="M36" s="382">
        <f>(L36+L39)/2</f>
        <v>99.283333333333331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95.7</v>
      </c>
      <c r="K37" s="389">
        <f>IF(J37/I37*100&gt;100,100,J37/I37*100)</f>
        <v>95.7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65.900000000000006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4.67</v>
      </c>
      <c r="J39" s="379">
        <v>4.75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7.7</v>
      </c>
      <c r="K40" s="380">
        <f>IF(I40/J40*100&gt;100,100,I40/J40*100)</f>
        <v>100</v>
      </c>
      <c r="L40" s="381">
        <f>(K40+K41+K42)/3</f>
        <v>98.566666666666663</v>
      </c>
      <c r="M40" s="382">
        <f>(L40+L43)/2</f>
        <v>99.283333333333331</v>
      </c>
      <c r="N40" s="392"/>
      <c r="O40" s="384"/>
    </row>
    <row r="41" spans="1:15" ht="52.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95.7</v>
      </c>
      <c r="K41" s="389">
        <f t="shared" si="0"/>
        <v>95.7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65.900000000000006</v>
      </c>
      <c r="K42" s="389">
        <f t="shared" si="0"/>
        <v>100</v>
      </c>
      <c r="L42" s="390"/>
      <c r="M42" s="391"/>
      <c r="N42" s="392"/>
      <c r="O42" s="393"/>
    </row>
    <row r="43" spans="1:15" ht="33.7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91.5</v>
      </c>
      <c r="J43" s="379">
        <v>91.5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71.2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67.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85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66.7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84.7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39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4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95.9</v>
      </c>
      <c r="K64" s="389">
        <f>IF(J64/I64*100&gt;100,100,J64/I64*100)</f>
        <v>95.9</v>
      </c>
      <c r="L64" s="381">
        <f>(K64+K65+K66)/3</f>
        <v>98.633333333333326</v>
      </c>
      <c r="M64" s="419">
        <f>(L64+L67)/2</f>
        <v>99.316666666666663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2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8.2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0.67</v>
      </c>
      <c r="J67" s="379">
        <v>0.67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9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9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9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9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5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95.7</v>
      </c>
      <c r="K76" s="389">
        <f>IF(J76/I76*100&gt;100,100,J76/I76*100)</f>
        <v>95.7</v>
      </c>
      <c r="L76" s="381">
        <f>(K76+K77+K78)/3</f>
        <v>98.566666666666663</v>
      </c>
      <c r="M76" s="419">
        <f>(L76+L79)/2</f>
        <v>99.283333333333331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11.2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4.67</v>
      </c>
      <c r="J79" s="379">
        <v>4.75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6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95.7</v>
      </c>
      <c r="K80" s="389">
        <f>IF(J80/I80*100&gt;100,100,J80/I80*100)</f>
        <v>95.7</v>
      </c>
      <c r="L80" s="381">
        <f>(K80+K81+K82)/3</f>
        <v>98.566666666666663</v>
      </c>
      <c r="M80" s="419">
        <f>(L80+L83)/2</f>
        <v>99.283333333333331</v>
      </c>
      <c r="N80" s="422"/>
      <c r="O80" s="384"/>
    </row>
    <row r="81" spans="1:15" ht="50.2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7.7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2.2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91.5</v>
      </c>
      <c r="J83" s="379">
        <v>91.5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57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4.7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4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79" max="14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D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7.28515625" style="362" customWidth="1"/>
    <col min="8" max="8" width="9.5703125" style="362" customWidth="1"/>
    <col min="9" max="9" width="20.425781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350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6.5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thickBot="1" x14ac:dyDescent="0.3">
      <c r="A4" s="371">
        <v>1</v>
      </c>
      <c r="B4" s="372" t="s">
        <v>351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10</v>
      </c>
      <c r="K8" s="404">
        <f>IF(I8/J8*100&gt;100,100,I8/J8*100)</f>
        <v>100</v>
      </c>
      <c r="L8" s="405">
        <f>(K8+K9+K10)/3</f>
        <v>100</v>
      </c>
      <c r="M8" s="406">
        <f>(L8+L11)/2</f>
        <v>100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3.2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80</v>
      </c>
      <c r="J10" s="379">
        <v>80.7</v>
      </c>
      <c r="K10" s="389">
        <f t="shared" si="0"/>
        <v>100</v>
      </c>
      <c r="L10" s="390"/>
      <c r="M10" s="391"/>
      <c r="N10" s="392"/>
      <c r="O10" s="393"/>
    </row>
    <row r="11" spans="1:15" ht="30.7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19.829999999999998</v>
      </c>
      <c r="J11" s="379">
        <v>19.920000000000002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0.7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51" customHeight="1" x14ac:dyDescent="0.25">
      <c r="A16" s="398">
        <v>2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>
        <v>15</v>
      </c>
      <c r="J16" s="379">
        <v>13.3</v>
      </c>
      <c r="K16" s="380">
        <f>IF(I16/J16*100&gt;100,100,I16/J16*100)</f>
        <v>100</v>
      </c>
      <c r="L16" s="381">
        <f>(K16+K17+K18)/3</f>
        <v>100</v>
      </c>
      <c r="M16" s="382">
        <f>(L16+L19)/2</f>
        <v>100</v>
      </c>
      <c r="N16" s="392"/>
      <c r="O16" s="384"/>
    </row>
    <row r="17" spans="1:15" ht="5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>
        <v>100</v>
      </c>
      <c r="J17" s="379">
        <v>100</v>
      </c>
      <c r="K17" s="389">
        <f>IF(J17/I17*100&gt;100,100,J17/I17*100)</f>
        <v>100</v>
      </c>
      <c r="L17" s="390"/>
      <c r="M17" s="391"/>
      <c r="N17" s="392"/>
      <c r="O17" s="393"/>
    </row>
    <row r="18" spans="1:15" ht="5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>
        <v>80</v>
      </c>
      <c r="J18" s="379">
        <v>80.7</v>
      </c>
      <c r="K18" s="389">
        <f>IF(J18/I18*100&gt;100,100,J18/I18*100)</f>
        <v>100</v>
      </c>
      <c r="L18" s="390"/>
      <c r="M18" s="391"/>
      <c r="N18" s="392"/>
      <c r="O18" s="393"/>
    </row>
    <row r="19" spans="1:15" ht="36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313</v>
      </c>
      <c r="I19" s="379">
        <v>1</v>
      </c>
      <c r="J19" s="379">
        <v>1</v>
      </c>
      <c r="K19" s="389">
        <f>IF(J19/I19*100&gt;100,100,J19/I19*100)</f>
        <v>100</v>
      </c>
      <c r="L19" s="389">
        <f>K19</f>
        <v>100</v>
      </c>
      <c r="M19" s="391"/>
      <c r="N19" s="392"/>
      <c r="O19" s="397"/>
    </row>
    <row r="20" spans="1:15" ht="50.25" customHeight="1" x14ac:dyDescent="0.25">
      <c r="A20" s="371">
        <v>3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11.2</v>
      </c>
      <c r="K20" s="380">
        <f>IF(I20/J20*100&gt;100,100,I20/J20*100)</f>
        <v>100</v>
      </c>
      <c r="L20" s="381">
        <f>(K20+K21+K22)/3</f>
        <v>100</v>
      </c>
      <c r="M20" s="382">
        <f>(L20+L23)/2</f>
        <v>98.68421052631578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0.2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80</v>
      </c>
      <c r="J22" s="379">
        <v>80.7</v>
      </c>
      <c r="K22" s="389">
        <f t="shared" si="0"/>
        <v>100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3.42</v>
      </c>
      <c r="J23" s="379">
        <v>3.33</v>
      </c>
      <c r="K23" s="389">
        <f>IF(J23/I23*100&gt;100,100,J23/I23*100)</f>
        <v>97.368421052631575</v>
      </c>
      <c r="L23" s="389">
        <f>K23</f>
        <v>97.368421052631575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27.7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84" hidden="1" customHeight="1" x14ac:dyDescent="0.25">
      <c r="A36" s="371">
        <v>9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/>
      <c r="J36" s="379"/>
      <c r="K36" s="380" t="e">
        <f>IF(I36/J36*100&gt;100,100,I36/J36*100)</f>
        <v>#DIV/0!</v>
      </c>
      <c r="L36" s="381" t="e">
        <f>(K36+K37+K38)/3</f>
        <v>#DIV/0!</v>
      </c>
      <c r="M36" s="382" t="e">
        <f>(L36+L39)/2</f>
        <v>#DIV/0!</v>
      </c>
      <c r="N36" s="392"/>
      <c r="O36" s="384"/>
    </row>
    <row r="37" spans="1:15" ht="66" hidden="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/>
      <c r="J37" s="379"/>
      <c r="K37" s="389" t="e">
        <f>IF(J37/I37*100&gt;100,100,J37/I37*100)</f>
        <v>#DIV/0!</v>
      </c>
      <c r="L37" s="390"/>
      <c r="M37" s="391"/>
      <c r="N37" s="392"/>
      <c r="O37" s="393"/>
    </row>
    <row r="38" spans="1:15" ht="84.75" hidden="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/>
      <c r="J38" s="379"/>
      <c r="K38" s="389" t="e">
        <f>IF(J38/I38*100&gt;100,100,J38/I38*100)</f>
        <v>#DIV/0!</v>
      </c>
      <c r="L38" s="390"/>
      <c r="M38" s="391"/>
      <c r="N38" s="392"/>
      <c r="O38" s="393"/>
    </row>
    <row r="39" spans="1:15" ht="36" hidden="1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306</v>
      </c>
      <c r="I39" s="379"/>
      <c r="J39" s="379"/>
      <c r="K39" s="389" t="e">
        <f>IF(J39/I39*100&gt;100,100,J39/I39*100)</f>
        <v>#DIV/0!</v>
      </c>
      <c r="L39" s="389" t="e">
        <f>K39</f>
        <v>#DIV/0!</v>
      </c>
      <c r="M39" s="391"/>
      <c r="N39" s="392"/>
      <c r="O39" s="397"/>
    </row>
    <row r="40" spans="1:15" ht="51" customHeight="1" x14ac:dyDescent="0.25">
      <c r="A40" s="398">
        <v>4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8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80</v>
      </c>
      <c r="J42" s="379">
        <v>80.7</v>
      </c>
      <c r="K42" s="389">
        <f t="shared" si="0"/>
        <v>100</v>
      </c>
      <c r="L42" s="390"/>
      <c r="M42" s="391"/>
      <c r="N42" s="392"/>
      <c r="O42" s="393"/>
    </row>
    <row r="43" spans="1:15" ht="35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88.33</v>
      </c>
      <c r="J43" s="379">
        <v>88.33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86.2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51" customHeight="1" x14ac:dyDescent="0.25">
      <c r="A48" s="398">
        <v>5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>
        <v>15</v>
      </c>
      <c r="J48" s="379">
        <v>10.5</v>
      </c>
      <c r="K48" s="380">
        <f>IF(I48/J48*100&gt;100,100,I48/J48*100)</f>
        <v>100</v>
      </c>
      <c r="L48" s="381">
        <f>(K48+K49+K50)/3</f>
        <v>100</v>
      </c>
      <c r="M48" s="382">
        <f>(L48+L51)/2</f>
        <v>100</v>
      </c>
      <c r="N48" s="392"/>
      <c r="O48" s="384"/>
    </row>
    <row r="49" spans="1:15" ht="51.75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>
        <v>100</v>
      </c>
      <c r="J49" s="379">
        <v>100</v>
      </c>
      <c r="K49" s="389">
        <f t="shared" si="0"/>
        <v>100</v>
      </c>
      <c r="L49" s="390"/>
      <c r="M49" s="391"/>
      <c r="N49" s="392"/>
      <c r="O49" s="393"/>
    </row>
    <row r="50" spans="1:15" ht="5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>
        <v>80</v>
      </c>
      <c r="J50" s="379">
        <v>80.7</v>
      </c>
      <c r="K50" s="389">
        <f t="shared" si="0"/>
        <v>100</v>
      </c>
      <c r="L50" s="390"/>
      <c r="M50" s="391"/>
      <c r="N50" s="392"/>
      <c r="O50" s="393"/>
    </row>
    <row r="51" spans="1:15" ht="34.5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313</v>
      </c>
      <c r="I51" s="379">
        <v>28</v>
      </c>
      <c r="J51" s="379">
        <v>28</v>
      </c>
      <c r="K51" s="389">
        <f t="shared" si="0"/>
        <v>100</v>
      </c>
      <c r="L51" s="389">
        <f>K51</f>
        <v>100</v>
      </c>
      <c r="M51" s="391"/>
      <c r="N51" s="392"/>
      <c r="O51" s="397"/>
    </row>
    <row r="52" spans="1:15" ht="51.75" customHeight="1" x14ac:dyDescent="0.25">
      <c r="A52" s="371">
        <v>6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13.4</v>
      </c>
      <c r="K52" s="380">
        <f>IF(I52/J52*100&gt;100,100,I52/J52*100)</f>
        <v>100</v>
      </c>
      <c r="L52" s="381">
        <f>(K52+K53+K54)/3</f>
        <v>99.541666666666671</v>
      </c>
      <c r="M52" s="382">
        <f>(L52+L55)/2</f>
        <v>99.770833333333343</v>
      </c>
      <c r="N52" s="392"/>
      <c r="O52" s="384"/>
    </row>
    <row r="53" spans="1:15" ht="49.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0.2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80</v>
      </c>
      <c r="J54" s="379">
        <v>78.900000000000006</v>
      </c>
      <c r="K54" s="389">
        <f>IF(J54/I54*100&gt;100,100,J54/I54*100)</f>
        <v>98.625</v>
      </c>
      <c r="L54" s="390"/>
      <c r="M54" s="391"/>
      <c r="N54" s="392"/>
      <c r="O54" s="393"/>
    </row>
    <row r="55" spans="1:15" ht="34.5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>
        <v>1.92</v>
      </c>
      <c r="J55" s="379">
        <v>1.92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0.25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12</v>
      </c>
      <c r="K56" s="380">
        <f>IF(I56/J56*100&gt;100,100,I56/J56*100)</f>
        <v>100</v>
      </c>
      <c r="L56" s="381">
        <f>(K56+K57+K58)/3</f>
        <v>99.541666666666671</v>
      </c>
      <c r="M56" s="382">
        <f>(L56+L59)/2</f>
        <v>99.770833333333343</v>
      </c>
      <c r="N56" s="392"/>
      <c r="O56" s="384"/>
    </row>
    <row r="57" spans="1:15" ht="5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80</v>
      </c>
      <c r="J58" s="379">
        <v>78.900000000000006</v>
      </c>
      <c r="K58" s="389">
        <f>IF(J58/I58*100&gt;100,100,J58/I58*100)</f>
        <v>98.625</v>
      </c>
      <c r="L58" s="390"/>
      <c r="M58" s="391"/>
      <c r="N58" s="392"/>
      <c r="O58" s="393"/>
    </row>
    <row r="59" spans="1:15" ht="34.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10</v>
      </c>
      <c r="J59" s="379">
        <v>10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49.5" customHeight="1" x14ac:dyDescent="0.25">
      <c r="A60" s="371">
        <v>8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>
        <v>100</v>
      </c>
      <c r="J60" s="379">
        <v>100</v>
      </c>
      <c r="K60" s="389">
        <f>IF(J60/I60*100&gt;100,100,J60/I60*100)</f>
        <v>100</v>
      </c>
      <c r="L60" s="381">
        <f>(K60+K61+K62)/3</f>
        <v>100</v>
      </c>
      <c r="M60" s="419">
        <f>(L60+L63)/2</f>
        <v>100</v>
      </c>
      <c r="N60" s="420"/>
      <c r="O60" s="393"/>
    </row>
    <row r="61" spans="1:15" ht="5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>
        <v>15</v>
      </c>
      <c r="J61" s="379">
        <v>13.3</v>
      </c>
      <c r="K61" s="380">
        <f>IF(I61/J61*100&gt;100,100,I61/J61*100)</f>
        <v>100</v>
      </c>
      <c r="L61" s="390"/>
      <c r="M61" s="421"/>
      <c r="N61" s="422"/>
      <c r="O61" s="393"/>
    </row>
    <row r="62" spans="1:15" ht="34.5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>
        <v>100</v>
      </c>
      <c r="J62" s="379">
        <v>100</v>
      </c>
      <c r="K62" s="389">
        <f>IF(J62/I62*100&gt;100,100,J62/I62*100)</f>
        <v>100</v>
      </c>
      <c r="L62" s="390"/>
      <c r="M62" s="421"/>
      <c r="N62" s="422"/>
      <c r="O62" s="393"/>
    </row>
    <row r="63" spans="1:15" ht="39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313</v>
      </c>
      <c r="I63" s="379">
        <v>1</v>
      </c>
      <c r="J63" s="379">
        <v>1</v>
      </c>
      <c r="K63" s="389">
        <f>IF(J63/I63*100&gt;100,100,J63/I63*100)</f>
        <v>100</v>
      </c>
      <c r="L63" s="389">
        <f>K63</f>
        <v>100</v>
      </c>
      <c r="M63" s="406"/>
      <c r="N63" s="422"/>
      <c r="O63" s="397"/>
    </row>
    <row r="64" spans="1:15" ht="51" customHeight="1" x14ac:dyDescent="0.25">
      <c r="A64" s="398">
        <v>9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98.68421052631578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11.2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3.42</v>
      </c>
      <c r="J67" s="379">
        <v>3.33</v>
      </c>
      <c r="K67" s="389">
        <f>IF(J67/I67*100&gt;100,100,J67/I67*100)</f>
        <v>97.368421052631575</v>
      </c>
      <c r="L67" s="389">
        <f>K67</f>
        <v>97.368421052631575</v>
      </c>
      <c r="M67" s="406"/>
      <c r="N67" s="422"/>
      <c r="O67" s="397"/>
    </row>
    <row r="68" spans="1:15" s="435" customFormat="1" ht="45.7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45.75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45.7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45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5.7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5.7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5.7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5.7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45.75" hidden="1" customHeight="1" x14ac:dyDescent="0.25">
      <c r="A76" s="398">
        <v>18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/>
      <c r="J76" s="379"/>
      <c r="K76" s="389" t="e">
        <f>IF(J76/I76*100&gt;100,100,J76/I76*100)</f>
        <v>#DIV/0!</v>
      </c>
      <c r="L76" s="381" t="e">
        <f>(K76+K77+K78)/3</f>
        <v>#DIV/0!</v>
      </c>
      <c r="M76" s="419" t="e">
        <f>(L76+L79)/2</f>
        <v>#DIV/0!</v>
      </c>
      <c r="N76" s="422"/>
      <c r="O76" s="384"/>
    </row>
    <row r="77" spans="1:15" ht="45.75" hidden="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/>
      <c r="J77" s="379"/>
      <c r="K77" s="380" t="e">
        <f>IF(I77/J77*100&gt;100,100,I77/J77*100)</f>
        <v>#DIV/0!</v>
      </c>
      <c r="L77" s="390"/>
      <c r="M77" s="421"/>
      <c r="N77" s="422"/>
      <c r="O77" s="393"/>
    </row>
    <row r="78" spans="1:15" ht="45.75" hidden="1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/>
      <c r="J78" s="379"/>
      <c r="K78" s="389" t="e">
        <f>IF(J78/I78*100&gt;100,100,J78/I78*100)</f>
        <v>#DIV/0!</v>
      </c>
      <c r="L78" s="390"/>
      <c r="M78" s="421"/>
      <c r="N78" s="422"/>
      <c r="O78" s="393"/>
    </row>
    <row r="79" spans="1:15" ht="45.75" hidden="1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306</v>
      </c>
      <c r="I79" s="379"/>
      <c r="J79" s="379"/>
      <c r="K79" s="389" t="e">
        <f>IF(J79/I79*100&gt;100,100,J79/I79*100)</f>
        <v>#DIV/0!</v>
      </c>
      <c r="L79" s="389" t="e">
        <f>K79</f>
        <v>#DIV/0!</v>
      </c>
      <c r="M79" s="406"/>
      <c r="N79" s="422"/>
      <c r="O79" s="397"/>
    </row>
    <row r="80" spans="1:15" ht="54" customHeight="1" x14ac:dyDescent="0.25">
      <c r="A80" s="371">
        <v>10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8.4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108.16</v>
      </c>
      <c r="J83" s="379">
        <v>108.25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51" customHeight="1" x14ac:dyDescent="0.25">
      <c r="A88" s="371">
        <v>11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>
        <v>100</v>
      </c>
      <c r="J88" s="379">
        <v>100</v>
      </c>
      <c r="K88" s="389">
        <f>IF(J88/I88*100&gt;100,100,J88/I88*100)</f>
        <v>100</v>
      </c>
      <c r="L88" s="381">
        <f>(K88+K89+K90)/3</f>
        <v>100</v>
      </c>
      <c r="M88" s="419">
        <f>(L88+L91)/2</f>
        <v>100</v>
      </c>
      <c r="N88" s="422"/>
      <c r="O88" s="384"/>
    </row>
    <row r="89" spans="1:15" ht="51.75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>
        <v>15</v>
      </c>
      <c r="J89" s="379">
        <v>10.5</v>
      </c>
      <c r="K89" s="380">
        <f>IF(I89/J89*100&gt;100,100,I89/J89*100)</f>
        <v>100</v>
      </c>
      <c r="L89" s="390"/>
      <c r="M89" s="421"/>
      <c r="N89" s="422"/>
      <c r="O89" s="393"/>
    </row>
    <row r="90" spans="1:15" ht="35.25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>
        <v>100</v>
      </c>
      <c r="J90" s="379">
        <v>100</v>
      </c>
      <c r="K90" s="389">
        <f>IF(J90/I90*100&gt;100,100,J90/I90*100)</f>
        <v>100</v>
      </c>
      <c r="L90" s="390"/>
      <c r="M90" s="421"/>
      <c r="N90" s="422"/>
      <c r="O90" s="393"/>
    </row>
    <row r="91" spans="1:15" ht="32.25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313</v>
      </c>
      <c r="I91" s="379">
        <v>28</v>
      </c>
      <c r="J91" s="379">
        <v>28</v>
      </c>
      <c r="K91" s="389">
        <f>IF(J91/I91*100&gt;100,100,J91/I91*100)</f>
        <v>100</v>
      </c>
      <c r="L91" s="389">
        <f>K91</f>
        <v>100</v>
      </c>
      <c r="M91" s="406"/>
      <c r="N91" s="422"/>
      <c r="O91" s="397"/>
    </row>
    <row r="92" spans="1:15" ht="51" customHeight="1" x14ac:dyDescent="0.25">
      <c r="A92" s="398">
        <v>12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13.4</v>
      </c>
      <c r="K93" s="380">
        <f>IF(I93/J93*100&gt;100,100,I93/J93*100)</f>
        <v>100</v>
      </c>
      <c r="L93" s="390"/>
      <c r="M93" s="421"/>
      <c r="N93" s="422"/>
      <c r="O93" s="393"/>
    </row>
    <row r="94" spans="1:15" ht="34.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2.25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>
        <v>1.92</v>
      </c>
      <c r="J95" s="379">
        <v>1.92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12</v>
      </c>
      <c r="K97" s="380">
        <f>IF(I97/J97*100&gt;100,100,I97/J97*100)</f>
        <v>100</v>
      </c>
      <c r="L97" s="390"/>
      <c r="M97" s="421"/>
      <c r="N97" s="422"/>
      <c r="O97" s="393"/>
    </row>
    <row r="98" spans="1:15" ht="35.2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4.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10</v>
      </c>
      <c r="J99" s="379">
        <v>10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0.7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1.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1.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1.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1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1.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1.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1.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1.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1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1.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1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1.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1" max="14" man="1"/>
    <brk id="91" max="14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7.855468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352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5.7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17.25" hidden="1" customHeight="1" x14ac:dyDescent="0.25">
      <c r="A4" s="371">
        <v>1</v>
      </c>
      <c r="B4" s="372" t="s">
        <v>353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17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17.25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17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17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17.25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17.2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17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17.2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17.2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17.2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17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49.5" customHeight="1" x14ac:dyDescent="0.25">
      <c r="A16" s="398">
        <v>1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>
        <v>15</v>
      </c>
      <c r="J16" s="379">
        <v>0</v>
      </c>
      <c r="K16" s="380">
        <v>100</v>
      </c>
      <c r="L16" s="381">
        <f>(K16+K17+K18)/3</f>
        <v>100</v>
      </c>
      <c r="M16" s="382">
        <f>(L16+L19)/2</f>
        <v>100</v>
      </c>
      <c r="N16" s="392"/>
      <c r="O16" s="384"/>
    </row>
    <row r="17" spans="1:15" ht="51.75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>
        <v>100</v>
      </c>
      <c r="J17" s="379">
        <v>100</v>
      </c>
      <c r="K17" s="389">
        <f>IF(J17/I17*100&gt;100,100,J17/I17*100)</f>
        <v>100</v>
      </c>
      <c r="L17" s="390"/>
      <c r="M17" s="391"/>
      <c r="N17" s="392"/>
      <c r="O17" s="393"/>
    </row>
    <row r="18" spans="1:15" ht="5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>
        <v>55</v>
      </c>
      <c r="J18" s="379">
        <v>86.7</v>
      </c>
      <c r="K18" s="389">
        <f>IF(J18/I18*100&gt;100,100,J18/I18*100)</f>
        <v>100</v>
      </c>
      <c r="L18" s="390"/>
      <c r="M18" s="391"/>
      <c r="N18" s="392"/>
      <c r="O18" s="393"/>
    </row>
    <row r="19" spans="1:15" ht="37.5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>
        <v>0.42</v>
      </c>
      <c r="J19" s="379">
        <v>0.42</v>
      </c>
      <c r="K19" s="389">
        <f>IF(J19/I19*100&gt;100,100,J19/I19*100)</f>
        <v>100</v>
      </c>
      <c r="L19" s="389">
        <f>K19</f>
        <v>100</v>
      </c>
      <c r="M19" s="391"/>
      <c r="N19" s="392"/>
      <c r="O19" s="397"/>
    </row>
    <row r="20" spans="1:15" ht="17.2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17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17.25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17.2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17.2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17.2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7.2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17.2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" customHeight="1" x14ac:dyDescent="0.25">
      <c r="A28" s="371">
        <v>2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0</v>
      </c>
      <c r="K28" s="380"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51.75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.75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85.6</v>
      </c>
      <c r="K30" s="389">
        <f t="shared" si="0"/>
        <v>100</v>
      </c>
      <c r="L30" s="390"/>
      <c r="M30" s="391"/>
      <c r="N30" s="392"/>
      <c r="O30" s="393"/>
    </row>
    <row r="31" spans="1:15" ht="33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1</v>
      </c>
      <c r="J31" s="379">
        <v>1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3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6.8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85.6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6.17</v>
      </c>
      <c r="J39" s="379">
        <v>6.58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4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6.8</v>
      </c>
      <c r="K40" s="380">
        <f>IF(I40/J40*100&gt;100,100,I40/J40*100)</f>
        <v>100</v>
      </c>
      <c r="L40" s="381">
        <f>(K40+K41+K42)/3</f>
        <v>100</v>
      </c>
      <c r="M40" s="382">
        <f>(L40+L43)/2</f>
        <v>99.974882260596544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2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85.6</v>
      </c>
      <c r="K42" s="389">
        <f t="shared" si="0"/>
        <v>100</v>
      </c>
      <c r="L42" s="390"/>
      <c r="M42" s="391"/>
      <c r="N42" s="392"/>
      <c r="O42" s="393"/>
    </row>
    <row r="43" spans="1:15" ht="33.7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159.25</v>
      </c>
      <c r="J43" s="379">
        <v>159.16999999999999</v>
      </c>
      <c r="K43" s="389">
        <f t="shared" si="0"/>
        <v>99.949764521193089</v>
      </c>
      <c r="L43" s="389">
        <f>K43</f>
        <v>99.949764521193089</v>
      </c>
      <c r="M43" s="391"/>
      <c r="N43" s="392"/>
      <c r="O43" s="397"/>
    </row>
    <row r="44" spans="1:15" ht="32.2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32.2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32.2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2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32.2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32.2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32.2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2.2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5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0</v>
      </c>
      <c r="K52" s="380"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49.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86.7</v>
      </c>
      <c r="K54" s="389">
        <f>IF(J54/I54*100&gt;100,100,J54/I54*100)</f>
        <v>100</v>
      </c>
      <c r="L54" s="390"/>
      <c r="M54" s="391"/>
      <c r="N54" s="392"/>
      <c r="O54" s="393"/>
    </row>
    <row r="55" spans="1:15" ht="38.25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>
        <v>0.75</v>
      </c>
      <c r="J55" s="379">
        <v>0.75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3.25" customHeight="1" x14ac:dyDescent="0.25">
      <c r="A56" s="398">
        <v>6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7.5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0.2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86.7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9.33</v>
      </c>
      <c r="J59" s="379">
        <v>9.33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51" customHeight="1" x14ac:dyDescent="0.25">
      <c r="A60" s="371">
        <v>7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>
        <v>100</v>
      </c>
      <c r="J60" s="379">
        <v>100</v>
      </c>
      <c r="K60" s="389">
        <f>IF(J60/I60*100&gt;100,100,J60/I60*100)</f>
        <v>100</v>
      </c>
      <c r="L60" s="381">
        <f>(K60+K61+K62)/3</f>
        <v>100</v>
      </c>
      <c r="M60" s="419">
        <f>(L60+L63)/2</f>
        <v>100</v>
      </c>
      <c r="N60" s="420"/>
      <c r="O60" s="393"/>
    </row>
    <row r="61" spans="1:15" ht="51.75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>
        <v>15</v>
      </c>
      <c r="J61" s="379">
        <v>0</v>
      </c>
      <c r="K61" s="380">
        <v>100</v>
      </c>
      <c r="L61" s="390"/>
      <c r="M61" s="421"/>
      <c r="N61" s="422"/>
      <c r="O61" s="393"/>
    </row>
    <row r="62" spans="1:15" ht="36.75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>
        <v>100</v>
      </c>
      <c r="J62" s="379">
        <v>100</v>
      </c>
      <c r="K62" s="389">
        <f>IF(J62/I62*100&gt;100,100,J62/I62*100)</f>
        <v>100</v>
      </c>
      <c r="L62" s="390"/>
      <c r="M62" s="421"/>
      <c r="N62" s="422"/>
      <c r="O62" s="393"/>
    </row>
    <row r="63" spans="1:15" ht="37.5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>
        <v>0.42</v>
      </c>
      <c r="J63" s="379">
        <v>0.42</v>
      </c>
      <c r="K63" s="389">
        <f>IF(J63/I63*100&gt;100,100,J63/I63*100)</f>
        <v>100</v>
      </c>
      <c r="L63" s="389">
        <f>K63</f>
        <v>100</v>
      </c>
      <c r="M63" s="406"/>
      <c r="N63" s="422"/>
      <c r="O63" s="397"/>
    </row>
    <row r="64" spans="1:15" ht="50.25" customHeight="1" x14ac:dyDescent="0.25">
      <c r="A64" s="398">
        <v>8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0.2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0</v>
      </c>
      <c r="K65" s="380"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</v>
      </c>
      <c r="J67" s="379">
        <v>1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0.7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0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0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0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0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1.75" customHeight="1" x14ac:dyDescent="0.25">
      <c r="A76" s="398">
        <v>9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6.8</v>
      </c>
      <c r="K77" s="380">
        <f>IF(I77/J77*100&gt;100,100,I77/J77*100)</f>
        <v>100</v>
      </c>
      <c r="L77" s="390"/>
      <c r="M77" s="421"/>
      <c r="N77" s="422"/>
      <c r="O77" s="393"/>
    </row>
    <row r="78" spans="1:15" ht="36.7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6.17</v>
      </c>
      <c r="J79" s="379">
        <v>6.58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10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99.935593569661989</v>
      </c>
      <c r="N80" s="422"/>
      <c r="O80" s="384"/>
    </row>
    <row r="81" spans="1:15" ht="50.2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6.1</v>
      </c>
      <c r="K81" s="380">
        <f>IF(I81/J81*100&gt;100,100,I81/J81*100)</f>
        <v>100</v>
      </c>
      <c r="L81" s="390"/>
      <c r="M81" s="421"/>
      <c r="N81" s="422"/>
      <c r="O81" s="393"/>
    </row>
    <row r="82" spans="1:15" ht="33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7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194.08</v>
      </c>
      <c r="J83" s="379">
        <v>193.83</v>
      </c>
      <c r="K83" s="389">
        <f>IF(J83/I83*100&gt;100,100,J83/I83*100)</f>
        <v>99.871187139323993</v>
      </c>
      <c r="L83" s="389">
        <f>K83</f>
        <v>99.871187139323993</v>
      </c>
      <c r="M83" s="406"/>
      <c r="N83" s="422"/>
      <c r="O83" s="397"/>
    </row>
    <row r="84" spans="1:15" ht="37.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37.5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37.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7.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37.5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37.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37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7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4" customHeight="1" x14ac:dyDescent="0.25">
      <c r="A92" s="398">
        <v>11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.7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0</v>
      </c>
      <c r="K93" s="380">
        <v>100</v>
      </c>
      <c r="L93" s="390"/>
      <c r="M93" s="421"/>
      <c r="N93" s="422"/>
      <c r="O93" s="393"/>
    </row>
    <row r="94" spans="1:15" ht="34.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9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>
        <v>0.75</v>
      </c>
      <c r="J95" s="379">
        <v>0.75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2.5" customHeight="1" x14ac:dyDescent="0.25">
      <c r="A96" s="371">
        <v>12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7.5</v>
      </c>
      <c r="K97" s="380">
        <f>IF(I97/J97*100&gt;100,100,I97/J97*100)</f>
        <v>100</v>
      </c>
      <c r="L97" s="390"/>
      <c r="M97" s="421"/>
      <c r="N97" s="422"/>
      <c r="O97" s="393"/>
    </row>
    <row r="98" spans="1:15" ht="35.2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0.7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9.33</v>
      </c>
      <c r="J99" s="379">
        <v>9.33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34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4.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4.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4.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4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4.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4.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4.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4.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4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4.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4.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5" max="14" man="1"/>
    <brk id="95" max="14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60" zoomScaleNormal="60" zoomScaleSheetLayoutView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.57031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354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355</v>
      </c>
      <c r="J2" s="364" t="s">
        <v>356</v>
      </c>
      <c r="K2" s="364" t="s">
        <v>5</v>
      </c>
      <c r="L2" s="364" t="s">
        <v>6</v>
      </c>
      <c r="M2" s="364" t="s">
        <v>7</v>
      </c>
      <c r="N2" s="364" t="s">
        <v>8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357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36.7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5.2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28.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.75" customHeight="1" x14ac:dyDescent="0.25">
      <c r="A36" s="371">
        <v>1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0</v>
      </c>
      <c r="K36" s="380">
        <v>100</v>
      </c>
      <c r="L36" s="381">
        <f>(K36+K37+K38)/3</f>
        <v>84.545454545454547</v>
      </c>
      <c r="M36" s="382">
        <f>(L36+L39)/2</f>
        <v>92.27272727272728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86</v>
      </c>
      <c r="K37" s="389">
        <f>IF(J37/I37*100&gt;100,100,J37/I37*100)</f>
        <v>86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37.200000000000003</v>
      </c>
      <c r="K38" s="389">
        <f>IF(J38/I38*100&gt;100,100,J38/I38*100)</f>
        <v>67.63636363636364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0.42</v>
      </c>
      <c r="J39" s="379">
        <v>0.42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2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6.7</v>
      </c>
      <c r="K40" s="380">
        <f>IF(I40/J40*100&gt;100,100,I40/J40*100)</f>
        <v>100</v>
      </c>
      <c r="L40" s="381">
        <f>(K40+K41+K42)/3</f>
        <v>85.069696969696977</v>
      </c>
      <c r="M40" s="382">
        <f>(L40+L43)/2</f>
        <v>92.534848484848482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88.3</v>
      </c>
      <c r="K41" s="389">
        <f t="shared" si="0"/>
        <v>88.3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36.799999999999997</v>
      </c>
      <c r="K42" s="389">
        <f t="shared" si="0"/>
        <v>66.909090909090907</v>
      </c>
      <c r="L42" s="390"/>
      <c r="M42" s="391"/>
      <c r="N42" s="392"/>
      <c r="O42" s="393"/>
    </row>
    <row r="43" spans="1:15" ht="37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88</v>
      </c>
      <c r="J43" s="379">
        <v>88.08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5.2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25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25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25.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25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25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25.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25.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25.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21.7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25.5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25.5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25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25.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25.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25.5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25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25.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25.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25.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25.5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25.5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25.5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25.5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25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25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25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25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3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86</v>
      </c>
      <c r="K76" s="389">
        <f>IF(J76/I76*100&gt;100,100,J76/I76*100)</f>
        <v>86</v>
      </c>
      <c r="L76" s="381">
        <f>(K76+K77+K78)/3</f>
        <v>95.333333333333329</v>
      </c>
      <c r="M76" s="419">
        <f>(L76+L79)/2</f>
        <v>97.666666666666657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0</v>
      </c>
      <c r="K77" s="380">
        <v>100</v>
      </c>
      <c r="L77" s="390"/>
      <c r="M77" s="421"/>
      <c r="N77" s="422"/>
      <c r="O77" s="393"/>
    </row>
    <row r="78" spans="1:15" ht="36.7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0.42</v>
      </c>
      <c r="J79" s="379">
        <v>0.42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4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88.3</v>
      </c>
      <c r="K80" s="389">
        <f>IF(J80/I80*100&gt;100,100,J80/I80*100)</f>
        <v>88.3</v>
      </c>
      <c r="L80" s="381">
        <f>(K80+K81+K82)/3</f>
        <v>96.100000000000009</v>
      </c>
      <c r="M80" s="419">
        <f>(L80+L83)/2</f>
        <v>98.050000000000011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6.7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88</v>
      </c>
      <c r="J83" s="379">
        <v>88.08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12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70.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3.7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O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358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359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2.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57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44.2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1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14.7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58.9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2.5</v>
      </c>
      <c r="J39" s="379">
        <v>2.5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2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5</v>
      </c>
      <c r="K40" s="380">
        <f>IF(I40/J40*100&gt;100,100,I40/J40*100)</f>
        <v>100</v>
      </c>
      <c r="L40" s="381">
        <f>(K40+K41+K42)/3</f>
        <v>99.399999999999991</v>
      </c>
      <c r="M40" s="382">
        <f>(L40+L43)/2</f>
        <v>99.699999999999989</v>
      </c>
      <c r="N40" s="392"/>
      <c r="O40" s="384"/>
    </row>
    <row r="41" spans="1:15" ht="48.7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98.2</v>
      </c>
      <c r="K41" s="389">
        <f t="shared" si="0"/>
        <v>98.2</v>
      </c>
      <c r="L41" s="390"/>
      <c r="M41" s="391"/>
      <c r="N41" s="392"/>
      <c r="O41" s="393"/>
    </row>
    <row r="42" spans="1:15" ht="49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56.7</v>
      </c>
      <c r="K42" s="389">
        <f t="shared" si="0"/>
        <v>100</v>
      </c>
      <c r="L42" s="390"/>
      <c r="M42" s="391"/>
      <c r="N42" s="392"/>
      <c r="O42" s="393"/>
    </row>
    <row r="43" spans="1:15" ht="35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76.25</v>
      </c>
      <c r="J43" s="379">
        <v>76.25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51" customHeight="1" x14ac:dyDescent="0.25">
      <c r="A44" s="371">
        <v>3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>
        <v>15</v>
      </c>
      <c r="J44" s="379">
        <v>13.1</v>
      </c>
      <c r="K44" s="380">
        <f>IF(I44/J44*100&gt;100,100,I44/J44*100)</f>
        <v>100</v>
      </c>
      <c r="L44" s="381">
        <f>(K44+K45+K46)/3</f>
        <v>100</v>
      </c>
      <c r="M44" s="382">
        <f>(L44+L47)/2</f>
        <v>100</v>
      </c>
      <c r="N44" s="392"/>
      <c r="O44" s="409"/>
    </row>
    <row r="45" spans="1:15" ht="5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>
        <v>100</v>
      </c>
      <c r="J45" s="379">
        <v>100</v>
      </c>
      <c r="K45" s="389">
        <f t="shared" si="0"/>
        <v>100</v>
      </c>
      <c r="L45" s="390"/>
      <c r="M45" s="391"/>
      <c r="N45" s="392"/>
      <c r="O45" s="410"/>
    </row>
    <row r="46" spans="1:15" ht="5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>
        <v>55</v>
      </c>
      <c r="J46" s="379">
        <v>58.9</v>
      </c>
      <c r="K46" s="389">
        <f t="shared" si="0"/>
        <v>100</v>
      </c>
      <c r="L46" s="390"/>
      <c r="M46" s="391"/>
      <c r="N46" s="392"/>
      <c r="O46" s="410"/>
    </row>
    <row r="47" spans="1:15" ht="36.75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313</v>
      </c>
      <c r="I47" s="379">
        <v>19.670000000000002</v>
      </c>
      <c r="J47" s="379">
        <v>19.670000000000002</v>
      </c>
      <c r="K47" s="389">
        <f t="shared" si="0"/>
        <v>100</v>
      </c>
      <c r="L47" s="389">
        <f>K47</f>
        <v>100</v>
      </c>
      <c r="M47" s="391"/>
      <c r="N47" s="392"/>
      <c r="O47" s="412"/>
    </row>
    <row r="48" spans="1:15" ht="2.2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18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18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8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0.25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0</v>
      </c>
      <c r="K52" s="380"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49.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60</v>
      </c>
      <c r="K54" s="389">
        <f>IF(J54/I54*100&gt;100,100,J54/I54*100)</f>
        <v>100</v>
      </c>
      <c r="L54" s="390"/>
      <c r="M54" s="391"/>
      <c r="N54" s="392"/>
      <c r="O54" s="393"/>
    </row>
    <row r="55" spans="1:15" ht="42.75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>
        <v>1.83</v>
      </c>
      <c r="J55" s="379">
        <v>1.83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0.25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16.2</v>
      </c>
      <c r="K56" s="380">
        <f>IF(I56/J56*100&gt;100,100,I56/J56*100)</f>
        <v>92.592592592592595</v>
      </c>
      <c r="L56" s="381">
        <f>(K56+K57+K58)/3</f>
        <v>92.800561167227826</v>
      </c>
      <c r="M56" s="382">
        <f>(L56+L59)/2</f>
        <v>95.792377848051601</v>
      </c>
      <c r="N56" s="392"/>
      <c r="O56" s="384"/>
    </row>
    <row r="57" spans="1:15" ht="5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94.9</v>
      </c>
      <c r="K57" s="389">
        <f>IF(J57/I57*100&gt;100,100,J57/I57*100)</f>
        <v>94.9</v>
      </c>
      <c r="L57" s="390"/>
      <c r="M57" s="391"/>
      <c r="N57" s="392"/>
      <c r="O57" s="393"/>
    </row>
    <row r="58" spans="1:15" ht="49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50</v>
      </c>
      <c r="K58" s="389">
        <f>IF(J58/I58*100&gt;100,100,J58/I58*100)</f>
        <v>90.909090909090907</v>
      </c>
      <c r="L58" s="390"/>
      <c r="M58" s="391"/>
      <c r="N58" s="392"/>
      <c r="O58" s="393"/>
    </row>
    <row r="59" spans="1:15" ht="30.7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6.58</v>
      </c>
      <c r="J59" s="379">
        <v>6.5</v>
      </c>
      <c r="K59" s="389">
        <f>IF(J59/I59*100&gt;100,100,J59/I59*100)</f>
        <v>98.784194528875375</v>
      </c>
      <c r="L59" s="389">
        <f>K59</f>
        <v>98.784194528875375</v>
      </c>
      <c r="M59" s="391"/>
      <c r="N59" s="411"/>
      <c r="O59" s="397"/>
    </row>
    <row r="60" spans="1:15" ht="38.2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38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38.2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8.2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38.25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38.25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38.25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38.25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8.2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8.2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8.2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8.2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4.75" customHeight="1" x14ac:dyDescent="0.25">
      <c r="A76" s="398">
        <v>6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14.7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2.5</v>
      </c>
      <c r="J79" s="379">
        <v>2.5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7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98.2</v>
      </c>
      <c r="K80" s="389">
        <f>IF(J80/I80*100&gt;100,100,J80/I80*100)</f>
        <v>98.2</v>
      </c>
      <c r="L80" s="381">
        <f>(K80+K81+K82)/3</f>
        <v>99.399999999999991</v>
      </c>
      <c r="M80" s="419">
        <f>(L80+L83)/2</f>
        <v>99.699999999999989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5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76.25</v>
      </c>
      <c r="J83" s="379">
        <v>76.25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51.75" customHeight="1" x14ac:dyDescent="0.25">
      <c r="A84" s="398">
        <v>8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>
        <v>100</v>
      </c>
      <c r="J84" s="379">
        <v>100</v>
      </c>
      <c r="K84" s="389">
        <f>IF(J84/I84*100&gt;100,100,J84/I84*100)</f>
        <v>100</v>
      </c>
      <c r="L84" s="381">
        <f>(K84+K85+K86)/3</f>
        <v>100</v>
      </c>
      <c r="M84" s="419">
        <f>(L84+L87)/2</f>
        <v>100</v>
      </c>
      <c r="N84" s="422"/>
      <c r="O84" s="409"/>
    </row>
    <row r="85" spans="1:15" ht="5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>
        <v>15</v>
      </c>
      <c r="J85" s="379">
        <v>13.1</v>
      </c>
      <c r="K85" s="380">
        <f>IF(I85/J85*100&gt;100,100,I85/J85*100)</f>
        <v>100</v>
      </c>
      <c r="L85" s="390"/>
      <c r="M85" s="421"/>
      <c r="N85" s="422"/>
      <c r="O85" s="410"/>
    </row>
    <row r="86" spans="1:15" ht="35.25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>
        <v>100</v>
      </c>
      <c r="J86" s="379">
        <v>100</v>
      </c>
      <c r="K86" s="389">
        <f>IF(J86/I86*100&gt;100,100,J86/I86*100)</f>
        <v>100</v>
      </c>
      <c r="L86" s="390"/>
      <c r="M86" s="421"/>
      <c r="N86" s="422"/>
      <c r="O86" s="410"/>
    </row>
    <row r="87" spans="1:15" ht="36.75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313</v>
      </c>
      <c r="I87" s="379">
        <v>19.670000000000002</v>
      </c>
      <c r="J87" s="379">
        <v>19.670000000000002</v>
      </c>
      <c r="K87" s="389">
        <f>IF(J87/I87*100&gt;100,100,J87/I87*100)</f>
        <v>100</v>
      </c>
      <c r="L87" s="389">
        <f>K87</f>
        <v>100</v>
      </c>
      <c r="M87" s="406"/>
      <c r="N87" s="422"/>
      <c r="O87" s="412"/>
    </row>
    <row r="88" spans="1:15" ht="21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21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21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21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49.5" customHeight="1" x14ac:dyDescent="0.25">
      <c r="A92" s="398">
        <v>9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0</v>
      </c>
      <c r="K93" s="380">
        <v>100</v>
      </c>
      <c r="L93" s="390"/>
      <c r="M93" s="421"/>
      <c r="N93" s="422"/>
      <c r="O93" s="393"/>
    </row>
    <row r="94" spans="1:15" ht="36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9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>
        <v>1.83</v>
      </c>
      <c r="J95" s="379">
        <v>1.83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0.25" customHeight="1" x14ac:dyDescent="0.25">
      <c r="A96" s="371">
        <v>10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94.9</v>
      </c>
      <c r="K96" s="389">
        <f>IF(J96/I96*100&gt;100,100,J96/I96*100)</f>
        <v>94.9</v>
      </c>
      <c r="L96" s="381">
        <f>(K96+K97+K98)/3</f>
        <v>98.3</v>
      </c>
      <c r="M96" s="419">
        <f>(L96+L99)/2</f>
        <v>98.542097264437686</v>
      </c>
      <c r="N96" s="422"/>
      <c r="O96" s="384"/>
    </row>
    <row r="97" spans="1:15" ht="5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16.2</v>
      </c>
      <c r="K97" s="380">
        <v>100</v>
      </c>
      <c r="L97" s="390"/>
      <c r="M97" s="421"/>
      <c r="N97" s="422"/>
      <c r="O97" s="393"/>
    </row>
    <row r="98" spans="1:15" ht="34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0.7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6.58</v>
      </c>
      <c r="J99" s="379">
        <v>6.5</v>
      </c>
      <c r="K99" s="389">
        <f>IF(J99/I99*100&gt;100,100,J99/I99*100)</f>
        <v>98.784194528875375</v>
      </c>
      <c r="L99" s="389">
        <f>K99</f>
        <v>98.784194528875375</v>
      </c>
      <c r="M99" s="406"/>
      <c r="N99" s="422"/>
      <c r="O99" s="397"/>
    </row>
    <row r="100" spans="1:15" ht="34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4.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4.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4.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4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4.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4.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4.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4.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4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4.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4.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75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R13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7.8554687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6.7109375" style="165" customWidth="1"/>
    <col min="13" max="13" width="14.5703125" style="65" customWidth="1"/>
    <col min="14" max="14" width="17.57031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77">
        <v>8</v>
      </c>
      <c r="I3" s="78">
        <v>9</v>
      </c>
      <c r="J3" s="77">
        <v>10</v>
      </c>
      <c r="K3" s="78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3" t="s">
        <v>33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159.33333333333331</v>
      </c>
      <c r="Q5" s="129">
        <f>I7+I11+I15+I19+I23+I27+I31+I35+I39+I43+I47+I51+I55+I59+I63+I67+I71</f>
        <v>167.16666666666666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159.33333333333329</v>
      </c>
      <c r="Q7" s="129">
        <f>I75+I79+I83+I87+I91+I95+I99+I103+I107+I111+I115+I119</f>
        <v>167.16666666666663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11.04898785425101</v>
      </c>
      <c r="I8" s="73">
        <v>11.293969188706029</v>
      </c>
      <c r="J8" s="24">
        <f>IF(H8/I8*100&gt;100,100,H8/I8*100)</f>
        <v>97.830865921787705</v>
      </c>
      <c r="K8" s="229">
        <f>(J8+J9+J10)/3</f>
        <v>99.047325677632941</v>
      </c>
      <c r="L8" s="230">
        <f>(K8+K11)/2</f>
        <v>97.648662838816477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90</v>
      </c>
      <c r="I10" s="73">
        <v>89.38</v>
      </c>
      <c r="J10" s="24">
        <f>IF(I10/H10*100&gt;100,100,I10/H10*100)</f>
        <v>99.311111111111103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6.666666666666667</v>
      </c>
      <c r="I11" s="74">
        <v>6.416666666666667</v>
      </c>
      <c r="J11" s="24">
        <f t="shared" ref="J11:J31" si="0">IF(I11/H11*100&gt;100,100,I11/H11*100)</f>
        <v>96.25</v>
      </c>
      <c r="K11" s="24">
        <f>J11</f>
        <v>96.25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>IF(H20/I20*100&gt;100,100,H20/I20*100)</f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>IF(I21/H21*100&gt;100,100,I21/H21*100)</f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>IF(I22/H22*100&gt;100,100,I22/H22*100)</f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>IF(I23/H23*100&gt;100,100,I23/H23*100)</f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13.982925541277943</v>
      </c>
      <c r="I32" s="73">
        <v>7.5031973852493952</v>
      </c>
      <c r="J32" s="24">
        <f>IF(H32/I32*100&gt;100,100,H32/I32*100)</f>
        <v>100</v>
      </c>
      <c r="K32" s="229">
        <f>(J32+J33+J34)/3</f>
        <v>100</v>
      </c>
      <c r="L32" s="230">
        <f>(K32+K35)/2</f>
        <v>100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90.000000000000014</v>
      </c>
      <c r="I34" s="73">
        <v>92.32</v>
      </c>
      <c r="J34" s="24">
        <f>IF(I34/H34*100&gt;100,100,I34/H34*100)</f>
        <v>100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7.666666666666667</v>
      </c>
      <c r="I35" s="74">
        <v>10.333333333333334</v>
      </c>
      <c r="J35" s="24">
        <f t="shared" ref="J35:J47" si="1"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9.004516165820835</v>
      </c>
      <c r="I36" s="73">
        <v>8.5750610592525671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70.020325203252014</v>
      </c>
      <c r="I38" s="73">
        <v>70.16</v>
      </c>
      <c r="J38" s="24">
        <f>IF(I38/H38*100&gt;100,100,I38/H38*100)</f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118.33333333333333</v>
      </c>
      <c r="I39" s="74">
        <v>121.5</v>
      </c>
      <c r="J39" s="24">
        <f t="shared" si="1"/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>IF(I44/H44*100&gt;100,100,I44/H44*100)</f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>IF(I45/H45*100&gt;100,100,I45/H45*100)</f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>IF(I46/H46*100&gt;100,100,I46/H46*100)</f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11</v>
      </c>
      <c r="I48" s="73">
        <v>9.7165991902834001</v>
      </c>
      <c r="J48" s="24">
        <f>IF(H48/I48*100&gt;100,100,H48/I48*100)</f>
        <v>100</v>
      </c>
      <c r="K48" s="229">
        <f>(J48+J49+J50)/3</f>
        <v>100</v>
      </c>
      <c r="L48" s="230">
        <f>(K48+K51)/2</f>
        <v>100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60.000000000000021</v>
      </c>
      <c r="I50" s="73">
        <v>88.1</v>
      </c>
      <c r="J50" s="24">
        <f>IF(I50/H50*100&gt;100,100,I50/H50*100)</f>
        <v>100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4</v>
      </c>
      <c r="I51" s="74">
        <v>4</v>
      </c>
      <c r="J51" s="24">
        <f t="shared" ref="J51:J63" si="2">IF(I51/H51*100&gt;100,100,I51/H51*100)</f>
        <v>100</v>
      </c>
      <c r="K51" s="24">
        <f>J51</f>
        <v>100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8.9835675160752544</v>
      </c>
      <c r="I64" s="73">
        <v>8.0755013337305179</v>
      </c>
      <c r="J64" s="24">
        <f>IF(H64/I64*100&gt;100,100,H64/I64*100)</f>
        <v>100</v>
      </c>
      <c r="K64" s="229">
        <f>(J64+J65+J66)/3</f>
        <v>100</v>
      </c>
      <c r="L64" s="230">
        <f>(K64+K67)/2</f>
        <v>100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>IF(I65/H65*100&gt;100,100,I65/H65*100)</f>
        <v>100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79.999999999999986</v>
      </c>
      <c r="I66" s="73">
        <v>85.24</v>
      </c>
      <c r="J66" s="24">
        <f>IF(I66/H66*100&gt;100,100,I66/H66*100)</f>
        <v>100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22.666666666666668</v>
      </c>
      <c r="I67" s="74">
        <v>24.916666666666668</v>
      </c>
      <c r="J67" s="24">
        <f t="shared" ref="J67:J79" si="3">IF(I67/H67*100&gt;100,100,I67/H67*100)</f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3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3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11</v>
      </c>
      <c r="I76" s="73">
        <v>5.7416267942583739</v>
      </c>
      <c r="J76" s="24">
        <f>IF(H76/I76*100&gt;100,100,H76/I76*100)</f>
        <v>100</v>
      </c>
      <c r="K76" s="229">
        <f>(J76+J77+J78)/3</f>
        <v>100</v>
      </c>
      <c r="L76" s="230">
        <f>(K76+K79)/2</f>
        <v>100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4</v>
      </c>
      <c r="I79" s="74">
        <v>4</v>
      </c>
      <c r="J79" s="24">
        <f t="shared" si="3"/>
        <v>100</v>
      </c>
      <c r="K79" s="24">
        <f>J79</f>
        <v>100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8.9978680334223444</v>
      </c>
      <c r="I80" s="73">
        <v>8.4541820782040134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>IF(I82/H82*100&gt;100,100,I82/H82*100)</f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125.33333333333333</v>
      </c>
      <c r="I83" s="74">
        <v>131.16666666666666</v>
      </c>
      <c r="J83" s="24">
        <f t="shared" ref="J83:J103" si="4">IF(I83/H83*100&gt;100,100,I83/H83*100)</f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4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4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4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4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4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4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4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4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4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4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4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4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4"/>
        <v>#DIV/0!</v>
      </c>
      <c r="K103" s="24" t="e">
        <f>J103</f>
        <v>#DIV/0!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8.976422957847106</v>
      </c>
      <c r="I104" s="73">
        <v>8.0755013337305179</v>
      </c>
      <c r="J104" s="24">
        <f>IF(H104/I104*100&gt;100,100,H104/I104*100)</f>
        <v>100</v>
      </c>
      <c r="K104" s="229">
        <f>(J104+J105+J106)/3</f>
        <v>100</v>
      </c>
      <c r="L104" s="230">
        <f>(K104+K107)/2</f>
        <v>100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22.666666666666668</v>
      </c>
      <c r="I107" s="74">
        <v>24.916666666666668</v>
      </c>
      <c r="J107" s="24">
        <f t="shared" ref="J107:J119" si="5"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11.04898785425101</v>
      </c>
      <c r="I108" s="73">
        <v>11.293969188706029</v>
      </c>
      <c r="J108" s="24">
        <f>IF(H108/I108*100&gt;100,100,H108/I108*100)</f>
        <v>97.830865921787705</v>
      </c>
      <c r="K108" s="229">
        <f>(J108+J109+J110)/3</f>
        <v>99.276955307262554</v>
      </c>
      <c r="L108" s="230">
        <f>(K108+K111)/2</f>
        <v>97.76347765363127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31.5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6.666666666666667</v>
      </c>
      <c r="I111" s="74">
        <v>6.416666666666667</v>
      </c>
      <c r="J111" s="24">
        <f t="shared" si="5"/>
        <v>96.25</v>
      </c>
      <c r="K111" s="24">
        <f>J111</f>
        <v>96.25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9</v>
      </c>
      <c r="I112" s="73">
        <v>3.7267080745341614</v>
      </c>
      <c r="J112" s="24"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si="5"/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5"/>
        <v>100</v>
      </c>
      <c r="K114" s="214"/>
      <c r="L114" s="233"/>
      <c r="M114" s="203"/>
      <c r="N114" s="225"/>
    </row>
    <row r="115" spans="1:14" ht="31.5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0.66666666666666663</v>
      </c>
      <c r="I115" s="74">
        <v>0.66666666666666663</v>
      </c>
      <c r="J115" s="24">
        <f t="shared" si="5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104">
      <selection activeCell="B4" sqref="B4:B7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16">
    <mergeCell ref="N116:N119"/>
    <mergeCell ref="L52:L55"/>
    <mergeCell ref="K68:K70"/>
    <mergeCell ref="D52:D55"/>
    <mergeCell ref="L68:L71"/>
    <mergeCell ref="L60:L63"/>
    <mergeCell ref="D56:D59"/>
    <mergeCell ref="K56:K58"/>
    <mergeCell ref="L64:L67"/>
    <mergeCell ref="D64:D67"/>
    <mergeCell ref="K64:K66"/>
    <mergeCell ref="K60:K62"/>
    <mergeCell ref="K72:K74"/>
    <mergeCell ref="K88:K90"/>
    <mergeCell ref="D80:D83"/>
    <mergeCell ref="K80:K82"/>
    <mergeCell ref="K76:K78"/>
    <mergeCell ref="D76:D79"/>
    <mergeCell ref="D92:D95"/>
    <mergeCell ref="D72:D75"/>
    <mergeCell ref="L12:L15"/>
    <mergeCell ref="D20:D23"/>
    <mergeCell ref="K40:K42"/>
    <mergeCell ref="D28:D31"/>
    <mergeCell ref="D36:D39"/>
    <mergeCell ref="K36:K38"/>
    <mergeCell ref="D32:D35"/>
    <mergeCell ref="K32:K34"/>
    <mergeCell ref="C24:C27"/>
    <mergeCell ref="C36:C39"/>
    <mergeCell ref="C52:C55"/>
    <mergeCell ref="K24:K26"/>
    <mergeCell ref="D24:D27"/>
    <mergeCell ref="C32:C35"/>
    <mergeCell ref="C40:C43"/>
    <mergeCell ref="K16:K18"/>
    <mergeCell ref="L28:L31"/>
    <mergeCell ref="C28:C31"/>
    <mergeCell ref="K28:K30"/>
    <mergeCell ref="K48:K50"/>
    <mergeCell ref="K44:K46"/>
    <mergeCell ref="C44:C47"/>
    <mergeCell ref="C48:C51"/>
    <mergeCell ref="D48:D51"/>
    <mergeCell ref="A1:N1"/>
    <mergeCell ref="L36:L39"/>
    <mergeCell ref="L20:L23"/>
    <mergeCell ref="D12:D15"/>
    <mergeCell ref="K12:K14"/>
    <mergeCell ref="D4:D7"/>
    <mergeCell ref="C8:C11"/>
    <mergeCell ref="D8:D11"/>
    <mergeCell ref="K8:K10"/>
    <mergeCell ref="C16:C19"/>
    <mergeCell ref="D16:D19"/>
    <mergeCell ref="L8:L11"/>
    <mergeCell ref="N8:N115"/>
    <mergeCell ref="M4:M119"/>
    <mergeCell ref="L80:L83"/>
    <mergeCell ref="D44:D47"/>
    <mergeCell ref="K52:K54"/>
    <mergeCell ref="L32:L35"/>
    <mergeCell ref="L48:L51"/>
    <mergeCell ref="C20:C23"/>
    <mergeCell ref="K20:K22"/>
    <mergeCell ref="K4:K6"/>
    <mergeCell ref="C12:C15"/>
    <mergeCell ref="D40:D43"/>
    <mergeCell ref="C56:C59"/>
    <mergeCell ref="C64:C67"/>
    <mergeCell ref="C60:C63"/>
    <mergeCell ref="D60:D63"/>
    <mergeCell ref="L100:L103"/>
    <mergeCell ref="K92:K94"/>
    <mergeCell ref="A121:C121"/>
    <mergeCell ref="D104:D107"/>
    <mergeCell ref="K104:K106"/>
    <mergeCell ref="C108:C111"/>
    <mergeCell ref="D108:D111"/>
    <mergeCell ref="C104:C107"/>
    <mergeCell ref="C112:C115"/>
    <mergeCell ref="C88:C91"/>
    <mergeCell ref="D88:D91"/>
    <mergeCell ref="K100:K102"/>
    <mergeCell ref="K96:K98"/>
    <mergeCell ref="C100:C103"/>
    <mergeCell ref="D100:D103"/>
    <mergeCell ref="C68:C71"/>
    <mergeCell ref="D68:D71"/>
    <mergeCell ref="C92:C95"/>
    <mergeCell ref="C76:C79"/>
    <mergeCell ref="C96:C99"/>
    <mergeCell ref="B120:C120"/>
    <mergeCell ref="K112:K114"/>
    <mergeCell ref="C116:C119"/>
    <mergeCell ref="D116:D119"/>
    <mergeCell ref="K116:K118"/>
    <mergeCell ref="L104:L107"/>
    <mergeCell ref="L112:L115"/>
    <mergeCell ref="A4:A119"/>
    <mergeCell ref="D112:D115"/>
    <mergeCell ref="K108:K110"/>
    <mergeCell ref="K84:K86"/>
    <mergeCell ref="C80:C83"/>
    <mergeCell ref="C4:C7"/>
    <mergeCell ref="C84:C87"/>
    <mergeCell ref="D84:D87"/>
    <mergeCell ref="D96:D99"/>
    <mergeCell ref="C72:C75"/>
    <mergeCell ref="L108:L111"/>
    <mergeCell ref="L116:L119"/>
    <mergeCell ref="L84:L87"/>
    <mergeCell ref="L76:L79"/>
    <mergeCell ref="L44:L47"/>
    <mergeCell ref="L92:L95"/>
    <mergeCell ref="L4:L7"/>
  </mergeCells>
  <phoneticPr fontId="5" type="noConversion"/>
  <pageMargins left="0.75" right="0.75" top="1" bottom="1" header="0.5" footer="0.5"/>
  <pageSetup paperSize="9" scale="27" orientation="portrait" r:id="rId3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14062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360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361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41.25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51" customHeight="1" x14ac:dyDescent="0.25">
      <c r="A16" s="398">
        <v>1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>
        <v>15</v>
      </c>
      <c r="J16" s="379">
        <v>0</v>
      </c>
      <c r="K16" s="380">
        <v>100</v>
      </c>
      <c r="L16" s="381">
        <f>(K16+K17+K18)/3</f>
        <v>100</v>
      </c>
      <c r="M16" s="382">
        <f>(L16+L19)/2</f>
        <v>100</v>
      </c>
      <c r="N16" s="392"/>
      <c r="O16" s="384"/>
    </row>
    <row r="17" spans="1:15" ht="5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>
        <v>100</v>
      </c>
      <c r="J17" s="379">
        <v>100</v>
      </c>
      <c r="K17" s="389">
        <f>IF(J17/I17*100&gt;100,100,J17/I17*100)</f>
        <v>100</v>
      </c>
      <c r="L17" s="390"/>
      <c r="M17" s="391"/>
      <c r="N17" s="392"/>
      <c r="O17" s="393"/>
    </row>
    <row r="18" spans="1:15" ht="5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>
        <v>55</v>
      </c>
      <c r="J18" s="379">
        <v>58</v>
      </c>
      <c r="K18" s="389">
        <f>IF(J18/I18*100&gt;100,100,J18/I18*100)</f>
        <v>100</v>
      </c>
      <c r="L18" s="390"/>
      <c r="M18" s="391"/>
      <c r="N18" s="392"/>
      <c r="O18" s="393"/>
    </row>
    <row r="19" spans="1:15" ht="35.25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313</v>
      </c>
      <c r="I19" s="379">
        <v>1</v>
      </c>
      <c r="J19" s="379">
        <v>1</v>
      </c>
      <c r="K19" s="389">
        <f>IF(J19/I19*100&gt;100,100,J19/I19*100)</f>
        <v>100</v>
      </c>
      <c r="L19" s="389">
        <f>K19</f>
        <v>100</v>
      </c>
      <c r="M19" s="391"/>
      <c r="N19" s="392"/>
      <c r="O19" s="397"/>
    </row>
    <row r="20" spans="1:15" ht="52.5" customHeight="1" x14ac:dyDescent="0.25">
      <c r="A20" s="371">
        <v>2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0</v>
      </c>
      <c r="K20" s="380"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52.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2.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56.9</v>
      </c>
      <c r="K22" s="389">
        <f t="shared" si="0"/>
        <v>100</v>
      </c>
      <c r="L22" s="390"/>
      <c r="M22" s="391"/>
      <c r="N22" s="392"/>
      <c r="O22" s="393"/>
    </row>
    <row r="23" spans="1:15" ht="35.2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306</v>
      </c>
      <c r="I23" s="379">
        <v>0.17</v>
      </c>
      <c r="J23" s="379">
        <v>0.17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17.2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17.2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7.2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17.2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2.5" customHeight="1" x14ac:dyDescent="0.25">
      <c r="A28" s="371">
        <v>3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7.4</v>
      </c>
      <c r="K28" s="380"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5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59.3</v>
      </c>
      <c r="K30" s="389">
        <f t="shared" si="0"/>
        <v>100</v>
      </c>
      <c r="L30" s="390"/>
      <c r="M30" s="391"/>
      <c r="N30" s="392"/>
      <c r="O30" s="393"/>
    </row>
    <row r="31" spans="1:15" ht="33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>
        <v>0.41</v>
      </c>
      <c r="J31" s="379">
        <v>0.42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32.2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32.25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32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2.2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4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10.6</v>
      </c>
      <c r="K36" s="380">
        <f>IF(I36/J36*100&gt;100,100,I36/J36*100)</f>
        <v>100</v>
      </c>
      <c r="L36" s="381">
        <f>(K36+K37+K38)/3</f>
        <v>100</v>
      </c>
      <c r="M36" s="382">
        <f>(L36+L39)/2</f>
        <v>99.384615384615387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58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6.5</v>
      </c>
      <c r="J39" s="379">
        <v>6.42</v>
      </c>
      <c r="K39" s="389">
        <f>IF(J39/I39*100&gt;100,100,J39/I39*100)</f>
        <v>98.769230769230759</v>
      </c>
      <c r="L39" s="389">
        <f>K39</f>
        <v>98.769230769230759</v>
      </c>
      <c r="M39" s="391"/>
      <c r="N39" s="392"/>
      <c r="O39" s="397"/>
    </row>
    <row r="40" spans="1:15" ht="51" customHeight="1" x14ac:dyDescent="0.25">
      <c r="A40" s="398">
        <v>5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2.9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58</v>
      </c>
      <c r="K42" s="389">
        <f t="shared" si="0"/>
        <v>100</v>
      </c>
      <c r="L42" s="390"/>
      <c r="M42" s="391"/>
      <c r="N42" s="392"/>
      <c r="O42" s="393"/>
    </row>
    <row r="43" spans="1:15" ht="36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258.83</v>
      </c>
      <c r="J43" s="379">
        <v>258.92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24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24.7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24.7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24.7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24.7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24.7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2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24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6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14.5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59.5</v>
      </c>
      <c r="K54" s="389">
        <f>IF(J54/I54*100&gt;100,100,J54/I54*100)</f>
        <v>100</v>
      </c>
      <c r="L54" s="390"/>
      <c r="M54" s="391"/>
      <c r="N54" s="392"/>
      <c r="O54" s="393"/>
    </row>
    <row r="55" spans="1:15" ht="40.5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>
        <v>2.33</v>
      </c>
      <c r="J55" s="379">
        <v>2.33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6.2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.7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59.3</v>
      </c>
      <c r="K58" s="389">
        <f>IF(J58/I58*100&gt;100,100,J58/I58*100)</f>
        <v>100</v>
      </c>
      <c r="L58" s="390"/>
      <c r="M58" s="391"/>
      <c r="N58" s="392"/>
      <c r="O58" s="393"/>
    </row>
    <row r="59" spans="1:15" ht="35.2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19.420000000000002</v>
      </c>
      <c r="J59" s="379">
        <v>19.420000000000002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52.5" customHeight="1" x14ac:dyDescent="0.25">
      <c r="A60" s="371">
        <v>8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>
        <v>100</v>
      </c>
      <c r="J60" s="379">
        <v>100</v>
      </c>
      <c r="K60" s="389">
        <f>IF(J60/I60*100&gt;100,100,J60/I60*100)</f>
        <v>100</v>
      </c>
      <c r="L60" s="381">
        <f>(K60+K61+K62)/3</f>
        <v>100</v>
      </c>
      <c r="M60" s="419">
        <f>(L60+L63)/2</f>
        <v>100</v>
      </c>
      <c r="N60" s="420"/>
      <c r="O60" s="393"/>
    </row>
    <row r="61" spans="1:15" ht="5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>
        <v>15</v>
      </c>
      <c r="J61" s="379">
        <v>0</v>
      </c>
      <c r="K61" s="380">
        <v>100</v>
      </c>
      <c r="L61" s="390"/>
      <c r="M61" s="421"/>
      <c r="N61" s="422"/>
      <c r="O61" s="393"/>
    </row>
    <row r="62" spans="1:15" ht="34.5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>
        <v>100</v>
      </c>
      <c r="J62" s="379">
        <v>100</v>
      </c>
      <c r="K62" s="389">
        <f>IF(J62/I62*100&gt;100,100,J62/I62*100)</f>
        <v>100</v>
      </c>
      <c r="L62" s="390"/>
      <c r="M62" s="421"/>
      <c r="N62" s="422"/>
      <c r="O62" s="393"/>
    </row>
    <row r="63" spans="1:15" ht="39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313</v>
      </c>
      <c r="I63" s="379">
        <v>1</v>
      </c>
      <c r="J63" s="379">
        <v>1</v>
      </c>
      <c r="K63" s="389">
        <f>IF(J63/I63*100&gt;100,100,J63/I63*100)</f>
        <v>100</v>
      </c>
      <c r="L63" s="389">
        <f>K63</f>
        <v>100</v>
      </c>
      <c r="M63" s="406"/>
      <c r="N63" s="422"/>
      <c r="O63" s="397"/>
    </row>
    <row r="64" spans="1:15" ht="51.75" customHeight="1" x14ac:dyDescent="0.25">
      <c r="A64" s="398">
        <v>9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5.3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6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>
        <v>0.57999999999999996</v>
      </c>
      <c r="J67" s="379">
        <v>0.57999999999999996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7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7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7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7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3.25" customHeight="1" x14ac:dyDescent="0.25">
      <c r="A76" s="398">
        <v>10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99.384615384615387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10.6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6.5</v>
      </c>
      <c r="J79" s="379">
        <v>6.42</v>
      </c>
      <c r="K79" s="389">
        <f>IF(J79/I79*100&gt;100,100,J79/I79*100)</f>
        <v>98.769230769230759</v>
      </c>
      <c r="L79" s="389">
        <f>K79</f>
        <v>98.769230769230759</v>
      </c>
      <c r="M79" s="406"/>
      <c r="N79" s="422"/>
      <c r="O79" s="397"/>
    </row>
    <row r="80" spans="1:15" ht="51" customHeight="1" x14ac:dyDescent="0.25">
      <c r="A80" s="371">
        <v>11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94.5</v>
      </c>
      <c r="M80" s="419">
        <f>(L80+L83)/2</f>
        <v>97.25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2.9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83.5</v>
      </c>
      <c r="K82" s="389">
        <f>IF(J82/I82*100&gt;100,100,J82/I82*100)</f>
        <v>83.5</v>
      </c>
      <c r="L82" s="390"/>
      <c r="M82" s="421"/>
      <c r="N82" s="422"/>
      <c r="O82" s="393"/>
    </row>
    <row r="83" spans="1:15" ht="33.7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258.83</v>
      </c>
      <c r="J83" s="379">
        <v>258.92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18.7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18.75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18.7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18.7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18.75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18.7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18.7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18.7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" customHeight="1" x14ac:dyDescent="0.25">
      <c r="A92" s="398">
        <v>12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49.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14.5</v>
      </c>
      <c r="K93" s="380">
        <f>IF(I93/J93*100&gt;100,100,I93/J93*100)</f>
        <v>100</v>
      </c>
      <c r="L93" s="390"/>
      <c r="M93" s="421"/>
      <c r="N93" s="422"/>
      <c r="O93" s="393"/>
    </row>
    <row r="94" spans="1:15" ht="34.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7.5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>
        <v>2.33</v>
      </c>
      <c r="J95" s="379">
        <v>2.33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93.133333333333326</v>
      </c>
      <c r="M96" s="419">
        <f>(L96+L99)/2</f>
        <v>96.566666666666663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6.2</v>
      </c>
      <c r="K97" s="380">
        <f>IF(I97/J97*100&gt;100,100,I97/J97*100)</f>
        <v>100</v>
      </c>
      <c r="L97" s="390"/>
      <c r="M97" s="421"/>
      <c r="N97" s="422"/>
      <c r="O97" s="393"/>
    </row>
    <row r="98" spans="1:15" ht="33.7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79.400000000000006</v>
      </c>
      <c r="K98" s="389">
        <f>IF(J98/I98*100&gt;100,100,J98/I98*100)</f>
        <v>79.400000000000006</v>
      </c>
      <c r="L98" s="390"/>
      <c r="M98" s="421"/>
      <c r="N98" s="422"/>
      <c r="O98" s="393"/>
    </row>
    <row r="99" spans="1:15" ht="36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19.420000000000002</v>
      </c>
      <c r="J99" s="379">
        <v>19.420000000000002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0.7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1.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1.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1.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1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1.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1.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1.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1.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1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1.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1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5.2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1" max="14" man="1"/>
    <brk id="83" max="14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zoomScaleSheetLayoutView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71093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362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363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13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1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8.5</v>
      </c>
      <c r="K20" s="380">
        <f>IF(I20/J20*100&gt;100,100,I20/J20*100)</f>
        <v>100</v>
      </c>
      <c r="L20" s="381">
        <f>(K20+K21+K22)/3</f>
        <v>98.133333333333326</v>
      </c>
      <c r="M20" s="382">
        <f>(L20+L23)/2</f>
        <v>99.066666666666663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94.4</v>
      </c>
      <c r="K21" s="389">
        <f t="shared" si="0"/>
        <v>94.4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60</v>
      </c>
      <c r="K22" s="389">
        <f t="shared" si="0"/>
        <v>100</v>
      </c>
      <c r="L22" s="390"/>
      <c r="M22" s="391"/>
      <c r="N22" s="392"/>
      <c r="O22" s="393"/>
    </row>
    <row r="23" spans="1:15" ht="30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2</v>
      </c>
      <c r="J23" s="379">
        <v>2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6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.75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9.6999999999999993</v>
      </c>
      <c r="K36" s="380">
        <f>IF(I36/J36*100&gt;100,100,I36/J36*100)</f>
        <v>100</v>
      </c>
      <c r="L36" s="381">
        <f>(K36+K37+K38)/3</f>
        <v>98.133333333333326</v>
      </c>
      <c r="M36" s="382">
        <f>(L36+L39)/2</f>
        <v>99.066666666666663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94.4</v>
      </c>
      <c r="K37" s="389">
        <f>IF(J37/I37*100&gt;100,100,J37/I37*100)</f>
        <v>94.4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60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1.67</v>
      </c>
      <c r="J39" s="379">
        <v>1.67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6.5</v>
      </c>
      <c r="K40" s="380">
        <f>IF(I40/J40*100&gt;100,100,I40/J40*100)</f>
        <v>100</v>
      </c>
      <c r="L40" s="381">
        <f>(K40+K41+K42)/3</f>
        <v>98.133333333333326</v>
      </c>
      <c r="M40" s="382">
        <f>(L40+L43)/2</f>
        <v>99.066666666666663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94.4</v>
      </c>
      <c r="K41" s="389">
        <f t="shared" si="0"/>
        <v>94.4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60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144.33000000000001</v>
      </c>
      <c r="J43" s="379">
        <v>144.33000000000001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1.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81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6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85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66.7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84.7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39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4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94.4</v>
      </c>
      <c r="K64" s="389">
        <f>IF(J64/I64*100&gt;100,100,J64/I64*100)</f>
        <v>94.4</v>
      </c>
      <c r="L64" s="381">
        <f>(K64+K65+K66)/3</f>
        <v>98.133333333333326</v>
      </c>
      <c r="M64" s="419">
        <f>(L64+L67)/2</f>
        <v>99.066666666666663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8.5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2</v>
      </c>
      <c r="J67" s="379">
        <v>2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0.7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0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0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0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0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5.5" customHeight="1" x14ac:dyDescent="0.25">
      <c r="A76" s="398">
        <v>5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94.4</v>
      </c>
      <c r="K76" s="389">
        <f>IF(J76/I76*100&gt;100,100,J76/I76*100)</f>
        <v>94.4</v>
      </c>
      <c r="L76" s="381">
        <f>(K76+K77+K78)/3</f>
        <v>98.133333333333326</v>
      </c>
      <c r="M76" s="419">
        <f>(L76+L79)/2</f>
        <v>99.066666666666663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9.6999999999999993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1.67</v>
      </c>
      <c r="J79" s="379">
        <v>1.67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6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94.4</v>
      </c>
      <c r="K80" s="389">
        <f>IF(J80/I80*100&gt;100,100,J80/I80*100)</f>
        <v>94.4</v>
      </c>
      <c r="L80" s="381">
        <f>(K80+K81+K82)/3</f>
        <v>95.399999999999991</v>
      </c>
      <c r="M80" s="419">
        <f>(L80+L83)/2</f>
        <v>97.699999999999989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6.5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91.8</v>
      </c>
      <c r="K82" s="389">
        <f>IF(J82/I82*100&gt;100,100,J82/I82*100)</f>
        <v>91.8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144.33000000000001</v>
      </c>
      <c r="J83" s="379">
        <v>144.33000000000001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21.75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7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42.7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79" max="14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140625" style="362" customWidth="1"/>
    <col min="5" max="5" width="10" style="362" customWidth="1"/>
    <col min="6" max="6" width="12.42578125" style="362" customWidth="1"/>
    <col min="7" max="7" width="78.57031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364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5.7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365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17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2.2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76.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" customHeight="1" x14ac:dyDescent="0.25">
      <c r="A28" s="371">
        <v>1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8.6</v>
      </c>
      <c r="K28" s="380">
        <f>IF(I28/J28*100&gt;100,100,I28/J28*100)</f>
        <v>100</v>
      </c>
      <c r="L28" s="381">
        <f>(K28+K29+K30)/3</f>
        <v>98.727272727272734</v>
      </c>
      <c r="M28" s="382">
        <f>(L28+L31)/2</f>
        <v>99.363636363636374</v>
      </c>
      <c r="N28" s="392"/>
      <c r="O28" s="384"/>
    </row>
    <row r="29" spans="1:15" ht="5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49.5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52.9</v>
      </c>
      <c r="K30" s="389">
        <f t="shared" si="0"/>
        <v>96.181818181818173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1.58</v>
      </c>
      <c r="J31" s="379">
        <v>1.75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51.75" customHeight="1" x14ac:dyDescent="0.25">
      <c r="A32" s="398">
        <v>2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>
        <v>15</v>
      </c>
      <c r="J32" s="379">
        <v>9</v>
      </c>
      <c r="K32" s="389">
        <f>IF(I32/J32*100&gt;100,100,I32/J32*100)</f>
        <v>100</v>
      </c>
      <c r="L32" s="381">
        <f>(K32+K33+K34)/3</f>
        <v>98.727272727272734</v>
      </c>
      <c r="M32" s="382">
        <f>(L32+L35)/2</f>
        <v>99.363636363636374</v>
      </c>
      <c r="N32" s="392"/>
      <c r="O32" s="409"/>
    </row>
    <row r="33" spans="1:15" ht="51.75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>
        <v>100</v>
      </c>
      <c r="J33" s="379">
        <v>100</v>
      </c>
      <c r="K33" s="389">
        <f t="shared" si="0"/>
        <v>100</v>
      </c>
      <c r="L33" s="390"/>
      <c r="M33" s="391"/>
      <c r="N33" s="392"/>
      <c r="O33" s="410"/>
    </row>
    <row r="34" spans="1:15" ht="5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>
        <v>55</v>
      </c>
      <c r="J34" s="379">
        <v>52.9</v>
      </c>
      <c r="K34" s="389">
        <f t="shared" si="0"/>
        <v>96.181818181818173</v>
      </c>
      <c r="L34" s="390"/>
      <c r="M34" s="391"/>
      <c r="N34" s="392"/>
      <c r="O34" s="410"/>
    </row>
    <row r="35" spans="1:15" ht="34.5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313</v>
      </c>
      <c r="I35" s="379">
        <v>0.83</v>
      </c>
      <c r="J35" s="379">
        <v>0.83</v>
      </c>
      <c r="K35" s="389">
        <f t="shared" si="0"/>
        <v>100</v>
      </c>
      <c r="L35" s="389">
        <f>K35</f>
        <v>100</v>
      </c>
      <c r="M35" s="391"/>
      <c r="N35" s="392"/>
      <c r="O35" s="412"/>
    </row>
    <row r="36" spans="1:15" ht="50.25" customHeight="1" x14ac:dyDescent="0.25">
      <c r="A36" s="371">
        <v>3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13.2</v>
      </c>
      <c r="K36" s="380">
        <f>IF(I36/J36*100&gt;100,100,I36/J36*100)</f>
        <v>100</v>
      </c>
      <c r="L36" s="381">
        <f>(K36+K37+K38)/3</f>
        <v>98.727272727272734</v>
      </c>
      <c r="M36" s="382">
        <f>(L36+L39)/2</f>
        <v>97.019886363636374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52.9</v>
      </c>
      <c r="K38" s="389">
        <f>IF(J38/I38*100&gt;100,100,J38/I38*100)</f>
        <v>96.181818181818173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1.92</v>
      </c>
      <c r="J39" s="379">
        <v>1.83</v>
      </c>
      <c r="K39" s="389">
        <f>IF(J39/I39*100&gt;100,100,J39/I39*100)</f>
        <v>95.312500000000014</v>
      </c>
      <c r="L39" s="389">
        <f>K39</f>
        <v>95.312500000000014</v>
      </c>
      <c r="M39" s="391"/>
      <c r="N39" s="392"/>
      <c r="O39" s="397"/>
    </row>
    <row r="40" spans="1:15" ht="51" customHeight="1" x14ac:dyDescent="0.25">
      <c r="A40" s="398">
        <v>4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4.8</v>
      </c>
      <c r="K40" s="380">
        <f>IF(I40/J40*100&gt;100,100,I40/J40*100)</f>
        <v>100</v>
      </c>
      <c r="L40" s="381">
        <f>(K40+K41+K42)/3</f>
        <v>98.727272727272734</v>
      </c>
      <c r="M40" s="382">
        <f>(L40+L43)/2</f>
        <v>99.363636363636374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2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52.9</v>
      </c>
      <c r="K42" s="389">
        <f t="shared" si="0"/>
        <v>96.181818181818173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157.83000000000001</v>
      </c>
      <c r="J43" s="379">
        <v>158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0.25" customHeight="1" x14ac:dyDescent="0.25">
      <c r="A52" s="371">
        <v>5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4.5999999999999996</v>
      </c>
      <c r="K52" s="380">
        <f>IF(I52/J52*100&gt;100,100,I52/J52*100)</f>
        <v>100</v>
      </c>
      <c r="L52" s="381">
        <f>(K52+K53+K54)/3</f>
        <v>98.727272727272734</v>
      </c>
      <c r="M52" s="382">
        <f>(L52+L55)/2</f>
        <v>99.363636363636374</v>
      </c>
      <c r="N52" s="392"/>
      <c r="O52" s="384"/>
    </row>
    <row r="53" spans="1:15" ht="50.2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2.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52.9</v>
      </c>
      <c r="K54" s="389">
        <f>IF(J54/I54*100&gt;100,100,J54/I54*100)</f>
        <v>96.181818181818173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4.67</v>
      </c>
      <c r="J55" s="379">
        <v>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6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3.9</v>
      </c>
      <c r="K56" s="380">
        <f>IF(I56/J56*100&gt;100,100,I56/J56*100)</f>
        <v>100</v>
      </c>
      <c r="L56" s="381">
        <f>(K56+K57+K58)/3</f>
        <v>98.727272727272734</v>
      </c>
      <c r="M56" s="382">
        <f>(L56+L59)/2</f>
        <v>99.363636363636374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52.9</v>
      </c>
      <c r="K58" s="389">
        <f>IF(J58/I58*100&gt;100,100,J58/I58*100)</f>
        <v>96.181818181818173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22.83</v>
      </c>
      <c r="J59" s="379">
        <v>22.83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7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8.6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1.58</v>
      </c>
      <c r="J67" s="379">
        <v>1.75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2.5" customHeight="1" x14ac:dyDescent="0.25">
      <c r="A72" s="371">
        <v>8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100</v>
      </c>
      <c r="K72" s="389">
        <f>IF(J72/I72*100&gt;100,100,J72/I72*100)</f>
        <v>100</v>
      </c>
      <c r="L72" s="381">
        <f>(K72+K73+K74)/3</f>
        <v>100</v>
      </c>
      <c r="M72" s="419">
        <f>(L72+L75)/2</f>
        <v>100</v>
      </c>
      <c r="N72" s="422"/>
      <c r="O72" s="409"/>
    </row>
    <row r="73" spans="1:15" ht="5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9</v>
      </c>
      <c r="K73" s="380">
        <f>IF(I73/J73*100&gt;100,100,I73/J73*100)</f>
        <v>100</v>
      </c>
      <c r="L73" s="390"/>
      <c r="M73" s="421"/>
      <c r="N73" s="422"/>
      <c r="O73" s="410"/>
    </row>
    <row r="74" spans="1:15" ht="35.2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9.75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313</v>
      </c>
      <c r="I75" s="379">
        <v>0.83</v>
      </c>
      <c r="J75" s="379">
        <v>0.83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52.5" customHeight="1" x14ac:dyDescent="0.25">
      <c r="A76" s="398">
        <v>9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97.65625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13.2</v>
      </c>
      <c r="K77" s="380">
        <f>IF(I77/J77*100&gt;100,100,I77/J77*100)</f>
        <v>100</v>
      </c>
      <c r="L77" s="390"/>
      <c r="M77" s="421"/>
      <c r="N77" s="422"/>
      <c r="O77" s="393"/>
    </row>
    <row r="78" spans="1:15" ht="36.7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1.92</v>
      </c>
      <c r="J79" s="379">
        <v>1.83</v>
      </c>
      <c r="K79" s="389">
        <f>IF(J79/I79*100&gt;100,100,J79/I79*100)</f>
        <v>95.312500000000014</v>
      </c>
      <c r="L79" s="389">
        <f>K79</f>
        <v>95.312500000000014</v>
      </c>
      <c r="M79" s="406"/>
      <c r="N79" s="422"/>
      <c r="O79" s="397"/>
    </row>
    <row r="80" spans="1:15" ht="51" customHeight="1" x14ac:dyDescent="0.25">
      <c r="A80" s="371">
        <v>10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4.8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157.83000000000001</v>
      </c>
      <c r="J83" s="379">
        <v>158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11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4.5999999999999996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4.67</v>
      </c>
      <c r="J95" s="379">
        <v>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12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0.2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3.9</v>
      </c>
      <c r="K97" s="380">
        <f>IF(I97/J97*100&gt;100,100,I97/J97*100)</f>
        <v>100</v>
      </c>
      <c r="L97" s="390"/>
      <c r="M97" s="421"/>
      <c r="N97" s="422"/>
      <c r="O97" s="393"/>
    </row>
    <row r="98" spans="1:15" ht="36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22.83</v>
      </c>
      <c r="J99" s="379">
        <v>22.83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2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5" max="14" man="1"/>
    <brk id="95" max="14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71093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366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4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thickBot="1" x14ac:dyDescent="0.3">
      <c r="A4" s="371">
        <v>1</v>
      </c>
      <c r="B4" s="372" t="s">
        <v>367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.75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13.9</v>
      </c>
      <c r="K8" s="404">
        <f>IF(I8/J8*100&gt;100,100,I8/J8*100)</f>
        <v>100</v>
      </c>
      <c r="L8" s="405">
        <f>(K8+K9+K10)/3</f>
        <v>97.399999999999991</v>
      </c>
      <c r="M8" s="406">
        <f>(L8+L11)/2</f>
        <v>98.699999999999989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92.2</v>
      </c>
      <c r="K9" s="389">
        <f t="shared" ref="K9:K53" si="0">IF(J9/I9*100&gt;100,100,J9/I9*100)</f>
        <v>92.2</v>
      </c>
      <c r="L9" s="390"/>
      <c r="M9" s="391"/>
      <c r="N9" s="392"/>
      <c r="O9" s="393"/>
    </row>
    <row r="10" spans="1:15" ht="54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67.900000000000006</v>
      </c>
      <c r="K10" s="389">
        <f t="shared" si="0"/>
        <v>100</v>
      </c>
      <c r="L10" s="390"/>
      <c r="M10" s="391"/>
      <c r="N10" s="392"/>
      <c r="O10" s="393"/>
    </row>
    <row r="11" spans="1:15" ht="32.2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14</v>
      </c>
      <c r="J11" s="379">
        <v>14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2</v>
      </c>
      <c r="B20" s="385"/>
      <c r="C20" s="373" t="s">
        <v>103</v>
      </c>
      <c r="D20" s="374" t="s">
        <v>311</v>
      </c>
      <c r="E20" s="375" t="s">
        <v>10</v>
      </c>
      <c r="F20" s="402" t="s">
        <v>11</v>
      </c>
      <c r="G20" s="377" t="s">
        <v>184</v>
      </c>
      <c r="H20" s="378" t="s">
        <v>303</v>
      </c>
      <c r="I20" s="379">
        <v>15</v>
      </c>
      <c r="J20" s="379">
        <v>13.3</v>
      </c>
      <c r="K20" s="380">
        <f>IF(I20/J20*100&gt;100,100,I20/J20*100)</f>
        <v>100</v>
      </c>
      <c r="L20" s="381">
        <f>(K20+K21+K22)/3</f>
        <v>97.399999999999991</v>
      </c>
      <c r="M20" s="382">
        <f>(L20+L23)/2</f>
        <v>98.699999999999989</v>
      </c>
      <c r="N20" s="392"/>
      <c r="O20" s="384"/>
    </row>
    <row r="21" spans="1:15" ht="51.7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92.2</v>
      </c>
      <c r="K21" s="389">
        <f t="shared" si="0"/>
        <v>92.2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67.900000000000006</v>
      </c>
      <c r="K22" s="389">
        <f t="shared" si="0"/>
        <v>100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1.92</v>
      </c>
      <c r="J23" s="379">
        <v>1.92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51" customHeight="1" x14ac:dyDescent="0.25">
      <c r="A24" s="398">
        <v>3.2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>
        <v>15</v>
      </c>
      <c r="J24" s="379">
        <v>9.1999999999999993</v>
      </c>
      <c r="K24" s="380">
        <f>IF(I24/J24*100&gt;100,100,I24/J24*100)</f>
        <v>100</v>
      </c>
      <c r="L24" s="381">
        <f>(K24+K25+K26)/3</f>
        <v>97.399999999999991</v>
      </c>
      <c r="M24" s="382">
        <f>(L24+L27)/2</f>
        <v>98.699999999999989</v>
      </c>
      <c r="N24" s="392"/>
      <c r="O24" s="384"/>
    </row>
    <row r="25" spans="1:15" ht="52.5" customHeight="1" x14ac:dyDescent="0.25">
      <c r="A25" s="371">
        <v>3.3</v>
      </c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>
        <v>100</v>
      </c>
      <c r="J25" s="379">
        <v>92.2</v>
      </c>
      <c r="K25" s="389">
        <f t="shared" si="0"/>
        <v>92.2</v>
      </c>
      <c r="L25" s="390"/>
      <c r="M25" s="391"/>
      <c r="N25" s="392"/>
      <c r="O25" s="393"/>
    </row>
    <row r="26" spans="1:15" ht="52.5" customHeight="1" x14ac:dyDescent="0.25">
      <c r="A26" s="371">
        <v>3.4</v>
      </c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>
        <v>55</v>
      </c>
      <c r="J26" s="379">
        <v>67.900000000000006</v>
      </c>
      <c r="K26" s="389">
        <f t="shared" si="0"/>
        <v>100</v>
      </c>
      <c r="L26" s="390"/>
      <c r="M26" s="391"/>
      <c r="N26" s="392"/>
      <c r="O26" s="393"/>
    </row>
    <row r="27" spans="1:15" ht="34.5" customHeight="1" x14ac:dyDescent="0.25">
      <c r="A27" s="371">
        <v>3.5</v>
      </c>
      <c r="B27" s="385"/>
      <c r="C27" s="394"/>
      <c r="D27" s="395"/>
      <c r="E27" s="387"/>
      <c r="F27" s="376" t="s">
        <v>16</v>
      </c>
      <c r="G27" s="396" t="s">
        <v>305</v>
      </c>
      <c r="H27" s="388" t="s">
        <v>313</v>
      </c>
      <c r="I27" s="379">
        <v>0.57999999999999996</v>
      </c>
      <c r="J27" s="379">
        <v>0.57999999999999996</v>
      </c>
      <c r="K27" s="389">
        <f t="shared" si="0"/>
        <v>100</v>
      </c>
      <c r="L27" s="389">
        <f>K27</f>
        <v>100</v>
      </c>
      <c r="M27" s="391"/>
      <c r="N27" s="392"/>
      <c r="O27" s="397"/>
    </row>
    <row r="28" spans="1:15" ht="85.5" hidden="1" customHeight="1" x14ac:dyDescent="0.25">
      <c r="A28" s="371">
        <v>3.6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>
        <v>3.7</v>
      </c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>
        <v>3.8</v>
      </c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>
        <v>3.9</v>
      </c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4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>
        <v>4.0999999999999996</v>
      </c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>
        <v>4.2</v>
      </c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>
        <v>4.3</v>
      </c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4.4000000000000004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16.100000000000001</v>
      </c>
      <c r="K36" s="380">
        <f>IF(I36/J36*100&gt;100,100,I36/J36*100)</f>
        <v>93.167701863354026</v>
      </c>
      <c r="L36" s="381">
        <f>(K36+K37+K38)/3</f>
        <v>95.122567287784662</v>
      </c>
      <c r="M36" s="382">
        <f>(L36+L39)/2</f>
        <v>97.561283643892324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92.2</v>
      </c>
      <c r="K37" s="389">
        <f>IF(J37/I37*100&gt;100,100,J37/I37*100)</f>
        <v>92.2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67.900000000000006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11</v>
      </c>
      <c r="J39" s="379">
        <v>11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4.5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15</v>
      </c>
      <c r="J40" s="379">
        <v>11.9</v>
      </c>
      <c r="K40" s="380">
        <f>IF(I40/J40*100&gt;100,100,I40/J40*100)</f>
        <v>100</v>
      </c>
      <c r="L40" s="381">
        <f>(K40+K41+K42)/3</f>
        <v>97.399999999999991</v>
      </c>
      <c r="M40" s="382">
        <f>(L40+L43)/2</f>
        <v>98.699999999999989</v>
      </c>
      <c r="N40" s="392"/>
      <c r="O40" s="384"/>
    </row>
    <row r="41" spans="1:15" ht="51" customHeight="1" x14ac:dyDescent="0.25">
      <c r="A41" s="371">
        <v>4.5999999999999996</v>
      </c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92.2</v>
      </c>
      <c r="K41" s="389">
        <f t="shared" si="0"/>
        <v>92.2</v>
      </c>
      <c r="L41" s="390"/>
      <c r="M41" s="391"/>
      <c r="N41" s="392"/>
      <c r="O41" s="393"/>
    </row>
    <row r="42" spans="1:15" ht="51" customHeight="1" x14ac:dyDescent="0.25">
      <c r="A42" s="371">
        <v>4.7</v>
      </c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67.900000000000006</v>
      </c>
      <c r="K42" s="389">
        <f t="shared" si="0"/>
        <v>100</v>
      </c>
      <c r="L42" s="390"/>
      <c r="M42" s="391"/>
      <c r="N42" s="392"/>
      <c r="O42" s="393"/>
    </row>
    <row r="43" spans="1:15" ht="33.75" customHeight="1" x14ac:dyDescent="0.25">
      <c r="A43" s="371">
        <v>4.8</v>
      </c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202.17</v>
      </c>
      <c r="J43" s="379">
        <v>202.17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4.9000000000000004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>
        <v>5</v>
      </c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>
        <v>5.0999999999999996</v>
      </c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>
        <v>5.2</v>
      </c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5.3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>
        <v>5.4</v>
      </c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>
        <v>5.5</v>
      </c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>
        <v>5.6</v>
      </c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.75" customHeight="1" x14ac:dyDescent="0.25">
      <c r="A52" s="371">
        <v>5.7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15.1</v>
      </c>
      <c r="K52" s="380">
        <f>IF(I52/J52*100&gt;100,100,I52/J52*100)</f>
        <v>99.337748344370866</v>
      </c>
      <c r="L52" s="381">
        <f>(K52+K53+K54)/3</f>
        <v>97.179249448123628</v>
      </c>
      <c r="M52" s="382">
        <f>(L52+L55)/2</f>
        <v>98.589624724061821</v>
      </c>
      <c r="N52" s="392"/>
      <c r="O52" s="384"/>
    </row>
    <row r="53" spans="1:15" ht="50.2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92.2</v>
      </c>
      <c r="K53" s="389">
        <f t="shared" si="0"/>
        <v>92.2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64.3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4.75</v>
      </c>
      <c r="J55" s="379">
        <v>4.75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13.4</v>
      </c>
      <c r="K56" s="380">
        <f>IF(I56/J56*100&gt;100,100,I56/J56*100)</f>
        <v>100</v>
      </c>
      <c r="L56" s="381">
        <f>(K56+K57+K58)/3</f>
        <v>97.399999999999991</v>
      </c>
      <c r="M56" s="382">
        <f>(L56+L59)/2</f>
        <v>98.699999999999989</v>
      </c>
      <c r="N56" s="392"/>
      <c r="O56" s="384"/>
    </row>
    <row r="57" spans="1:15" ht="53.25" customHeight="1" x14ac:dyDescent="0.25">
      <c r="A57" s="371">
        <v>5.9</v>
      </c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92.2</v>
      </c>
      <c r="K57" s="389">
        <f>IF(J57/I57*100&gt;100,100,J57/I57*100)</f>
        <v>92.2</v>
      </c>
      <c r="L57" s="390"/>
      <c r="M57" s="391"/>
      <c r="N57" s="392"/>
      <c r="O57" s="393"/>
    </row>
    <row r="58" spans="1:15" ht="51" customHeight="1" x14ac:dyDescent="0.25">
      <c r="A58" s="371">
        <v>6</v>
      </c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64.3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>
        <v>6.1</v>
      </c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26.17</v>
      </c>
      <c r="J59" s="379">
        <v>26.17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6.2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>
        <v>6.3</v>
      </c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>
        <v>6.4</v>
      </c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>
        <v>6.5</v>
      </c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49.5" customHeight="1" x14ac:dyDescent="0.25">
      <c r="A64" s="398">
        <v>8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92.2</v>
      </c>
      <c r="K64" s="389">
        <f>IF(J64/I64*100&gt;100,100,J64/I64*100)</f>
        <v>92.2</v>
      </c>
      <c r="L64" s="381">
        <f>(K64+K65+K66)/3</f>
        <v>97.399999999999991</v>
      </c>
      <c r="M64" s="419">
        <f>(L64+L67)/2</f>
        <v>98.699999999999989</v>
      </c>
      <c r="N64" s="422"/>
      <c r="O64" s="384"/>
    </row>
    <row r="65" spans="1:15" ht="49.5" customHeight="1" x14ac:dyDescent="0.25">
      <c r="A65" s="371">
        <v>6.7</v>
      </c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13.3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>
        <v>6.8</v>
      </c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41.25" customHeight="1" x14ac:dyDescent="0.25">
      <c r="A67" s="371">
        <v>6.9</v>
      </c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1.92</v>
      </c>
      <c r="J67" s="379">
        <v>1.92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2.5" customHeight="1" x14ac:dyDescent="0.25">
      <c r="A72" s="371">
        <v>9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92.2</v>
      </c>
      <c r="K72" s="389">
        <f>IF(J72/I72*100&gt;100,100,J72/I72*100)</f>
        <v>92.2</v>
      </c>
      <c r="L72" s="381">
        <f>(K72+K73+K74)/3</f>
        <v>97.399999999999991</v>
      </c>
      <c r="M72" s="419">
        <f>(L72+L75)/2</f>
        <v>98.699999999999989</v>
      </c>
      <c r="N72" s="422"/>
      <c r="O72" s="409"/>
    </row>
    <row r="73" spans="1:15" ht="5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9.1999999999999993</v>
      </c>
      <c r="K73" s="380">
        <f>IF(I73/J73*100&gt;100,100,I73/J73*100)</f>
        <v>100</v>
      </c>
      <c r="L73" s="390"/>
      <c r="M73" s="421"/>
      <c r="N73" s="422"/>
      <c r="O73" s="410"/>
    </row>
    <row r="74" spans="1:15" ht="35.2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9.75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313</v>
      </c>
      <c r="I75" s="379">
        <v>0.57999999999999996</v>
      </c>
      <c r="J75" s="379">
        <v>0.57999999999999996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51" customHeight="1" x14ac:dyDescent="0.25">
      <c r="A76" s="398">
        <v>10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92.2</v>
      </c>
      <c r="K76" s="389">
        <f>IF(J76/I76*100&gt;100,100,J76/I76*100)</f>
        <v>92.2</v>
      </c>
      <c r="L76" s="381">
        <f>(K76+K77+K78)/3</f>
        <v>95.122567287784662</v>
      </c>
      <c r="M76" s="419">
        <f>(L76+L79)/2</f>
        <v>97.561283643892324</v>
      </c>
      <c r="N76" s="422"/>
      <c r="O76" s="384"/>
    </row>
    <row r="77" spans="1:15" ht="51.75" customHeight="1" x14ac:dyDescent="0.25">
      <c r="A77" s="371">
        <v>7.2</v>
      </c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16.100000000000001</v>
      </c>
      <c r="K77" s="380">
        <f>IF(I77/J77*100&gt;100,100,I77/J77*100)</f>
        <v>93.167701863354026</v>
      </c>
      <c r="L77" s="390"/>
      <c r="M77" s="421"/>
      <c r="N77" s="422"/>
      <c r="O77" s="393"/>
    </row>
    <row r="78" spans="1:15" ht="35.25" customHeight="1" x14ac:dyDescent="0.25">
      <c r="A78" s="371">
        <v>7.3</v>
      </c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>
        <v>7.4</v>
      </c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11</v>
      </c>
      <c r="J79" s="379">
        <v>11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11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92.2</v>
      </c>
      <c r="K80" s="389">
        <f>IF(J80/I80*100&gt;100,100,J80/I80*100)</f>
        <v>92.2</v>
      </c>
      <c r="L80" s="381">
        <f>(K80+K81+K82)/3</f>
        <v>97.399999999999991</v>
      </c>
      <c r="M80" s="419">
        <f>(L80+L83)/2</f>
        <v>98.699999999999989</v>
      </c>
      <c r="N80" s="422"/>
      <c r="O80" s="384"/>
    </row>
    <row r="81" spans="1:15" ht="51" customHeight="1" x14ac:dyDescent="0.25">
      <c r="A81" s="371">
        <v>7.6</v>
      </c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15</v>
      </c>
      <c r="J81" s="379">
        <v>12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>
        <v>7.7</v>
      </c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0" customHeight="1" x14ac:dyDescent="0.25">
      <c r="A83" s="371">
        <v>7.8</v>
      </c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216.17</v>
      </c>
      <c r="J83" s="379">
        <v>216.17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7.9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>
        <v>8</v>
      </c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>
        <v>8.1</v>
      </c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>
        <v>8.1999999999999993</v>
      </c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8.3000000000000007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" customHeight="1" x14ac:dyDescent="0.25">
      <c r="A92" s="398">
        <v>12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92.2</v>
      </c>
      <c r="K92" s="389">
        <f>IF(J92/I92*100&gt;100,100,J92/I92*100)</f>
        <v>92.2</v>
      </c>
      <c r="L92" s="381">
        <f>(K92+K93+K94)/3</f>
        <v>97.179249448123628</v>
      </c>
      <c r="M92" s="419">
        <f>(L92+L95)/2</f>
        <v>98.589624724061821</v>
      </c>
      <c r="N92" s="422"/>
      <c r="O92" s="384"/>
    </row>
    <row r="93" spans="1:15" ht="50.25" customHeight="1" x14ac:dyDescent="0.25">
      <c r="A93" s="371">
        <v>8.5</v>
      </c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15.1</v>
      </c>
      <c r="K93" s="380">
        <f>IF(I93/J93*100&gt;100,100,I93/J93*100)</f>
        <v>99.337748344370866</v>
      </c>
      <c r="L93" s="390"/>
      <c r="M93" s="421"/>
      <c r="N93" s="422"/>
      <c r="O93" s="393"/>
    </row>
    <row r="94" spans="1:15" ht="36.75" customHeight="1" x14ac:dyDescent="0.25">
      <c r="A94" s="371">
        <v>8.6</v>
      </c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>
        <v>8.6999999999999993</v>
      </c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4.75</v>
      </c>
      <c r="J95" s="379">
        <v>4.75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92.2</v>
      </c>
      <c r="K96" s="389">
        <f>IF(J96/I96*100&gt;100,100,J96/I96*100)</f>
        <v>92.2</v>
      </c>
      <c r="L96" s="381">
        <f>(K96+K97+K98)/3</f>
        <v>97.399999999999991</v>
      </c>
      <c r="M96" s="419">
        <f>(L96+L99)/2</f>
        <v>98.699999999999989</v>
      </c>
      <c r="N96" s="422"/>
      <c r="O96" s="384"/>
    </row>
    <row r="97" spans="1:15" ht="51.75" customHeight="1" x14ac:dyDescent="0.25">
      <c r="A97" s="371">
        <v>8.9</v>
      </c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13.4</v>
      </c>
      <c r="K97" s="380">
        <f>IF(I97/J97*100&gt;100,100,I97/J97*100)</f>
        <v>100</v>
      </c>
      <c r="L97" s="390"/>
      <c r="M97" s="421"/>
      <c r="N97" s="422"/>
      <c r="O97" s="393"/>
    </row>
    <row r="98" spans="1:15" ht="34.5" customHeight="1" x14ac:dyDescent="0.25">
      <c r="A98" s="371">
        <v>9</v>
      </c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>
        <v>9.1</v>
      </c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26.17</v>
      </c>
      <c r="J99" s="379">
        <v>26.17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9.7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1" max="14" man="1"/>
    <brk id="83" max="14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71093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368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51" customHeight="1" x14ac:dyDescent="0.25">
      <c r="A4" s="371">
        <v>1</v>
      </c>
      <c r="B4" s="372" t="s">
        <v>369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>
        <v>15</v>
      </c>
      <c r="J4" s="379">
        <v>23.3</v>
      </c>
      <c r="K4" s="380">
        <f>IF(I4/J4*100&gt;100,100,I4/J4*100)</f>
        <v>64.377682403433482</v>
      </c>
      <c r="L4" s="381">
        <f>(K4+K5+K6)/3</f>
        <v>85.559227467811169</v>
      </c>
      <c r="M4" s="382">
        <f>(L4+L7)/2</f>
        <v>92.779613733905592</v>
      </c>
      <c r="N4" s="383" t="s">
        <v>339</v>
      </c>
      <c r="O4" s="384"/>
    </row>
    <row r="5" spans="1:15" ht="53.25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>
        <v>100</v>
      </c>
      <c r="J5" s="379">
        <v>92.3</v>
      </c>
      <c r="K5" s="389">
        <f>IF(J5/I5*100&gt;100,100,J5/I5*100)</f>
        <v>92.3</v>
      </c>
      <c r="L5" s="390"/>
      <c r="M5" s="391"/>
      <c r="N5" s="392"/>
      <c r="O5" s="393"/>
    </row>
    <row r="6" spans="1:15" ht="5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>
        <v>55</v>
      </c>
      <c r="J6" s="379">
        <v>64</v>
      </c>
      <c r="K6" s="389">
        <f>IF(J6/I6*100&gt;100,100,J6/I6*100)</f>
        <v>100</v>
      </c>
      <c r="L6" s="390"/>
      <c r="M6" s="391"/>
      <c r="N6" s="392"/>
      <c r="O6" s="393"/>
    </row>
    <row r="7" spans="1:15" ht="36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>
        <v>0.33</v>
      </c>
      <c r="J7" s="379">
        <v>0.33</v>
      </c>
      <c r="K7" s="389">
        <f>IF(J7/I7*100&gt;100,100,J7/I7*100)</f>
        <v>100</v>
      </c>
      <c r="L7" s="389">
        <f>K7</f>
        <v>100</v>
      </c>
      <c r="M7" s="391"/>
      <c r="N7" s="392"/>
      <c r="O7" s="397"/>
    </row>
    <row r="8" spans="1:15" ht="5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12.1</v>
      </c>
      <c r="K8" s="404">
        <f>IF(I8/J8*100&gt;100,100,I8/J8*100)</f>
        <v>100</v>
      </c>
      <c r="L8" s="405">
        <f>(K8+K9+K10)/3</f>
        <v>97.433333333333337</v>
      </c>
      <c r="M8" s="406">
        <f>(L8+L11)/2</f>
        <v>98.716666666666669</v>
      </c>
      <c r="N8" s="392"/>
      <c r="O8" s="407"/>
    </row>
    <row r="9" spans="1:15" ht="5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92.3</v>
      </c>
      <c r="K9" s="389">
        <f t="shared" ref="K9:K53" si="0">IF(J9/I9*100&gt;100,100,J9/I9*100)</f>
        <v>92.3</v>
      </c>
      <c r="L9" s="390"/>
      <c r="M9" s="391"/>
      <c r="N9" s="392"/>
      <c r="O9" s="393"/>
    </row>
    <row r="10" spans="1:15" ht="5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64</v>
      </c>
      <c r="K10" s="389">
        <f t="shared" si="0"/>
        <v>100</v>
      </c>
      <c r="L10" s="390"/>
      <c r="M10" s="391"/>
      <c r="N10" s="392"/>
      <c r="O10" s="393"/>
    </row>
    <row r="11" spans="1:15" ht="38.2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>
        <v>12</v>
      </c>
      <c r="J11" s="379">
        <v>12.17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22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22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22.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22.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22.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22.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22.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22.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3.25" customHeight="1" x14ac:dyDescent="0.25">
      <c r="A20" s="371">
        <v>3</v>
      </c>
      <c r="B20" s="385"/>
      <c r="C20" s="373" t="s">
        <v>103</v>
      </c>
      <c r="D20" s="374" t="s">
        <v>311</v>
      </c>
      <c r="E20" s="375" t="s">
        <v>10</v>
      </c>
      <c r="F20" s="402" t="s">
        <v>11</v>
      </c>
      <c r="G20" s="377" t="s">
        <v>184</v>
      </c>
      <c r="H20" s="378" t="s">
        <v>303</v>
      </c>
      <c r="I20" s="379">
        <v>15</v>
      </c>
      <c r="J20" s="379">
        <v>13.6</v>
      </c>
      <c r="K20" s="380">
        <f>IF(I20/J20*100&gt;100,100,I20/J20*100)</f>
        <v>100</v>
      </c>
      <c r="L20" s="381">
        <f>(K20+K21+K22)/3</f>
        <v>98.333333333333329</v>
      </c>
      <c r="M20" s="382">
        <f>(L20+L23)/2</f>
        <v>99.166666666666657</v>
      </c>
      <c r="N20" s="392"/>
      <c r="O20" s="384"/>
    </row>
    <row r="21" spans="1:15" ht="52.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95</v>
      </c>
      <c r="K21" s="389">
        <f t="shared" si="0"/>
        <v>95</v>
      </c>
      <c r="L21" s="390"/>
      <c r="M21" s="391"/>
      <c r="N21" s="392"/>
      <c r="O21" s="393"/>
    </row>
    <row r="22" spans="1:15" ht="52.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66.7</v>
      </c>
      <c r="K22" s="389">
        <f t="shared" si="0"/>
        <v>100</v>
      </c>
      <c r="L22" s="390"/>
      <c r="M22" s="391"/>
      <c r="N22" s="392"/>
      <c r="O22" s="393"/>
    </row>
    <row r="23" spans="1:15" ht="40.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306</v>
      </c>
      <c r="I23" s="379">
        <v>0.08</v>
      </c>
      <c r="J23" s="379">
        <v>0.08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22.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22.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22.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22.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22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22.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22.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22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22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22.5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22.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22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22.5" hidden="1" customHeight="1" x14ac:dyDescent="0.25">
      <c r="A36" s="371">
        <v>9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/>
      <c r="J36" s="379"/>
      <c r="K36" s="380" t="e">
        <f>IF(I36/J36*100&gt;100,100,I36/J36*100)</f>
        <v>#DIV/0!</v>
      </c>
      <c r="L36" s="381" t="e">
        <f>(K36+K37+K38)/3</f>
        <v>#DIV/0!</v>
      </c>
      <c r="M36" s="382" t="e">
        <f>(L36+L39)/2</f>
        <v>#DIV/0!</v>
      </c>
      <c r="N36" s="392"/>
      <c r="O36" s="384"/>
    </row>
    <row r="37" spans="1:15" ht="22.5" hidden="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/>
      <c r="J37" s="379"/>
      <c r="K37" s="389" t="e">
        <f>IF(J37/I37*100&gt;100,100,J37/I37*100)</f>
        <v>#DIV/0!</v>
      </c>
      <c r="L37" s="390"/>
      <c r="M37" s="391"/>
      <c r="N37" s="392"/>
      <c r="O37" s="393"/>
    </row>
    <row r="38" spans="1:15" ht="22.5" hidden="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/>
      <c r="J38" s="379"/>
      <c r="K38" s="389" t="e">
        <f>IF(J38/I38*100&gt;100,100,J38/I38*100)</f>
        <v>#DIV/0!</v>
      </c>
      <c r="L38" s="390"/>
      <c r="M38" s="391"/>
      <c r="N38" s="392"/>
      <c r="O38" s="393"/>
    </row>
    <row r="39" spans="1:15" ht="22.5" hidden="1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306</v>
      </c>
      <c r="I39" s="379"/>
      <c r="J39" s="379"/>
      <c r="K39" s="389" t="e">
        <f>IF(J39/I39*100&gt;100,100,J39/I39*100)</f>
        <v>#DIV/0!</v>
      </c>
      <c r="L39" s="389" t="e">
        <f>K39</f>
        <v>#DIV/0!</v>
      </c>
      <c r="M39" s="391"/>
      <c r="N39" s="392"/>
      <c r="O39" s="397"/>
    </row>
    <row r="40" spans="1:15" ht="54.75" customHeight="1" x14ac:dyDescent="0.25">
      <c r="A40" s="398">
        <v>4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15</v>
      </c>
      <c r="J40" s="379">
        <v>5.7</v>
      </c>
      <c r="K40" s="380">
        <f>IF(I40/J40*100&gt;100,100,I40/J40*100)</f>
        <v>100</v>
      </c>
      <c r="L40" s="381">
        <f>(K40+K41+K42)/3</f>
        <v>98.166666666666671</v>
      </c>
      <c r="M40" s="382">
        <f>(L40+L43)/2</f>
        <v>99.083333333333343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94.5</v>
      </c>
      <c r="K41" s="389">
        <f t="shared" si="0"/>
        <v>94.5</v>
      </c>
      <c r="L41" s="390"/>
      <c r="M41" s="391"/>
      <c r="N41" s="392"/>
      <c r="O41" s="393"/>
    </row>
    <row r="42" spans="1:15" ht="52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60.3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72.33</v>
      </c>
      <c r="J43" s="379">
        <v>72.33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1.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81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67.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51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11.9</v>
      </c>
      <c r="K56" s="380">
        <f>IF(I56/J56*100&gt;100,100,I56/J56*100)</f>
        <v>100</v>
      </c>
      <c r="L56" s="381">
        <f>(K56+K57+K58)/3</f>
        <v>98.633333333333326</v>
      </c>
      <c r="M56" s="382">
        <f>(L56+L59)/2</f>
        <v>99.316666666666663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95.9</v>
      </c>
      <c r="K57" s="389">
        <f>IF(J57/I57*100&gt;100,100,J57/I57*100)</f>
        <v>95.9</v>
      </c>
      <c r="L57" s="390"/>
      <c r="M57" s="391"/>
      <c r="N57" s="392"/>
      <c r="O57" s="393"/>
    </row>
    <row r="58" spans="1:15" ht="49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57.4</v>
      </c>
      <c r="K58" s="389">
        <f>IF(J58/I58*100&gt;100,100,J58/I58*100)</f>
        <v>100</v>
      </c>
      <c r="L58" s="390"/>
      <c r="M58" s="391"/>
      <c r="N58" s="392"/>
      <c r="O58" s="393"/>
    </row>
    <row r="59" spans="1:15" ht="36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10.58</v>
      </c>
      <c r="J59" s="379">
        <v>10.58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38.2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38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38.2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8.2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2.5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95</v>
      </c>
      <c r="K64" s="389">
        <f>IF(J64/I64*100&gt;100,100,J64/I64*100)</f>
        <v>95</v>
      </c>
      <c r="L64" s="381">
        <f>(K64+K65+K66)/3</f>
        <v>98.333333333333329</v>
      </c>
      <c r="M64" s="419">
        <f>(L64+L67)/2</f>
        <v>99.166666666666657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13.6</v>
      </c>
      <c r="K65" s="380">
        <f>IF(I65/J65*100&gt;100,100,I65/J65*100)</f>
        <v>100</v>
      </c>
      <c r="L65" s="390"/>
      <c r="M65" s="421"/>
      <c r="N65" s="422"/>
      <c r="O65" s="393"/>
    </row>
    <row r="66" spans="1:15" ht="36.7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6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>
        <v>0.08</v>
      </c>
      <c r="J67" s="379">
        <v>0.08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38.2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38.25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8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8.2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8.2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8.2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8.2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8.2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5.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92.3</v>
      </c>
      <c r="K76" s="389">
        <f>IF(J76/I76*100&gt;100,100,J76/I76*100)</f>
        <v>92.3</v>
      </c>
      <c r="L76" s="381">
        <f>(K76+K77+K78)/3</f>
        <v>85.559227467811169</v>
      </c>
      <c r="M76" s="419">
        <f>(L76+L79)/2</f>
        <v>92.779613733905592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23.3</v>
      </c>
      <c r="K77" s="380">
        <f>IF(I77/J77*100&gt;100,100,I77/J77*100)</f>
        <v>64.377682403433482</v>
      </c>
      <c r="L77" s="390"/>
      <c r="M77" s="421"/>
      <c r="N77" s="422"/>
      <c r="O77" s="393"/>
    </row>
    <row r="78" spans="1:15" ht="34.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306</v>
      </c>
      <c r="I79" s="379">
        <v>0.33</v>
      </c>
      <c r="J79" s="379">
        <v>0.33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2.5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92.3</v>
      </c>
      <c r="K80" s="389">
        <f>IF(J80/I80*100&gt;100,100,J80/I80*100)</f>
        <v>92.3</v>
      </c>
      <c r="L80" s="381">
        <f>(K80+K81+K82)/3</f>
        <v>97.433333333333337</v>
      </c>
      <c r="M80" s="419">
        <f>(L80+L83)/2</f>
        <v>98.716666666666669</v>
      </c>
      <c r="N80" s="422"/>
      <c r="O80" s="384"/>
    </row>
    <row r="81" spans="1:15" ht="51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15</v>
      </c>
      <c r="J81" s="379">
        <v>12.1</v>
      </c>
      <c r="K81" s="380">
        <f>IF(I81/J81*100&gt;100,100,I81/J81*100)</f>
        <v>100</v>
      </c>
      <c r="L81" s="390"/>
      <c r="M81" s="421"/>
      <c r="N81" s="422"/>
      <c r="O81" s="393"/>
    </row>
    <row r="82" spans="1:15" ht="34.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5.2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306</v>
      </c>
      <c r="I83" s="379">
        <v>12</v>
      </c>
      <c r="J83" s="379">
        <v>12.17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21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21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17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21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21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21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21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21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21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21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21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21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21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21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21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21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54" customHeight="1" x14ac:dyDescent="0.25">
      <c r="A100" s="398">
        <v>9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>
        <v>100</v>
      </c>
      <c r="J100" s="379">
        <v>94.5</v>
      </c>
      <c r="K100" s="389">
        <f>IF(J100/I100*100&gt;100,100,J100/I100*100)</f>
        <v>94.5</v>
      </c>
      <c r="L100" s="381">
        <f>(K100+K101+K102)/3</f>
        <v>95.166666666666671</v>
      </c>
      <c r="M100" s="419">
        <f>(L100+L103)/2</f>
        <v>97.583333333333343</v>
      </c>
      <c r="N100" s="422"/>
      <c r="O100" s="393"/>
    </row>
    <row r="101" spans="1:15" ht="51.75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>
        <v>15</v>
      </c>
      <c r="J101" s="379">
        <v>5.7</v>
      </c>
      <c r="K101" s="380">
        <f>IF(I101/J101*100&gt;100,100,I101/J101*100)</f>
        <v>100</v>
      </c>
      <c r="L101" s="390"/>
      <c r="M101" s="421"/>
      <c r="N101" s="422"/>
      <c r="O101" s="393"/>
    </row>
    <row r="102" spans="1:15" ht="35.25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>
        <v>100</v>
      </c>
      <c r="J102" s="379">
        <v>91</v>
      </c>
      <c r="K102" s="389">
        <f>IF(J102/I102*100&gt;100,100,J102/I102*100)</f>
        <v>91</v>
      </c>
      <c r="L102" s="390"/>
      <c r="M102" s="421"/>
      <c r="N102" s="422"/>
      <c r="O102" s="393"/>
    </row>
    <row r="103" spans="1:15" ht="37.5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313</v>
      </c>
      <c r="I103" s="379">
        <v>72.33</v>
      </c>
      <c r="J103" s="379">
        <v>72.33</v>
      </c>
      <c r="K103" s="389">
        <f>IF(J103/I103*100&gt;100,100,J103/I103*100)</f>
        <v>100</v>
      </c>
      <c r="L103" s="389">
        <f>K103</f>
        <v>100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51.75" customHeight="1" x14ac:dyDescent="0.25">
      <c r="A108" s="398">
        <v>10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>
        <v>100</v>
      </c>
      <c r="J108" s="379">
        <v>94.5</v>
      </c>
      <c r="K108" s="389">
        <f>IF(J108/I108*100&gt;100,100,J108/I108*100)</f>
        <v>94.5</v>
      </c>
      <c r="L108" s="381">
        <f>(K108+K109+K110)/3</f>
        <v>98.166666666666671</v>
      </c>
      <c r="M108" s="419">
        <f>(L108+L111)/2</f>
        <v>99.083333333333343</v>
      </c>
      <c r="N108" s="422"/>
      <c r="O108" s="384"/>
    </row>
    <row r="109" spans="1:15" ht="51.75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>
        <v>15</v>
      </c>
      <c r="J109" s="379">
        <v>11.9</v>
      </c>
      <c r="K109" s="380">
        <f>IF(I109/J109*100&gt;100,100,I109/J109*100)</f>
        <v>100</v>
      </c>
      <c r="L109" s="390"/>
      <c r="M109" s="421"/>
      <c r="N109" s="422"/>
      <c r="O109" s="393"/>
    </row>
    <row r="110" spans="1:15" ht="36.75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>
        <v>100</v>
      </c>
      <c r="J110" s="379">
        <v>100</v>
      </c>
      <c r="K110" s="389">
        <f>IF(J110/I110*100&gt;100,100,J110/I110*100)</f>
        <v>100</v>
      </c>
      <c r="L110" s="390"/>
      <c r="M110" s="421"/>
      <c r="N110" s="422"/>
      <c r="O110" s="393"/>
    </row>
    <row r="111" spans="1:15" ht="34.5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313</v>
      </c>
      <c r="I111" s="379">
        <v>10.58</v>
      </c>
      <c r="J111" s="379">
        <v>10.58</v>
      </c>
      <c r="K111" s="389">
        <f>IF(J111/I111*100&gt;100,100,J111/I111*100)</f>
        <v>100</v>
      </c>
      <c r="L111" s="389">
        <f>K111</f>
        <v>100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63" max="14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370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.7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371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2.25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1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6.9</v>
      </c>
      <c r="K20" s="380">
        <f>IF(I20/J20*100&gt;100,100,I20/J20*100)</f>
        <v>100</v>
      </c>
      <c r="L20" s="381">
        <f>(K20+K21+K22)/3</f>
        <v>98.969696969696955</v>
      </c>
      <c r="M20" s="382">
        <f>(L20+L23)/2</f>
        <v>99.48484848484847</v>
      </c>
      <c r="N20" s="392"/>
      <c r="O20" s="384"/>
    </row>
    <row r="21" spans="1:15" ht="51.7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53.3</v>
      </c>
      <c r="K22" s="389">
        <f t="shared" si="0"/>
        <v>96.909090909090907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0.67</v>
      </c>
      <c r="J23" s="379">
        <v>0.67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46.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30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10.9</v>
      </c>
      <c r="K36" s="380">
        <f>IF(I36/J36*100&gt;100,100,I36/J36*100)</f>
        <v>100</v>
      </c>
      <c r="L36" s="381">
        <f>(K36+K37+K38)/3</f>
        <v>98.969696969696955</v>
      </c>
      <c r="M36" s="382">
        <f>(L36+L39)/2</f>
        <v>99.48484848484847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53.3</v>
      </c>
      <c r="K38" s="389">
        <f>IF(J38/I38*100&gt;100,100,J38/I38*100)</f>
        <v>96.909090909090907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3.83</v>
      </c>
      <c r="J39" s="379">
        <v>3.83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10</v>
      </c>
      <c r="K40" s="380">
        <f>IF(I40/J40*100&gt;100,100,I40/J40*100)</f>
        <v>100</v>
      </c>
      <c r="L40" s="381">
        <f>(K40+K41+K42)/3</f>
        <v>98.969696969696955</v>
      </c>
      <c r="M40" s="382">
        <f>(L40+L43)/2</f>
        <v>99.48484848484847</v>
      </c>
      <c r="N40" s="392"/>
      <c r="O40" s="384"/>
    </row>
    <row r="41" spans="1:15" ht="52.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3.2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53.3</v>
      </c>
      <c r="K42" s="389">
        <f t="shared" si="0"/>
        <v>96.909090909090907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120.83</v>
      </c>
      <c r="J43" s="379">
        <v>120.83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27.5</v>
      </c>
      <c r="K52" s="380">
        <f>IF(I52/J52*100&gt;100,100,I52/J52*100)</f>
        <v>54.54545454545454</v>
      </c>
      <c r="L52" s="381">
        <f>(K52+K53+K54)/3</f>
        <v>83.818181818181813</v>
      </c>
      <c r="M52" s="382">
        <f>(L52+L55)/2</f>
        <v>91.909090909090907</v>
      </c>
      <c r="N52" s="392"/>
      <c r="O52" s="384"/>
    </row>
    <row r="53" spans="1:15" ht="52.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53.3</v>
      </c>
      <c r="K54" s="389">
        <f>IF(J54/I54*100&gt;100,100,J54/I54*100)</f>
        <v>96.909090909090907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1.5</v>
      </c>
      <c r="J55" s="379">
        <v>1.5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15</v>
      </c>
      <c r="K56" s="380">
        <f>IF(I56/J56*100&gt;100,100,I56/J56*100)</f>
        <v>100</v>
      </c>
      <c r="L56" s="381">
        <f>(K56+K57+K58)/3</f>
        <v>98.969696969696955</v>
      </c>
      <c r="M56" s="382">
        <f>(L56+L59)/2</f>
        <v>99.48484848484847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2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53.3</v>
      </c>
      <c r="K58" s="389">
        <f>IF(J58/I58*100&gt;100,100,J58/I58*100)</f>
        <v>96.909090909090907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20.92</v>
      </c>
      <c r="J59" s="379">
        <v>20.92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.75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6.9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41.2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0.67</v>
      </c>
      <c r="J67" s="379">
        <v>0.67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2.7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2.7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2.7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2.7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3.2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10.9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3.83</v>
      </c>
      <c r="J79" s="379">
        <v>3.83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10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120.83</v>
      </c>
      <c r="J83" s="379">
        <v>120.83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9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84.848484848484844</v>
      </c>
      <c r="M92" s="419">
        <f>(L92+L95)/2</f>
        <v>92.424242424242422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27.5</v>
      </c>
      <c r="K93" s="380">
        <f>IF(I93/J93*100&gt;100,100,I93/J93*100)</f>
        <v>54.54545454545454</v>
      </c>
      <c r="L93" s="390"/>
      <c r="M93" s="421"/>
      <c r="N93" s="422"/>
      <c r="O93" s="393"/>
    </row>
    <row r="94" spans="1:15" ht="34.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1.5</v>
      </c>
      <c r="J95" s="379">
        <v>1.5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10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15</v>
      </c>
      <c r="K97" s="380">
        <f>IF(I97/J97*100&gt;100,100,I97/J97*100)</f>
        <v>100</v>
      </c>
      <c r="L97" s="390"/>
      <c r="M97" s="421"/>
      <c r="N97" s="422"/>
      <c r="O97" s="393"/>
    </row>
    <row r="98" spans="1:15" ht="36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20.92</v>
      </c>
      <c r="J99" s="379">
        <v>20.92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63.7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47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59" max="14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57031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372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373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1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2.5" customHeight="1" x14ac:dyDescent="0.25">
      <c r="A20" s="371">
        <v>1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7.9</v>
      </c>
      <c r="K20" s="380">
        <f>IF(I20/J20*100&gt;100,100,I20/J20*100)</f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2.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75</v>
      </c>
      <c r="K22" s="389">
        <f t="shared" si="0"/>
        <v>100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2</v>
      </c>
      <c r="J23" s="379">
        <v>2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4.2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13.8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49.5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75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3.58</v>
      </c>
      <c r="J39" s="379">
        <v>3.58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8.6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75</v>
      </c>
      <c r="K42" s="389">
        <f t="shared" si="0"/>
        <v>100</v>
      </c>
      <c r="L42" s="390"/>
      <c r="M42" s="391"/>
      <c r="N42" s="392"/>
      <c r="O42" s="393"/>
    </row>
    <row r="43" spans="1:15" ht="33.7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253.25</v>
      </c>
      <c r="J43" s="379">
        <v>253.25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13.1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2.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75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4.67</v>
      </c>
      <c r="J55" s="379">
        <v>4.67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13.5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75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27</v>
      </c>
      <c r="J59" s="379">
        <v>27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2.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7.9</v>
      </c>
      <c r="K65" s="380">
        <f>IF(I65/J65*100&gt;100,100,I65/J65*100)</f>
        <v>100</v>
      </c>
      <c r="L65" s="390"/>
      <c r="M65" s="421"/>
      <c r="N65" s="422"/>
      <c r="O65" s="393"/>
    </row>
    <row r="66" spans="1:15" ht="36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8.2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2</v>
      </c>
      <c r="J67" s="379">
        <v>2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2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2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2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2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3.2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13.8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3.58</v>
      </c>
      <c r="J79" s="379">
        <v>3.58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2.5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8.6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253.25</v>
      </c>
      <c r="J83" s="379">
        <v>253.25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9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2.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13.1</v>
      </c>
      <c r="K93" s="380">
        <f>IF(I93/J93*100&gt;100,100,I93/J93*100)</f>
        <v>100</v>
      </c>
      <c r="L93" s="390"/>
      <c r="M93" s="421"/>
      <c r="N93" s="422"/>
      <c r="O93" s="393"/>
    </row>
    <row r="94" spans="1:15" ht="34.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4.67</v>
      </c>
      <c r="J95" s="379">
        <v>4.67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10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13.5</v>
      </c>
      <c r="K97" s="380">
        <f>IF(I97/J97*100&gt;100,100,I97/J97*100)</f>
        <v>100</v>
      </c>
      <c r="L97" s="390"/>
      <c r="M97" s="421"/>
      <c r="N97" s="422"/>
      <c r="O97" s="393"/>
    </row>
    <row r="98" spans="1:15" ht="36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8.2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27</v>
      </c>
      <c r="J99" s="379">
        <v>27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1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26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59" max="14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57031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374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18.75" hidden="1" customHeight="1" x14ac:dyDescent="0.25">
      <c r="A4" s="371">
        <v>1</v>
      </c>
      <c r="B4" s="372" t="s">
        <v>375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18.7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18.75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18.7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18.7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18.75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18.7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18.7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18.7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18.7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18.7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18.7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18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18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18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18.7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18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18.7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18.75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18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18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18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8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18.7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2.5" customHeight="1" x14ac:dyDescent="0.25">
      <c r="A28" s="371">
        <v>1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14.3</v>
      </c>
      <c r="K28" s="380">
        <f>IF(I28/J28*100&gt;100,100,I28/J28*100)</f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52.5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2.5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70</v>
      </c>
      <c r="J30" s="379">
        <v>86.7</v>
      </c>
      <c r="K30" s="389">
        <f t="shared" si="0"/>
        <v>100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>
        <v>0.17</v>
      </c>
      <c r="J31" s="379">
        <v>0.17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18.7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18.75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18.7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18.7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4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14.9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70</v>
      </c>
      <c r="J38" s="379">
        <v>86.7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4.75</v>
      </c>
      <c r="J39" s="379">
        <v>4.75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10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70</v>
      </c>
      <c r="J42" s="379">
        <v>86.7</v>
      </c>
      <c r="K42" s="389">
        <f t="shared" si="0"/>
        <v>100</v>
      </c>
      <c r="L42" s="390"/>
      <c r="M42" s="391"/>
      <c r="N42" s="392"/>
      <c r="O42" s="393"/>
    </row>
    <row r="43" spans="1:15" ht="36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135.16999999999999</v>
      </c>
      <c r="J43" s="379">
        <v>135.16999999999999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35.2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35.2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35.2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35.2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35.2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5.2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35.2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35.2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35.25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5.25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50.25" customHeight="1" x14ac:dyDescent="0.25">
      <c r="A56" s="398">
        <v>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13.2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0.2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0.2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70</v>
      </c>
      <c r="J58" s="379">
        <v>86.7</v>
      </c>
      <c r="K58" s="389">
        <f>IF(J58/I58*100&gt;100,100,J58/I58*100)</f>
        <v>100</v>
      </c>
      <c r="L58" s="390"/>
      <c r="M58" s="391"/>
      <c r="N58" s="392"/>
      <c r="O58" s="393"/>
    </row>
    <row r="59" spans="1:15" ht="42.7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8.67</v>
      </c>
      <c r="J59" s="379">
        <v>8.67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16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16.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16.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16.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5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14.3</v>
      </c>
      <c r="K65" s="380">
        <f>IF(I65/J65*100&gt;100,100,I65/J65*100)</f>
        <v>100</v>
      </c>
      <c r="L65" s="390"/>
      <c r="M65" s="421"/>
      <c r="N65" s="422"/>
      <c r="O65" s="393"/>
    </row>
    <row r="66" spans="1:15" ht="37.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41.2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>
        <v>0.17</v>
      </c>
      <c r="J67" s="379">
        <v>0.17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3.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3.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3.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3.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6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14.9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4.75</v>
      </c>
      <c r="J79" s="379">
        <v>4.75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7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49.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10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4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135.16999999999999</v>
      </c>
      <c r="J83" s="379">
        <v>135.16999999999999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1.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35.25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35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5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35.25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35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35.2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5.2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35.2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35.2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35.2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5.25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51.75" customHeight="1" x14ac:dyDescent="0.25">
      <c r="A96" s="371">
        <v>8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13.2</v>
      </c>
      <c r="K97" s="380">
        <v>100</v>
      </c>
      <c r="L97" s="390"/>
      <c r="M97" s="421"/>
      <c r="N97" s="422"/>
      <c r="O97" s="393"/>
    </row>
    <row r="98" spans="1:15" ht="35.2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6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8.67</v>
      </c>
      <c r="J99" s="379">
        <v>8.67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0.7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5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5.2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5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5.2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5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5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5.2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5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5.2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5.2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1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5.2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71" max="14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topLeftCell="A2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14062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376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51.75" customHeight="1" x14ac:dyDescent="0.25">
      <c r="A4" s="371">
        <v>1</v>
      </c>
      <c r="B4" s="372" t="s">
        <v>377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>
        <v>15</v>
      </c>
      <c r="J4" s="379">
        <v>8.3000000000000007</v>
      </c>
      <c r="K4" s="380">
        <f>IF(I4/J4*100&gt;100,100,I4/J4*100)</f>
        <v>100</v>
      </c>
      <c r="L4" s="381">
        <f>(K4+K5+K6)/3</f>
        <v>100</v>
      </c>
      <c r="M4" s="382">
        <f>(L4+L7)/2</f>
        <v>100</v>
      </c>
      <c r="N4" s="383" t="s">
        <v>304</v>
      </c>
      <c r="O4" s="384"/>
    </row>
    <row r="5" spans="1:15" ht="5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>
        <v>100</v>
      </c>
      <c r="J5" s="379">
        <v>100</v>
      </c>
      <c r="K5" s="389">
        <f>IF(J5/I5*100&gt;100,100,J5/I5*100)</f>
        <v>100</v>
      </c>
      <c r="L5" s="390"/>
      <c r="M5" s="391"/>
      <c r="N5" s="392"/>
      <c r="O5" s="393"/>
    </row>
    <row r="6" spans="1:15" ht="52.5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>
        <v>75</v>
      </c>
      <c r="J6" s="379">
        <v>77.8</v>
      </c>
      <c r="K6" s="389">
        <f>IF(J6/I6*100&gt;100,100,J6/I6*100)</f>
        <v>100</v>
      </c>
      <c r="L6" s="390"/>
      <c r="M6" s="391"/>
      <c r="N6" s="392"/>
      <c r="O6" s="393"/>
    </row>
    <row r="7" spans="1:15" ht="32.25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313</v>
      </c>
      <c r="I7" s="379">
        <v>1.42</v>
      </c>
      <c r="J7" s="379">
        <v>1.42</v>
      </c>
      <c r="K7" s="389">
        <f>IF(J7/I7*100&gt;100,100,J7/I7*100)</f>
        <v>100</v>
      </c>
      <c r="L7" s="389">
        <f>K7</f>
        <v>100</v>
      </c>
      <c r="M7" s="391"/>
      <c r="N7" s="392"/>
      <c r="O7" s="397"/>
    </row>
    <row r="8" spans="1:15" ht="49.5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8.4</v>
      </c>
      <c r="K8" s="404">
        <f>IF(I8/J8*100&gt;100,100,I8/J8*100)</f>
        <v>100</v>
      </c>
      <c r="L8" s="405">
        <f>(K8+K9+K10)/3</f>
        <v>100</v>
      </c>
      <c r="M8" s="406">
        <f>(L8+L11)/2</f>
        <v>100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0.2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75</v>
      </c>
      <c r="J10" s="379">
        <v>77.8</v>
      </c>
      <c r="K10" s="389">
        <f t="shared" si="0"/>
        <v>100</v>
      </c>
      <c r="L10" s="390"/>
      <c r="M10" s="391"/>
      <c r="N10" s="392"/>
      <c r="O10" s="393"/>
    </row>
    <row r="11" spans="1:15" ht="30.7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69.5</v>
      </c>
      <c r="J11" s="379">
        <v>69.5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0.7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51" customHeight="1" x14ac:dyDescent="0.25">
      <c r="A16" s="398">
        <v>3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>
        <v>15</v>
      </c>
      <c r="J16" s="379">
        <v>13.5</v>
      </c>
      <c r="K16" s="380">
        <f>IF(I16/J16*100&gt;100,100,I16/J16*100)</f>
        <v>100</v>
      </c>
      <c r="L16" s="381">
        <f>(K16+K17+K18)/3</f>
        <v>100</v>
      </c>
      <c r="M16" s="382">
        <f>(L16+L19)/2</f>
        <v>100</v>
      </c>
      <c r="N16" s="392"/>
      <c r="O16" s="384"/>
    </row>
    <row r="17" spans="1:15" ht="5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>
        <v>100</v>
      </c>
      <c r="J17" s="379">
        <v>100</v>
      </c>
      <c r="K17" s="389">
        <f>IF(J17/I17*100&gt;100,100,J17/I17*100)</f>
        <v>100</v>
      </c>
      <c r="L17" s="390"/>
      <c r="M17" s="391"/>
      <c r="N17" s="392"/>
      <c r="O17" s="393"/>
    </row>
    <row r="18" spans="1:15" ht="5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>
        <v>75</v>
      </c>
      <c r="J18" s="379">
        <v>77.8</v>
      </c>
      <c r="K18" s="389">
        <f>IF(J18/I18*100&gt;100,100,J18/I18*100)</f>
        <v>100</v>
      </c>
      <c r="L18" s="390"/>
      <c r="M18" s="391"/>
      <c r="N18" s="392"/>
      <c r="O18" s="393"/>
    </row>
    <row r="19" spans="1:15" ht="36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313</v>
      </c>
      <c r="I19" s="379">
        <v>2.67</v>
      </c>
      <c r="J19" s="379">
        <v>2.67</v>
      </c>
      <c r="K19" s="389">
        <f>IF(J19/I19*100&gt;100,100,J19/I19*100)</f>
        <v>100</v>
      </c>
      <c r="L19" s="389">
        <f>K19</f>
        <v>100</v>
      </c>
      <c r="M19" s="391"/>
      <c r="N19" s="392"/>
      <c r="O19" s="397"/>
    </row>
    <row r="20" spans="1:15" ht="51" customHeight="1" x14ac:dyDescent="0.25">
      <c r="A20" s="371">
        <v>4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14.2</v>
      </c>
      <c r="K20" s="380">
        <f>IF(I20/J20*100&gt;100,100,I20/J20*100)</f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2.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75</v>
      </c>
      <c r="J22" s="379">
        <v>77.8</v>
      </c>
      <c r="K22" s="389">
        <f t="shared" si="0"/>
        <v>100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19.25</v>
      </c>
      <c r="J23" s="379">
        <v>19.25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25.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67.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84" hidden="1" customHeight="1" x14ac:dyDescent="0.25">
      <c r="A36" s="371">
        <v>9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/>
      <c r="J36" s="379"/>
      <c r="K36" s="380" t="e">
        <f>IF(I36/J36*100&gt;100,100,I36/J36*100)</f>
        <v>#DIV/0!</v>
      </c>
      <c r="L36" s="381" t="e">
        <f>(K36+K37+K38)/3</f>
        <v>#DIV/0!</v>
      </c>
      <c r="M36" s="382" t="e">
        <f>(L36+L39)/2</f>
        <v>#DIV/0!</v>
      </c>
      <c r="N36" s="392"/>
      <c r="O36" s="384"/>
    </row>
    <row r="37" spans="1:15" ht="66" hidden="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/>
      <c r="J37" s="379"/>
      <c r="K37" s="389" t="e">
        <f>IF(J37/I37*100&gt;100,100,J37/I37*100)</f>
        <v>#DIV/0!</v>
      </c>
      <c r="L37" s="390"/>
      <c r="M37" s="391"/>
      <c r="N37" s="392"/>
      <c r="O37" s="393"/>
    </row>
    <row r="38" spans="1:15" ht="84.75" hidden="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/>
      <c r="J38" s="379"/>
      <c r="K38" s="389" t="e">
        <f>IF(J38/I38*100&gt;100,100,J38/I38*100)</f>
        <v>#DIV/0!</v>
      </c>
      <c r="L38" s="390"/>
      <c r="M38" s="391"/>
      <c r="N38" s="392"/>
      <c r="O38" s="393"/>
    </row>
    <row r="39" spans="1:15" ht="36" hidden="1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306</v>
      </c>
      <c r="I39" s="379"/>
      <c r="J39" s="379"/>
      <c r="K39" s="389" t="e">
        <f>IF(J39/I39*100&gt;100,100,J39/I39*100)</f>
        <v>#DIV/0!</v>
      </c>
      <c r="L39" s="389" t="e">
        <f>K39</f>
        <v>#DIV/0!</v>
      </c>
      <c r="M39" s="391"/>
      <c r="N39" s="392"/>
      <c r="O39" s="397"/>
    </row>
    <row r="40" spans="1:15" ht="87.75" hidden="1" customHeight="1" x14ac:dyDescent="0.25">
      <c r="A40" s="398">
        <v>10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/>
      <c r="J40" s="379"/>
      <c r="K40" s="380" t="e">
        <f>IF(I40/J40*100&gt;100,100,I40/J40*100)</f>
        <v>#DIV/0!</v>
      </c>
      <c r="L40" s="381" t="e">
        <f>(K40+K41+K42)/3</f>
        <v>#DIV/0!</v>
      </c>
      <c r="M40" s="382" t="e">
        <f>(L40+L43)/2</f>
        <v>#DIV/0!</v>
      </c>
      <c r="N40" s="392"/>
      <c r="O40" s="384"/>
    </row>
    <row r="41" spans="1:15" ht="69.75" hidden="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/>
      <c r="J41" s="379"/>
      <c r="K41" s="389" t="e">
        <f t="shared" si="0"/>
        <v>#DIV/0!</v>
      </c>
      <c r="L41" s="390"/>
      <c r="M41" s="391"/>
      <c r="N41" s="392"/>
      <c r="O41" s="393"/>
    </row>
    <row r="42" spans="1:15" ht="84.75" hidden="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/>
      <c r="J42" s="379"/>
      <c r="K42" s="389" t="e">
        <f t="shared" si="0"/>
        <v>#DIV/0!</v>
      </c>
      <c r="L42" s="390"/>
      <c r="M42" s="391"/>
      <c r="N42" s="392"/>
      <c r="O42" s="393"/>
    </row>
    <row r="43" spans="1:15" ht="35.25" hidden="1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306</v>
      </c>
      <c r="I43" s="379"/>
      <c r="J43" s="379"/>
      <c r="K43" s="389" t="e">
        <f t="shared" si="0"/>
        <v>#DIV/0!</v>
      </c>
      <c r="L43" s="389" t="e">
        <f>K43</f>
        <v>#DIV/0!</v>
      </c>
      <c r="M43" s="391"/>
      <c r="N43" s="392"/>
      <c r="O43" s="397"/>
    </row>
    <row r="44" spans="1:15" ht="44.2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81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22.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85.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66.7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84.7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39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51" customHeight="1" x14ac:dyDescent="0.25">
      <c r="A60" s="371">
        <v>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>
        <v>100</v>
      </c>
      <c r="J60" s="379">
        <v>100</v>
      </c>
      <c r="K60" s="389">
        <f>IF(J60/I60*100&gt;100,100,J60/I60*100)</f>
        <v>100</v>
      </c>
      <c r="L60" s="381">
        <f>(K60+K61+K62)/3</f>
        <v>100</v>
      </c>
      <c r="M60" s="419">
        <f>(L60+L63)/2</f>
        <v>100</v>
      </c>
      <c r="N60" s="420"/>
      <c r="O60" s="393"/>
    </row>
    <row r="61" spans="1:15" ht="50.25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>
        <v>15</v>
      </c>
      <c r="J61" s="379">
        <v>13.5</v>
      </c>
      <c r="K61" s="380">
        <f>IF(I61/J61*100&gt;100,100,I61/J61*100)</f>
        <v>100</v>
      </c>
      <c r="L61" s="390"/>
      <c r="M61" s="421"/>
      <c r="N61" s="422"/>
      <c r="O61" s="393"/>
    </row>
    <row r="62" spans="1:15" ht="34.5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>
        <v>100</v>
      </c>
      <c r="J62" s="379">
        <v>100</v>
      </c>
      <c r="K62" s="389">
        <f>IF(J62/I62*100&gt;100,100,J62/I62*100)</f>
        <v>100</v>
      </c>
      <c r="L62" s="390"/>
      <c r="M62" s="421"/>
      <c r="N62" s="422"/>
      <c r="O62" s="393"/>
    </row>
    <row r="63" spans="1:15" ht="39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313</v>
      </c>
      <c r="I63" s="379">
        <v>2.67</v>
      </c>
      <c r="J63" s="379">
        <v>2.67</v>
      </c>
      <c r="K63" s="389">
        <f>IF(J63/I63*100&gt;100,100,J63/I63*100)</f>
        <v>100</v>
      </c>
      <c r="L63" s="389">
        <f>K63</f>
        <v>100</v>
      </c>
      <c r="M63" s="406"/>
      <c r="N63" s="422"/>
      <c r="O63" s="397"/>
    </row>
    <row r="64" spans="1:15" ht="51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14.2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40.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19.25</v>
      </c>
      <c r="J67" s="379">
        <v>19.25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9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9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9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9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5.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8.3000000000000007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1.42</v>
      </c>
      <c r="J79" s="379">
        <v>1.42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49.5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15</v>
      </c>
      <c r="J81" s="379">
        <v>8.4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0.7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69.5</v>
      </c>
      <c r="J83" s="379">
        <v>69.5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66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70.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54.7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47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63" max="14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378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379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51.7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7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48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1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10.1</v>
      </c>
      <c r="K36" s="380">
        <v>100</v>
      </c>
      <c r="L36" s="381">
        <f>(K36+K37+K38)/3</f>
        <v>98.424242424242422</v>
      </c>
      <c r="M36" s="382">
        <f>(L36+L39)/2</f>
        <v>99.212121212121218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52.4</v>
      </c>
      <c r="K38" s="389">
        <f>IF(J38/I38*100&gt;100,100,J38/I38*100)</f>
        <v>95.27272727272728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1.67</v>
      </c>
      <c r="J39" s="379">
        <v>1.67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2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13</v>
      </c>
      <c r="K40" s="380">
        <f>IF(I40/J40*100&gt;100,100,I40/J40*100)</f>
        <v>76.923076923076934</v>
      </c>
      <c r="L40" s="381">
        <f>(K40+K41+K42)/3</f>
        <v>91.519813519813525</v>
      </c>
      <c r="M40" s="382">
        <f>(L40+L43)/2</f>
        <v>95.759906759906755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53.7</v>
      </c>
      <c r="K42" s="389">
        <f t="shared" si="0"/>
        <v>97.63636363636364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153.5</v>
      </c>
      <c r="J43" s="379">
        <v>153.5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21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21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18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21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21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21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21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21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21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21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21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21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21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21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21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21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21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21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2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21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21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21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21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21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21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21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21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21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3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10.1</v>
      </c>
      <c r="K77" s="380"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1.67</v>
      </c>
      <c r="J79" s="379">
        <v>1.67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4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89.607692307692318</v>
      </c>
      <c r="M80" s="419">
        <f>(L80+L83)/2</f>
        <v>94.803846153846166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13</v>
      </c>
      <c r="K81" s="380">
        <f>IF(I81/J81*100&gt;100,100,I81/J81*100)</f>
        <v>76.923076923076934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91.9</v>
      </c>
      <c r="K82" s="389">
        <f>IF(J82/I82*100&gt;100,100,J82/I82*100)</f>
        <v>91.9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153.5</v>
      </c>
      <c r="J83" s="379">
        <v>153.5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52.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12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70.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R131"/>
  <sheetViews>
    <sheetView showZeros="0" topLeftCell="C1" zoomScale="70" zoomScaleNormal="70" workbookViewId="0">
      <selection activeCell="L108" sqref="L108:L111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7.57031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7" style="65" customWidth="1"/>
    <col min="14" max="14" width="19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77">
        <v>8</v>
      </c>
      <c r="I3" s="78">
        <v>9</v>
      </c>
      <c r="J3" s="77">
        <v>10</v>
      </c>
      <c r="K3" s="78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34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364.33333333333337</v>
      </c>
      <c r="Q5" s="129">
        <f>I7+I11+I15+I19+I23+I27+I31+I35+I39+I43+I47+I51+I55+I59+I63+I67+I71</f>
        <v>358.4666666666667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389.33333333333331</v>
      </c>
      <c r="Q7" s="129">
        <f>I75+I79+I83+I87+I91+I95+I99+I103+I107+I111+I115+I119</f>
        <v>382.68333333333334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14.035714285714283</v>
      </c>
      <c r="I8" s="73">
        <v>7.0663146451312304</v>
      </c>
      <c r="J8" s="24">
        <f>IF(H8/I8*100&gt;100,100,H8/I8*100)</f>
        <v>100</v>
      </c>
      <c r="K8" s="229">
        <f>(J8+J9+J10)/3</f>
        <v>100</v>
      </c>
      <c r="L8" s="230">
        <f>(K8+K11)/2</f>
        <v>90.294117647058826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80</v>
      </c>
      <c r="I10" s="73">
        <v>80</v>
      </c>
      <c r="J10" s="24">
        <f>IF(I10/H10*100&gt;100,100,I10/H10*100)</f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11.333333333333334</v>
      </c>
      <c r="I11" s="74">
        <v>9.1333333333333346</v>
      </c>
      <c r="J11" s="24">
        <f>IF(I11/H11*100&gt;100,100,I11/H11*100)</f>
        <v>80.588235294117652</v>
      </c>
      <c r="K11" s="24">
        <f>J11</f>
        <v>80.588235294117652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>IF(H12/I12*100&gt;100,100,H12/I12*100)</f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>IF(I13/H13*100&gt;100,100,I13/H13*100)</f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>IF(I14/H14*100&gt;100,100,I14/H14*100)</f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>IF(I15/H15*100&gt;100,100,I15/H15*100)</f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>IF(I16/H16*100&gt;100,100,I16/H16*100)</f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>IF(I17/H17*100&gt;100,100,I17/H17*100)</f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ref="J18:J25" si="0">IF(I18/H18*100&gt;100,100,I18/H18*100)</f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>IF(H20/I20*100&gt;100,100,H20/I20*100)</f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>IF(I21/H21*100&gt;100,100,I21/H21*100)</f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>IF(I22/H22*100&gt;100,100,I22/H22*100)</f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3">
        <v>0</v>
      </c>
      <c r="I23" s="73">
        <v>0</v>
      </c>
      <c r="J23" s="24" t="e">
        <f>IF(I23/H23*100&gt;100,100,I23/H23*100)</f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>IF(I26/H26*100&gt;100,100,I26/H26*100)</f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>IF(I27/H27*100&gt;100,100,I27/H27*100)</f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customHeight="1" x14ac:dyDescent="0.25">
      <c r="A28" s="203"/>
      <c r="B28" s="51" t="s">
        <v>178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10.039919028340078</v>
      </c>
      <c r="I28" s="73">
        <v>7.6651982378854617</v>
      </c>
      <c r="J28" s="24">
        <f>IF(H28/I28*100&gt;100,100,H28/I28*100)</f>
        <v>100</v>
      </c>
      <c r="K28" s="229">
        <f>(J28+J29+J30)/3</f>
        <v>99.605555555555569</v>
      </c>
      <c r="L28" s="230">
        <f>(K28+K31)/2</f>
        <v>99.802777777777777</v>
      </c>
      <c r="M28" s="203"/>
      <c r="N28" s="225"/>
    </row>
    <row r="29" spans="1:14" ht="81.75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24">
        <f>IF(I29/H29*100&gt;100,100,I29/H29*100)</f>
        <v>100</v>
      </c>
      <c r="K29" s="213"/>
      <c r="L29" s="231"/>
      <c r="M29" s="203"/>
      <c r="N29" s="225"/>
    </row>
    <row r="30" spans="1:14" ht="81.75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59.999999999999986</v>
      </c>
      <c r="I30" s="73">
        <v>59.29</v>
      </c>
      <c r="J30" s="24">
        <f>IF(I30/H30*100&gt;100,100,I30/H30*100)</f>
        <v>98.816666666666691</v>
      </c>
      <c r="K30" s="214"/>
      <c r="L30" s="231"/>
      <c r="M30" s="203"/>
      <c r="N30" s="225"/>
    </row>
    <row r="31" spans="1:14" ht="81.75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1.6666666666666667</v>
      </c>
      <c r="I31" s="74">
        <v>1.6666666666666667</v>
      </c>
      <c r="J31" s="24">
        <f>IF(I31/H31*100&gt;100,100,I31/H31*100)</f>
        <v>100</v>
      </c>
      <c r="K31" s="24">
        <f>J31</f>
        <v>100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13.974223602484473</v>
      </c>
      <c r="I32" s="73">
        <v>12.553191489361703</v>
      </c>
      <c r="J32" s="24">
        <f>IF(H32/I32*100&gt;100,100,H32/I32*100)</f>
        <v>100</v>
      </c>
      <c r="K32" s="229">
        <f>(J32+J33+J34)/3</f>
        <v>98.214285714285708</v>
      </c>
      <c r="L32" s="230">
        <f>(K32+K35)/2</f>
        <v>99.107142857142861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70</v>
      </c>
      <c r="I34" s="73">
        <v>66.25</v>
      </c>
      <c r="J34" s="24">
        <f>IF(I34/H34*100&gt;100,100,I34/H34*100)</f>
        <v>94.642857142857139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6</v>
      </c>
      <c r="I35" s="74">
        <v>6.666666666666667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9.9857489878542509</v>
      </c>
      <c r="I36" s="73">
        <v>7.2769656050271632</v>
      </c>
      <c r="J36" s="24">
        <f>IF(H36/I36*100&gt;100,100,H36/I36*100)</f>
        <v>100</v>
      </c>
      <c r="K36" s="229">
        <f>(J36+J37+J38)/3</f>
        <v>100</v>
      </c>
      <c r="L36" s="230">
        <f>(K36+K39)/2</f>
        <v>99.242857142857133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60</v>
      </c>
      <c r="I38" s="73">
        <v>64.290000000000006</v>
      </c>
      <c r="J38" s="24">
        <f>IF(I38/H38*100&gt;100,100,I38/H38*100)</f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291.66666666666669</v>
      </c>
      <c r="I39" s="74">
        <v>287.25</v>
      </c>
      <c r="J39" s="24">
        <f>IF(I39/H39*100&gt;100,100,I39/H39*100)</f>
        <v>98.48571428571428</v>
      </c>
      <c r="K39" s="24">
        <f>J39</f>
        <v>98.48571428571428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47" si="1">IF(I42/H42*100&gt;100,100,I42/H42*100)</f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9.9966389122297752</v>
      </c>
      <c r="I48" s="73">
        <v>12.102944586134941</v>
      </c>
      <c r="J48" s="24">
        <f>IF(H48/I48*100&gt;100,100,H48/I48*100)</f>
        <v>82.596750246067103</v>
      </c>
      <c r="K48" s="229">
        <f>(J48+J49+J50)/3</f>
        <v>93.678083415355715</v>
      </c>
      <c r="L48" s="230">
        <f>(K48+K51)/2</f>
        <v>91.650362462394838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 t="shared" ref="J49:J63" si="2"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80</v>
      </c>
      <c r="I50" s="73">
        <v>78.75</v>
      </c>
      <c r="J50" s="24">
        <f t="shared" si="2"/>
        <v>98.4375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17.666666666666668</v>
      </c>
      <c r="I51" s="74">
        <v>15.833333333333334</v>
      </c>
      <c r="J51" s="24">
        <f t="shared" si="2"/>
        <v>89.622641509433961</v>
      </c>
      <c r="K51" s="24">
        <f>J51</f>
        <v>89.622641509433961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9.9777327935222644</v>
      </c>
      <c r="I64" s="73">
        <v>13.756111729680013</v>
      </c>
      <c r="J64" s="24">
        <f>IF(H64/I64*100&gt;100,100,H64/I64*100)</f>
        <v>72.533089215860571</v>
      </c>
      <c r="K64" s="229">
        <f>(J64+J65+J66)/3</f>
        <v>89.608807516397974</v>
      </c>
      <c r="L64" s="230">
        <f>(K64+K67)/2</f>
        <v>94.804403758198987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ref="J65:J73" si="3">IF(I65/H65*100&gt;100,100,I65/H65*100)</f>
        <v>100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75</v>
      </c>
      <c r="I66" s="73">
        <v>72.22</v>
      </c>
      <c r="J66" s="24">
        <f t="shared" si="3"/>
        <v>96.293333333333337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36</v>
      </c>
      <c r="I67" s="74">
        <v>37.916666666666664</v>
      </c>
      <c r="J67" s="24">
        <f t="shared" si="3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9.9966389122297752</v>
      </c>
      <c r="I76" s="73">
        <v>12.102944586134941</v>
      </c>
      <c r="J76" s="24">
        <f>IF(H76/I76*100&gt;100,100,H76/I76*100)</f>
        <v>82.596750246067103</v>
      </c>
      <c r="K76" s="229">
        <f>(J76+J77+J78)/3</f>
        <v>94.198916748689044</v>
      </c>
      <c r="L76" s="230">
        <f>(K76+K79)/2</f>
        <v>91.910779129061495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17.666666666666668</v>
      </c>
      <c r="I79" s="74">
        <v>15.833333333333334</v>
      </c>
      <c r="J79" s="24">
        <f>IF(I79/H79*100&gt;100,100,I79/H79*100)</f>
        <v>89.622641509433961</v>
      </c>
      <c r="K79" s="24">
        <f>J79</f>
        <v>89.622641509433961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9.9834033243644225</v>
      </c>
      <c r="I80" s="73">
        <v>6.9826899167968364</v>
      </c>
      <c r="J80" s="24">
        <f>IF(H80/I80*100&gt;100,100,H80/I80*100)</f>
        <v>100</v>
      </c>
      <c r="K80" s="229">
        <f>(J80+J81+J82)/3</f>
        <v>99.999877764757457</v>
      </c>
      <c r="L80" s="230">
        <f>(K80+K83)/2</f>
        <v>99.301181118403576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99.974126778783969</v>
      </c>
      <c r="I82" s="73">
        <v>99.973760167934927</v>
      </c>
      <c r="J82" s="24">
        <f>IF(I82/H82*100&gt;100,100,I82/H82*100)</f>
        <v>99.999633294272371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322</v>
      </c>
      <c r="I83" s="74">
        <v>317.5</v>
      </c>
      <c r="J83" s="24">
        <f>IF(I83/H83*100&gt;100,100,I83/H83*100)</f>
        <v>98.602484472049696</v>
      </c>
      <c r="K83" s="24">
        <f>J83</f>
        <v>98.602484472049696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>IF(H84/I84*100&gt;100,100,H84/I84*100)</f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>IF(I85/H85*100&gt;100,100,I85/H85*100)</f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>IF(I86/H86*100&gt;100,100,I86/H86*100)</f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>IF(I87/H87*100&gt;100,100,I87/H87*100)</f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>IF(I88/H88*100&gt;100,100,I88/H88*100)</f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>IF(I89/H89*100&gt;100,100,I89/H89*100)</f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ref="J90:J103" si="4">IF(I90/H90*100&gt;100,100,I90/H90*100)</f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4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4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4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4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4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4"/>
        <v>#DIV/0!</v>
      </c>
      <c r="K103" s="24" t="e">
        <f>J103</f>
        <v>#DIV/0!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9.9777327935222644</v>
      </c>
      <c r="I104" s="73">
        <v>13.756111729680013</v>
      </c>
      <c r="J104" s="24">
        <f>IF(H104/I104*100&gt;100,100,H104/I104*100)</f>
        <v>72.533089215860571</v>
      </c>
      <c r="K104" s="229">
        <f>(J104+J105+J106)/3</f>
        <v>90.844363071953524</v>
      </c>
      <c r="L104" s="230">
        <f>(K104+K107)/2</f>
        <v>95.422181535976762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36</v>
      </c>
      <c r="I107" s="74">
        <v>37.916666666666664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14.02173913043478</v>
      </c>
      <c r="I108" s="73">
        <v>7.0921985815602842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90.147058823529406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11.333333333333334</v>
      </c>
      <c r="I111" s="74">
        <v>9.1</v>
      </c>
      <c r="J111" s="24">
        <f>IF(I111/H111*100&gt;100,100,I111/H111*100)</f>
        <v>80.294117647058812</v>
      </c>
      <c r="K111" s="24">
        <f>J111</f>
        <v>80.294117647058812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9.9968189705031794</v>
      </c>
      <c r="I112" s="73">
        <v>5.475141598489615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5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5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2.3333333333333335</v>
      </c>
      <c r="I115" s="74">
        <v>2.3333333333333335</v>
      </c>
      <c r="J115" s="24">
        <f t="shared" si="5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  <c r="H121" s="167"/>
      <c r="I121" s="167"/>
      <c r="J121" s="168"/>
      <c r="K121" s="168"/>
    </row>
    <row r="122" spans="1:14" x14ac:dyDescent="0.25">
      <c r="A122" s="133"/>
      <c r="B122" s="132"/>
      <c r="C122" s="143"/>
      <c r="D122" s="143"/>
      <c r="E122" s="143"/>
      <c r="F122" s="133"/>
      <c r="G122" s="131"/>
      <c r="H122" s="167"/>
      <c r="I122" s="167"/>
      <c r="J122" s="168"/>
      <c r="K122" s="168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  <c r="H126" s="167"/>
      <c r="I126" s="169"/>
      <c r="J126" s="167"/>
      <c r="K126" s="168"/>
    </row>
    <row r="127" spans="1:14" x14ac:dyDescent="0.25">
      <c r="A127" s="133"/>
      <c r="C127" s="133"/>
      <c r="D127" s="133"/>
      <c r="E127" s="133"/>
      <c r="F127" s="134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75" showPageBreaks="1" showAutoFilter="1" view="pageBreakPreview" showRuler="0" topLeftCell="A120">
      <selection activeCell="B4" sqref="B4:B7"/>
      <rowBreaks count="5" manualBreakCount="5">
        <brk id="24" max="13" man="1"/>
        <brk id="47" max="13" man="1"/>
        <brk id="70" max="13" man="1"/>
        <brk id="79" max="16383" man="1"/>
        <brk id="102" max="13" man="1"/>
      </rowBreaks>
      <pageMargins left="0.35433070866141736" right="0.35433070866141736" top="0.39370078740157483" bottom="0.39370078740157483" header="0.51181102362204722" footer="0.51181102362204722"/>
      <pageSetup paperSize="9" scale="29" orientation="landscape" horizontalDpi="4294967293" r:id="rId1"/>
      <headerFooter alignWithMargins="0"/>
      <autoFilter ref="B1:O1"/>
    </customSheetView>
    <customSheetView guid="{D5409CD0-FC72-4D2B-8AB4-BC211D5DA7DB}" scale="75" showPageBreaks="1" showAutoFilter="1" view="pageBreakPreview" showRuler="0">
      <selection activeCell="A2" sqref="A2"/>
      <rowBreaks count="5" manualBreakCount="5">
        <brk id="24" max="13" man="1"/>
        <brk id="47" max="13" man="1"/>
        <brk id="70" max="13" man="1"/>
        <brk id="79" max="16383" man="1"/>
        <brk id="102" max="13" man="1"/>
      </rowBreaks>
      <pageMargins left="0.35433070866141736" right="0.35433070866141736" top="0.39370078740157483" bottom="0.39370078740157483" header="0.51181102362204722" footer="0.51181102362204722"/>
      <pageSetup paperSize="9" scale="29" orientation="landscape" horizontalDpi="4294967293" r:id="rId2"/>
      <headerFooter alignWithMargins="0"/>
      <autoFilter ref="B1:O1"/>
    </customSheetView>
  </customSheetViews>
  <mergeCells count="116">
    <mergeCell ref="A1:N1"/>
    <mergeCell ref="K100:K102"/>
    <mergeCell ref="D92:D95"/>
    <mergeCell ref="C92:C95"/>
    <mergeCell ref="C100:C103"/>
    <mergeCell ref="L44:L47"/>
    <mergeCell ref="L84:L87"/>
    <mergeCell ref="L80:L83"/>
    <mergeCell ref="C68:C71"/>
    <mergeCell ref="D68:D71"/>
    <mergeCell ref="C72:C75"/>
    <mergeCell ref="D72:D75"/>
    <mergeCell ref="K68:K70"/>
    <mergeCell ref="D84:D87"/>
    <mergeCell ref="D76:D79"/>
    <mergeCell ref="K76:K78"/>
    <mergeCell ref="C80:C83"/>
    <mergeCell ref="D80:D83"/>
    <mergeCell ref="K80:K82"/>
    <mergeCell ref="K84:K86"/>
    <mergeCell ref="C84:C87"/>
    <mergeCell ref="K52:K54"/>
    <mergeCell ref="C56:C59"/>
    <mergeCell ref="D56:D59"/>
    <mergeCell ref="K92:K94"/>
    <mergeCell ref="D88:D91"/>
    <mergeCell ref="K104:K106"/>
    <mergeCell ref="K88:K90"/>
    <mergeCell ref="C96:C99"/>
    <mergeCell ref="D96:D99"/>
    <mergeCell ref="K96:K98"/>
    <mergeCell ref="K116:K118"/>
    <mergeCell ref="C116:C119"/>
    <mergeCell ref="D116:D119"/>
    <mergeCell ref="D108:D111"/>
    <mergeCell ref="K108:K110"/>
    <mergeCell ref="C112:C115"/>
    <mergeCell ref="D112:D115"/>
    <mergeCell ref="K112:K114"/>
    <mergeCell ref="C108:C111"/>
    <mergeCell ref="K56:K58"/>
    <mergeCell ref="K64:K66"/>
    <mergeCell ref="C76:C79"/>
    <mergeCell ref="K72:K74"/>
    <mergeCell ref="C64:C67"/>
    <mergeCell ref="D64:D67"/>
    <mergeCell ref="D36:D39"/>
    <mergeCell ref="K36:K38"/>
    <mergeCell ref="K44:K46"/>
    <mergeCell ref="C60:C63"/>
    <mergeCell ref="D60:D63"/>
    <mergeCell ref="K60:K62"/>
    <mergeCell ref="K40:K42"/>
    <mergeCell ref="C48:C51"/>
    <mergeCell ref="D48:D51"/>
    <mergeCell ref="K48:K50"/>
    <mergeCell ref="C28:C31"/>
    <mergeCell ref="B120:C120"/>
    <mergeCell ref="C32:C35"/>
    <mergeCell ref="D32:D35"/>
    <mergeCell ref="C40:C43"/>
    <mergeCell ref="D40:D43"/>
    <mergeCell ref="C44:C47"/>
    <mergeCell ref="D44:D47"/>
    <mergeCell ref="C52:C55"/>
    <mergeCell ref="D52:D55"/>
    <mergeCell ref="C36:C39"/>
    <mergeCell ref="C104:C107"/>
    <mergeCell ref="D104:D107"/>
    <mergeCell ref="D100:D103"/>
    <mergeCell ref="C88:C91"/>
    <mergeCell ref="K16:K18"/>
    <mergeCell ref="A121:C121"/>
    <mergeCell ref="K20:K22"/>
    <mergeCell ref="A4:A119"/>
    <mergeCell ref="C20:C23"/>
    <mergeCell ref="D20:D23"/>
    <mergeCell ref="C16:C19"/>
    <mergeCell ref="D16:D19"/>
    <mergeCell ref="L104:L107"/>
    <mergeCell ref="C4:C7"/>
    <mergeCell ref="D4:D7"/>
    <mergeCell ref="K4:K6"/>
    <mergeCell ref="C12:C15"/>
    <mergeCell ref="D12:D15"/>
    <mergeCell ref="C8:C11"/>
    <mergeCell ref="D8:D11"/>
    <mergeCell ref="K8:K10"/>
    <mergeCell ref="K12:K14"/>
    <mergeCell ref="K32:K34"/>
    <mergeCell ref="C24:C27"/>
    <mergeCell ref="D24:D27"/>
    <mergeCell ref="D28:D31"/>
    <mergeCell ref="K28:K30"/>
    <mergeCell ref="K24:K26"/>
    <mergeCell ref="N116:N119"/>
    <mergeCell ref="L108:L111"/>
    <mergeCell ref="L100:L103"/>
    <mergeCell ref="N8:N115"/>
    <mergeCell ref="M4:M119"/>
    <mergeCell ref="L4:L7"/>
    <mergeCell ref="L12:L15"/>
    <mergeCell ref="L112:L115"/>
    <mergeCell ref="L36:L39"/>
    <mergeCell ref="L8:L11"/>
    <mergeCell ref="L32:L35"/>
    <mergeCell ref="L116:L119"/>
    <mergeCell ref="L20:L23"/>
    <mergeCell ref="L28:L31"/>
    <mergeCell ref="L68:L71"/>
    <mergeCell ref="L48:L51"/>
    <mergeCell ref="L76:L79"/>
    <mergeCell ref="L92:L95"/>
    <mergeCell ref="L64:L67"/>
    <mergeCell ref="L52:L55"/>
    <mergeCell ref="L60:L63"/>
  </mergeCells>
  <phoneticPr fontId="5" type="noConversion"/>
  <pageMargins left="0.75" right="0.75" top="1" bottom="1" header="0.5" footer="0.5"/>
  <pageSetup paperSize="9" scale="28" orientation="portrait" r:id="rId3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380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9.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thickBot="1" x14ac:dyDescent="0.3">
      <c r="A4" s="371">
        <v>1</v>
      </c>
      <c r="B4" s="372" t="s">
        <v>381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7.8</v>
      </c>
      <c r="K8" s="404">
        <f>IF(I8/J8*100&gt;100,100,I8/J8*100)</f>
        <v>100</v>
      </c>
      <c r="L8" s="405">
        <f>(K8+K9+K10)/3</f>
        <v>100</v>
      </c>
      <c r="M8" s="406">
        <f>(L8+L11)/2</f>
        <v>99.611273080660851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75</v>
      </c>
      <c r="K10" s="389">
        <f t="shared" si="0"/>
        <v>100</v>
      </c>
      <c r="L10" s="390"/>
      <c r="M10" s="391"/>
      <c r="N10" s="392"/>
      <c r="O10" s="393"/>
    </row>
    <row r="11" spans="1:15" ht="30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20.58</v>
      </c>
      <c r="J11" s="379">
        <v>20.420000000000002</v>
      </c>
      <c r="K11" s="389">
        <f t="shared" si="0"/>
        <v>99.222546161321688</v>
      </c>
      <c r="L11" s="389">
        <f>K11</f>
        <v>99.222546161321688</v>
      </c>
      <c r="M11" s="391"/>
      <c r="N11" s="392"/>
      <c r="O11" s="397"/>
    </row>
    <row r="12" spans="1:15" ht="49.5" customHeight="1" x14ac:dyDescent="0.25">
      <c r="A12" s="371">
        <v>2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>
        <v>15</v>
      </c>
      <c r="J12" s="379">
        <v>5.9</v>
      </c>
      <c r="K12" s="380">
        <f>IF(I12/J12*100&gt;100,100,I12/J12*100)</f>
        <v>100</v>
      </c>
      <c r="L12" s="381">
        <f>(K12+K13+K14)/3</f>
        <v>100</v>
      </c>
      <c r="M12" s="382">
        <f>(L12+L15)/2</f>
        <v>100</v>
      </c>
      <c r="N12" s="392"/>
      <c r="O12" s="409"/>
    </row>
    <row r="13" spans="1:15" ht="50.25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>
        <v>100</v>
      </c>
      <c r="J13" s="379">
        <v>100</v>
      </c>
      <c r="K13" s="389">
        <f>IF(J13/I13*100&gt;100,100,J13/I13*100)</f>
        <v>100</v>
      </c>
      <c r="L13" s="390"/>
      <c r="M13" s="391"/>
      <c r="N13" s="392"/>
      <c r="O13" s="410"/>
    </row>
    <row r="14" spans="1:15" ht="50.25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>
        <v>55</v>
      </c>
      <c r="J14" s="379">
        <v>75</v>
      </c>
      <c r="K14" s="389">
        <f>IF(J14/I14*100&gt;100,100,J14/I14*100)</f>
        <v>100</v>
      </c>
      <c r="L14" s="390"/>
      <c r="M14" s="391"/>
      <c r="N14" s="392"/>
      <c r="O14" s="410"/>
    </row>
    <row r="15" spans="1:15" ht="32.25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313</v>
      </c>
      <c r="I15" s="379">
        <v>17.920000000000002</v>
      </c>
      <c r="J15" s="379">
        <v>18.5</v>
      </c>
      <c r="K15" s="389">
        <f>IF(J15/I15*100&gt;100,100,J15/I15*100)</f>
        <v>100</v>
      </c>
      <c r="L15" s="389">
        <f>K15</f>
        <v>100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66.75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39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84" hidden="1" customHeight="1" x14ac:dyDescent="0.25">
      <c r="A36" s="371">
        <v>9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/>
      <c r="J36" s="379"/>
      <c r="K36" s="380" t="e">
        <f>IF(I36/J36*100&gt;100,100,I36/J36*100)</f>
        <v>#DIV/0!</v>
      </c>
      <c r="L36" s="381" t="e">
        <f>(K36+K37+K38)/3</f>
        <v>#DIV/0!</v>
      </c>
      <c r="M36" s="382" t="e">
        <f>(L36+L39)/2</f>
        <v>#DIV/0!</v>
      </c>
      <c r="N36" s="392"/>
      <c r="O36" s="384"/>
    </row>
    <row r="37" spans="1:15" ht="66" hidden="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/>
      <c r="J37" s="379"/>
      <c r="K37" s="389" t="e">
        <f>IF(J37/I37*100&gt;100,100,J37/I37*100)</f>
        <v>#DIV/0!</v>
      </c>
      <c r="L37" s="390"/>
      <c r="M37" s="391"/>
      <c r="N37" s="392"/>
      <c r="O37" s="393"/>
    </row>
    <row r="38" spans="1:15" ht="84.75" hidden="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/>
      <c r="J38" s="379"/>
      <c r="K38" s="389" t="e">
        <f>IF(J38/I38*100&gt;100,100,J38/I38*100)</f>
        <v>#DIV/0!</v>
      </c>
      <c r="L38" s="390"/>
      <c r="M38" s="391"/>
      <c r="N38" s="392"/>
      <c r="O38" s="393"/>
    </row>
    <row r="39" spans="1:15" ht="36" hidden="1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306</v>
      </c>
      <c r="I39" s="379"/>
      <c r="J39" s="379"/>
      <c r="K39" s="389" t="e">
        <f>IF(J39/I39*100&gt;100,100,J39/I39*100)</f>
        <v>#DIV/0!</v>
      </c>
      <c r="L39" s="389" t="e">
        <f>K39</f>
        <v>#DIV/0!</v>
      </c>
      <c r="M39" s="391"/>
      <c r="N39" s="392"/>
      <c r="O39" s="397"/>
    </row>
    <row r="40" spans="1:15" ht="51.75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15</v>
      </c>
      <c r="J40" s="379">
        <v>10</v>
      </c>
      <c r="K40" s="380">
        <f>IF(I40/J40*100&gt;100,100,I40/J40*100)</f>
        <v>100</v>
      </c>
      <c r="L40" s="381">
        <f>(K40+K41+K42)/3</f>
        <v>100</v>
      </c>
      <c r="M40" s="382">
        <f>(L40+L43)/2</f>
        <v>99.413970932958279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75</v>
      </c>
      <c r="K42" s="389">
        <f t="shared" si="0"/>
        <v>100</v>
      </c>
      <c r="L42" s="390"/>
      <c r="M42" s="391"/>
      <c r="N42" s="392"/>
      <c r="O42" s="393"/>
    </row>
    <row r="43" spans="1:15" ht="32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21.33</v>
      </c>
      <c r="J43" s="379">
        <v>21.08</v>
      </c>
      <c r="K43" s="389">
        <f t="shared" si="0"/>
        <v>98.827941865916543</v>
      </c>
      <c r="L43" s="389">
        <f>K43</f>
        <v>98.827941865916543</v>
      </c>
      <c r="M43" s="391"/>
      <c r="N43" s="392"/>
      <c r="O43" s="397"/>
    </row>
    <row r="44" spans="1:15" ht="86.2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51" customHeight="1" x14ac:dyDescent="0.25">
      <c r="A48" s="398">
        <v>4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>
        <v>15</v>
      </c>
      <c r="J48" s="379">
        <v>8.3000000000000007</v>
      </c>
      <c r="K48" s="380">
        <f>IF(I48/J48*100&gt;100,100,I48/J48*100)</f>
        <v>100</v>
      </c>
      <c r="L48" s="381">
        <f>(K48+K49+K50)/3</f>
        <v>100</v>
      </c>
      <c r="M48" s="382">
        <f>(L48+L51)/2</f>
        <v>99.567869852567355</v>
      </c>
      <c r="N48" s="392"/>
      <c r="O48" s="384"/>
    </row>
    <row r="49" spans="1:15" ht="51.75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>
        <v>100</v>
      </c>
      <c r="J49" s="379">
        <v>100</v>
      </c>
      <c r="K49" s="389">
        <f t="shared" si="0"/>
        <v>100</v>
      </c>
      <c r="L49" s="390"/>
      <c r="M49" s="391"/>
      <c r="N49" s="392"/>
      <c r="O49" s="393"/>
    </row>
    <row r="50" spans="1:15" ht="49.5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>
        <v>55</v>
      </c>
      <c r="J50" s="379">
        <v>75</v>
      </c>
      <c r="K50" s="389">
        <f t="shared" si="0"/>
        <v>100</v>
      </c>
      <c r="L50" s="390"/>
      <c r="M50" s="391"/>
      <c r="N50" s="392"/>
      <c r="O50" s="393"/>
    </row>
    <row r="51" spans="1:15" ht="32.25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313</v>
      </c>
      <c r="I51" s="379">
        <v>19.670000000000002</v>
      </c>
      <c r="J51" s="379">
        <v>19.5</v>
      </c>
      <c r="K51" s="389">
        <f t="shared" si="0"/>
        <v>99.135739705134711</v>
      </c>
      <c r="L51" s="389">
        <f>K51</f>
        <v>99.135739705134711</v>
      </c>
      <c r="M51" s="391"/>
      <c r="N51" s="392"/>
      <c r="O51" s="397"/>
    </row>
    <row r="52" spans="1:15" ht="0.7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67.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84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36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51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16.5</v>
      </c>
      <c r="K56" s="380">
        <f>IF(I56/J56*100&gt;100,100,I56/J56*100)</f>
        <v>90.909090909090907</v>
      </c>
      <c r="L56" s="381">
        <f>(K56+K57+K58)/3</f>
        <v>96.969696969696955</v>
      </c>
      <c r="M56" s="382">
        <f>(L56+L59)/2</f>
        <v>97.875092387287509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75</v>
      </c>
      <c r="K58" s="389">
        <f>IF(J58/I58*100&gt;100,100,J58/I58*100)</f>
        <v>100</v>
      </c>
      <c r="L58" s="390"/>
      <c r="M58" s="391"/>
      <c r="N58" s="392"/>
      <c r="O58" s="393"/>
    </row>
    <row r="59" spans="1:15" ht="41.2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20.5</v>
      </c>
      <c r="J59" s="379">
        <v>20.25</v>
      </c>
      <c r="K59" s="389">
        <f>IF(J59/I59*100&gt;100,100,J59/I59*100)</f>
        <v>98.780487804878049</v>
      </c>
      <c r="L59" s="389">
        <f>K59</f>
        <v>98.780487804878049</v>
      </c>
      <c r="M59" s="391"/>
      <c r="N59" s="411"/>
      <c r="O59" s="397"/>
    </row>
    <row r="60" spans="1:15" ht="24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24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24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24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24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24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24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24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24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24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24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24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24" hidden="1" customHeight="1" x14ac:dyDescent="0.25">
      <c r="A76" s="398">
        <v>18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/>
      <c r="J76" s="379"/>
      <c r="K76" s="389" t="e">
        <f>IF(J76/I76*100&gt;100,100,J76/I76*100)</f>
        <v>#DIV/0!</v>
      </c>
      <c r="L76" s="381" t="e">
        <f>(K76+K77+K78)/3</f>
        <v>#DIV/0!</v>
      </c>
      <c r="M76" s="419" t="e">
        <f>(L76+L79)/2</f>
        <v>#DIV/0!</v>
      </c>
      <c r="N76" s="422"/>
      <c r="O76" s="384"/>
    </row>
    <row r="77" spans="1:15" ht="24" hidden="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/>
      <c r="J77" s="379"/>
      <c r="K77" s="380" t="e">
        <f>IF(I77/J77*100&gt;100,100,I77/J77*100)</f>
        <v>#DIV/0!</v>
      </c>
      <c r="L77" s="390"/>
      <c r="M77" s="421"/>
      <c r="N77" s="422"/>
      <c r="O77" s="393"/>
    </row>
    <row r="78" spans="1:15" ht="24" hidden="1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/>
      <c r="J78" s="379"/>
      <c r="K78" s="389" t="e">
        <f>IF(J78/I78*100&gt;100,100,J78/I78*100)</f>
        <v>#DIV/0!</v>
      </c>
      <c r="L78" s="390"/>
      <c r="M78" s="421"/>
      <c r="N78" s="422"/>
      <c r="O78" s="393"/>
    </row>
    <row r="79" spans="1:15" ht="24" hidden="1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306</v>
      </c>
      <c r="I79" s="379"/>
      <c r="J79" s="379"/>
      <c r="K79" s="389" t="e">
        <f>IF(J79/I79*100&gt;100,100,J79/I79*100)</f>
        <v>#DIV/0!</v>
      </c>
      <c r="L79" s="389" t="e">
        <f>K79</f>
        <v>#DIV/0!</v>
      </c>
      <c r="M79" s="406"/>
      <c r="N79" s="422"/>
      <c r="O79" s="397"/>
    </row>
    <row r="80" spans="1:15" ht="52.5" customHeight="1" x14ac:dyDescent="0.25">
      <c r="A80" s="371">
        <v>6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99.611273080660851</v>
      </c>
      <c r="N80" s="422"/>
      <c r="O80" s="384"/>
    </row>
    <row r="81" spans="1:15" ht="50.2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15</v>
      </c>
      <c r="J81" s="379">
        <v>7.8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20.58</v>
      </c>
      <c r="J83" s="379">
        <v>20.420000000000002</v>
      </c>
      <c r="K83" s="389">
        <f>IF(J83/I83*100&gt;100,100,J83/I83*100)</f>
        <v>99.222546161321688</v>
      </c>
      <c r="L83" s="389">
        <f>K83</f>
        <v>99.222546161321688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49.5" customHeight="1" x14ac:dyDescent="0.25">
      <c r="A88" s="371">
        <v>7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>
        <v>100</v>
      </c>
      <c r="J88" s="379">
        <v>100</v>
      </c>
      <c r="K88" s="389">
        <f>IF(J88/I88*100&gt;100,100,J88/I88*100)</f>
        <v>100</v>
      </c>
      <c r="L88" s="381">
        <f>(K88+K89+K90)/3</f>
        <v>100</v>
      </c>
      <c r="M88" s="419">
        <f>(L88+L91)/2</f>
        <v>100</v>
      </c>
      <c r="N88" s="422"/>
      <c r="O88" s="384"/>
    </row>
    <row r="89" spans="1:15" ht="51.75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>
        <v>15</v>
      </c>
      <c r="J89" s="379">
        <v>5.9</v>
      </c>
      <c r="K89" s="380">
        <f>IF(I89/J89*100&gt;100,100,I89/J89*100)</f>
        <v>100</v>
      </c>
      <c r="L89" s="390"/>
      <c r="M89" s="421"/>
      <c r="N89" s="422"/>
      <c r="O89" s="393"/>
    </row>
    <row r="90" spans="1:15" ht="33.75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>
        <v>100</v>
      </c>
      <c r="J90" s="379">
        <v>100</v>
      </c>
      <c r="K90" s="389">
        <f>IF(J90/I90*100&gt;100,100,J90/I90*100)</f>
        <v>100</v>
      </c>
      <c r="L90" s="390"/>
      <c r="M90" s="421"/>
      <c r="N90" s="422"/>
      <c r="O90" s="393"/>
    </row>
    <row r="91" spans="1:15" ht="33.75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313</v>
      </c>
      <c r="I91" s="379">
        <v>17.920000000000002</v>
      </c>
      <c r="J91" s="379">
        <v>18.5</v>
      </c>
      <c r="K91" s="389">
        <f>IF(J91/I91*100&gt;100,100,J91/I91*100)</f>
        <v>100</v>
      </c>
      <c r="L91" s="389">
        <f>K91</f>
        <v>100</v>
      </c>
      <c r="M91" s="406"/>
      <c r="N91" s="422"/>
      <c r="O91" s="397"/>
    </row>
    <row r="92" spans="1:15" ht="0.7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83.25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51" customHeight="1" x14ac:dyDescent="0.25">
      <c r="A100" s="398">
        <v>8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>
        <v>100</v>
      </c>
      <c r="J100" s="379">
        <v>100</v>
      </c>
      <c r="K100" s="389">
        <f>IF(J100/I100*100&gt;100,100,J100/I100*100)</f>
        <v>100</v>
      </c>
      <c r="L100" s="381">
        <f>(K100+K101+K102)/3</f>
        <v>100</v>
      </c>
      <c r="M100" s="419">
        <f>(L100+L103)/2</f>
        <v>99.413970932958279</v>
      </c>
      <c r="N100" s="422"/>
      <c r="O100" s="393"/>
    </row>
    <row r="101" spans="1:15" ht="51.75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>
        <v>15</v>
      </c>
      <c r="J101" s="379">
        <v>10</v>
      </c>
      <c r="K101" s="380">
        <f>IF(I101/J101*100&gt;100,100,I101/J101*100)</f>
        <v>100</v>
      </c>
      <c r="L101" s="390"/>
      <c r="M101" s="421"/>
      <c r="N101" s="422"/>
      <c r="O101" s="393"/>
    </row>
    <row r="102" spans="1:15" ht="36.75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>
        <v>100</v>
      </c>
      <c r="J102" s="379">
        <v>100</v>
      </c>
      <c r="K102" s="389">
        <f>IF(J102/I102*100&gt;100,100,J102/I102*100)</f>
        <v>100</v>
      </c>
      <c r="L102" s="390"/>
      <c r="M102" s="421"/>
      <c r="N102" s="422"/>
      <c r="O102" s="393"/>
    </row>
    <row r="103" spans="1:15" ht="34.5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313</v>
      </c>
      <c r="I103" s="379">
        <v>21.33</v>
      </c>
      <c r="J103" s="379">
        <v>21.08</v>
      </c>
      <c r="K103" s="389">
        <f>IF(J103/I103*100&gt;100,100,J103/I103*100)</f>
        <v>98.827941865916543</v>
      </c>
      <c r="L103" s="389">
        <f>K103</f>
        <v>98.827941865916543</v>
      </c>
      <c r="M103" s="406"/>
      <c r="N103" s="422"/>
      <c r="O103" s="397"/>
    </row>
    <row r="104" spans="1:15" ht="51" customHeight="1" x14ac:dyDescent="0.25">
      <c r="A104" s="371">
        <v>9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>
        <v>100</v>
      </c>
      <c r="J104" s="379">
        <v>100</v>
      </c>
      <c r="K104" s="389">
        <f>IF(J104/I104*100&gt;100,100,J104/I104*100)</f>
        <v>100</v>
      </c>
      <c r="L104" s="381">
        <f>(K104+K105+K106)/3</f>
        <v>100</v>
      </c>
      <c r="M104" s="419">
        <f>(L104+L107)/2</f>
        <v>99.567869852567355</v>
      </c>
      <c r="N104" s="422"/>
      <c r="O104" s="384"/>
    </row>
    <row r="105" spans="1:15" ht="49.5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>
        <v>15</v>
      </c>
      <c r="J105" s="379">
        <v>8.3000000000000007</v>
      </c>
      <c r="K105" s="380">
        <f>IF(I105/J105*100&gt;100,100,I105/J105*100)</f>
        <v>100</v>
      </c>
      <c r="L105" s="390"/>
      <c r="M105" s="421"/>
      <c r="N105" s="422"/>
      <c r="O105" s="393"/>
    </row>
    <row r="106" spans="1:15" ht="34.5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>
        <v>100</v>
      </c>
      <c r="J106" s="379">
        <v>100</v>
      </c>
      <c r="K106" s="389">
        <f>IF(J106/I106*100&gt;100,100,J106/I106*100)</f>
        <v>100</v>
      </c>
      <c r="L106" s="390"/>
      <c r="M106" s="421"/>
      <c r="N106" s="422"/>
      <c r="O106" s="393"/>
    </row>
    <row r="107" spans="1:15" ht="39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313</v>
      </c>
      <c r="I107" s="379">
        <v>19.670000000000002</v>
      </c>
      <c r="J107" s="379">
        <v>19.5</v>
      </c>
      <c r="K107" s="389">
        <f>IF(J107/I107*100&gt;100,100,J107/I107*100)</f>
        <v>99.135739705134711</v>
      </c>
      <c r="L107" s="389">
        <f>K107</f>
        <v>99.135739705134711</v>
      </c>
      <c r="M107" s="406"/>
      <c r="N107" s="422"/>
      <c r="O107" s="397"/>
    </row>
    <row r="108" spans="1:15" ht="51" customHeight="1" x14ac:dyDescent="0.25">
      <c r="A108" s="398">
        <v>10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>
        <v>100</v>
      </c>
      <c r="J108" s="379">
        <v>100</v>
      </c>
      <c r="K108" s="389">
        <f>IF(J108/I108*100&gt;100,100,J108/I108*100)</f>
        <v>100</v>
      </c>
      <c r="L108" s="381">
        <f>(K108+K109+K110)/3</f>
        <v>96.969696969696955</v>
      </c>
      <c r="M108" s="419">
        <f>(L108+L111)/2</f>
        <v>97.875092387287509</v>
      </c>
      <c r="N108" s="422"/>
      <c r="O108" s="384"/>
    </row>
    <row r="109" spans="1:15" ht="5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>
        <v>15</v>
      </c>
      <c r="J109" s="379">
        <v>16.5</v>
      </c>
      <c r="K109" s="380">
        <f>IF(I109/J109*100&gt;100,100,I109/J109*100)</f>
        <v>90.909090909090907</v>
      </c>
      <c r="L109" s="390"/>
      <c r="M109" s="421"/>
      <c r="N109" s="422"/>
      <c r="O109" s="393"/>
    </row>
    <row r="110" spans="1:15" ht="34.5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>
        <v>100</v>
      </c>
      <c r="J110" s="379">
        <v>100</v>
      </c>
      <c r="K110" s="389">
        <f>IF(J110/I110*100&gt;100,100,J110/I110*100)</f>
        <v>100</v>
      </c>
      <c r="L110" s="390"/>
      <c r="M110" s="421"/>
      <c r="N110" s="422"/>
      <c r="O110" s="393"/>
    </row>
    <row r="111" spans="1:15" ht="34.5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313</v>
      </c>
      <c r="I111" s="379">
        <v>20.5</v>
      </c>
      <c r="J111" s="379">
        <v>20.25</v>
      </c>
      <c r="K111" s="389">
        <f>IF(J111/I111*100&gt;100,100,J111/I111*100)</f>
        <v>98.780487804878049</v>
      </c>
      <c r="L111" s="389">
        <f>K111</f>
        <v>98.780487804878049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  <rowBreaks count="1" manualBreakCount="1">
    <brk id="59" max="14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382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383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66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36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49.5" customHeight="1" x14ac:dyDescent="0.25">
      <c r="A28" s="371">
        <v>1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6.1</v>
      </c>
      <c r="K28" s="380">
        <f>IF(I28/J28*100&gt;100,100,I28/J28*100)</f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5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.75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55.9</v>
      </c>
      <c r="K30" s="389">
        <f t="shared" si="0"/>
        <v>100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1</v>
      </c>
      <c r="J31" s="379">
        <v>1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.75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4.5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55.9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8.5</v>
      </c>
      <c r="J39" s="379">
        <v>8.5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5.4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55.9</v>
      </c>
      <c r="K42" s="389">
        <f t="shared" si="0"/>
        <v>100</v>
      </c>
      <c r="L42" s="390"/>
      <c r="M42" s="391"/>
      <c r="N42" s="392"/>
      <c r="O42" s="393"/>
    </row>
    <row r="43" spans="1:15" ht="33.7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256.25</v>
      </c>
      <c r="J43" s="379">
        <v>256.33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.75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3.4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2.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55.9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5.17</v>
      </c>
      <c r="J55" s="379">
        <v>5.17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0.25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5.9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55.9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26.17</v>
      </c>
      <c r="J59" s="379">
        <v>26.17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.75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6.1</v>
      </c>
      <c r="K65" s="380">
        <f>IF(I65/J65*100&gt;100,100,I65/J65*100)</f>
        <v>100</v>
      </c>
      <c r="L65" s="390"/>
      <c r="M65" s="421"/>
      <c r="N65" s="422"/>
      <c r="O65" s="393"/>
    </row>
    <row r="66" spans="1:15" ht="36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</v>
      </c>
      <c r="J67" s="379">
        <v>1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23.2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23.25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23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23.2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23.2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23.2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23.2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23.2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4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4.5</v>
      </c>
      <c r="K77" s="380">
        <f>IF(I77/J77*100&gt;100,100,I77/J77*100)</f>
        <v>100</v>
      </c>
      <c r="L77" s="390"/>
      <c r="M77" s="421"/>
      <c r="N77" s="422"/>
      <c r="O77" s="393"/>
    </row>
    <row r="78" spans="1:15" ht="36.7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8.5</v>
      </c>
      <c r="J79" s="379">
        <v>8.5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5.4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256.25</v>
      </c>
      <c r="J83" s="379">
        <v>256.33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9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3.4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5.17</v>
      </c>
      <c r="J95" s="379">
        <v>5.17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10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5.9</v>
      </c>
      <c r="K97" s="380">
        <f>IF(I97/J97*100&gt;100,100,I97/J97*100)</f>
        <v>100</v>
      </c>
      <c r="L97" s="390"/>
      <c r="M97" s="421"/>
      <c r="N97" s="422"/>
      <c r="O97" s="393"/>
    </row>
    <row r="98" spans="1:15" ht="33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26.17</v>
      </c>
      <c r="J99" s="379">
        <v>26.17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6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63" max="14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57031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384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thickBot="1" x14ac:dyDescent="0.3">
      <c r="A4" s="371">
        <v>1</v>
      </c>
      <c r="B4" s="372" t="s">
        <v>385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9.1999999999999993</v>
      </c>
      <c r="K8" s="404">
        <f>IF(I8/J8*100&gt;100,100,I8/J8*100)</f>
        <v>100</v>
      </c>
      <c r="L8" s="405">
        <f>(K8+K9+K10)/3</f>
        <v>99.100000000000009</v>
      </c>
      <c r="M8" s="406">
        <f>(L8+L11)/2</f>
        <v>99.550000000000011</v>
      </c>
      <c r="N8" s="392"/>
      <c r="O8" s="407"/>
    </row>
    <row r="9" spans="1:15" ht="52.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97.3</v>
      </c>
      <c r="K9" s="389">
        <f t="shared" ref="K9:K53" si="0">IF(J9/I9*100&gt;100,100,J9/I9*100)</f>
        <v>97.3</v>
      </c>
      <c r="L9" s="390"/>
      <c r="M9" s="391"/>
      <c r="N9" s="392"/>
      <c r="O9" s="393"/>
    </row>
    <row r="10" spans="1:15" ht="53.2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70.099999999999994</v>
      </c>
      <c r="K10" s="389">
        <f t="shared" si="0"/>
        <v>100</v>
      </c>
      <c r="L10" s="390"/>
      <c r="M10" s="391"/>
      <c r="N10" s="392"/>
      <c r="O10" s="393"/>
    </row>
    <row r="11" spans="1:15" ht="32.2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1.17</v>
      </c>
      <c r="J11" s="379">
        <v>1.17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9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48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0.25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4.9000000000000004</v>
      </c>
      <c r="K36" s="380">
        <f>IF(I36/J36*100&gt;100,100,I36/J36*100)</f>
        <v>100</v>
      </c>
      <c r="L36" s="381">
        <f>(K36+K37+K38)/3</f>
        <v>99.366666666666674</v>
      </c>
      <c r="M36" s="382">
        <f>(L36+L39)/2</f>
        <v>99.683333333333337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98.1</v>
      </c>
      <c r="K37" s="389">
        <f>IF(J37/I37*100&gt;100,100,J37/I37*100)</f>
        <v>98.1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55.7</v>
      </c>
      <c r="J38" s="379">
        <v>70.099999999999994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2</v>
      </c>
      <c r="J39" s="379">
        <v>2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.75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5.7</v>
      </c>
      <c r="K40" s="380">
        <f>IF(I40/J40*100&gt;100,100,I40/J40*100)</f>
        <v>100</v>
      </c>
      <c r="L40" s="381">
        <f>(K40+K41+K42)/3</f>
        <v>99.133333333333326</v>
      </c>
      <c r="M40" s="382">
        <f>(L40+L43)/2</f>
        <v>99.566666666666663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97.4</v>
      </c>
      <c r="K41" s="389">
        <f t="shared" si="0"/>
        <v>97.4</v>
      </c>
      <c r="L41" s="390"/>
      <c r="M41" s="391"/>
      <c r="N41" s="392"/>
      <c r="O41" s="393"/>
    </row>
    <row r="42" spans="1:15" ht="52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70.099999999999994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142.25</v>
      </c>
      <c r="J43" s="379">
        <v>142.41999999999999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1.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21.7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21.7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21.7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21.7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21.7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21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21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.75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1.6</v>
      </c>
      <c r="K52" s="380">
        <f>IF(I52/J52*100&gt;100,100,I52/J52*100)</f>
        <v>100</v>
      </c>
      <c r="L52" s="381">
        <f>(K52+K53+K54)/3</f>
        <v>99.033333333333346</v>
      </c>
      <c r="M52" s="382">
        <f>(L52+L55)/2</f>
        <v>99.51666666666668</v>
      </c>
      <c r="N52" s="392"/>
      <c r="O52" s="384"/>
    </row>
    <row r="53" spans="1:15" ht="50.2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97.1</v>
      </c>
      <c r="K53" s="389">
        <f t="shared" si="0"/>
        <v>97.1</v>
      </c>
      <c r="L53" s="390"/>
      <c r="M53" s="391"/>
      <c r="N53" s="392"/>
      <c r="O53" s="393"/>
    </row>
    <row r="54" spans="1:15" ht="50.2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75.5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.75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>
        <v>0.67</v>
      </c>
      <c r="J55" s="379">
        <v>0.75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.75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2.6</v>
      </c>
      <c r="K56" s="380">
        <f>IF(I56/J56*100&gt;100,100,I56/J56*100)</f>
        <v>100</v>
      </c>
      <c r="L56" s="381">
        <f>(K56+K57+K58)/3</f>
        <v>99.133333333333326</v>
      </c>
      <c r="M56" s="382">
        <f>(L56+L59)/2</f>
        <v>99.566666666666663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97.4</v>
      </c>
      <c r="K57" s="389">
        <f>IF(J57/I57*100&gt;100,100,J57/I57*100)</f>
        <v>97.4</v>
      </c>
      <c r="L57" s="390"/>
      <c r="M57" s="391"/>
      <c r="N57" s="392"/>
      <c r="O57" s="393"/>
    </row>
    <row r="58" spans="1:15" ht="51.7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75.8</v>
      </c>
      <c r="K58" s="389">
        <f>IF(J58/I58*100&gt;100,100,J58/I58*100)</f>
        <v>100</v>
      </c>
      <c r="L58" s="390"/>
      <c r="M58" s="391"/>
      <c r="N58" s="392"/>
      <c r="O58" s="393"/>
    </row>
    <row r="59" spans="1:15" ht="41.2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5.75</v>
      </c>
      <c r="J59" s="379">
        <v>5.75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24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24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24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24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24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24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24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24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24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24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24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24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1.75" customHeight="1" x14ac:dyDescent="0.25">
      <c r="A76" s="398">
        <v>6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97.3</v>
      </c>
      <c r="K76" s="389">
        <f>IF(J76/I76*100&gt;100,100,J76/I76*100)</f>
        <v>97.3</v>
      </c>
      <c r="L76" s="381">
        <f>(K76+K77+K78)/3</f>
        <v>99.100000000000009</v>
      </c>
      <c r="M76" s="419">
        <f>(L76+L79)/2</f>
        <v>99.550000000000011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4.9000000000000004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5.25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2</v>
      </c>
      <c r="J79" s="379">
        <v>2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7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97.3</v>
      </c>
      <c r="K80" s="389">
        <f>IF(J80/I80*100&gt;100,100,J80/I80*100)</f>
        <v>97.3</v>
      </c>
      <c r="L80" s="381">
        <f>(K80+K81+K82)/3</f>
        <v>99.100000000000009</v>
      </c>
      <c r="M80" s="419">
        <f>(L80+L83)/2</f>
        <v>99.550000000000011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5.8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.7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143.41999999999999</v>
      </c>
      <c r="J83" s="379">
        <v>143.41999999999999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0.7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2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24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24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24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24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24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1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" customHeight="1" x14ac:dyDescent="0.25">
      <c r="A92" s="398">
        <v>8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97.2</v>
      </c>
      <c r="K92" s="389">
        <f>IF(J92/I92*100&gt;100,100,J92/I92*100)</f>
        <v>97.2</v>
      </c>
      <c r="L92" s="381">
        <f>(K92+K93+K94)/3</f>
        <v>99.066666666666663</v>
      </c>
      <c r="M92" s="419">
        <f>(L92+L95)/2</f>
        <v>99.533333333333331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1.6</v>
      </c>
      <c r="K93" s="380"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7.5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>
        <v>0.67</v>
      </c>
      <c r="J95" s="379">
        <v>0.75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3.25" customHeight="1" x14ac:dyDescent="0.25">
      <c r="A96" s="371">
        <v>9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97.2</v>
      </c>
      <c r="K96" s="389">
        <f>IF(J96/I96*100&gt;100,100,J96/I96*100)</f>
        <v>97.2</v>
      </c>
      <c r="L96" s="381">
        <f>(K96+K97+K98)/3</f>
        <v>99.066666666666663</v>
      </c>
      <c r="M96" s="419">
        <f>(L96+L99)/2</f>
        <v>99.533333333333331</v>
      </c>
      <c r="N96" s="422"/>
      <c r="O96" s="384"/>
    </row>
    <row r="97" spans="1:15" ht="5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2.6</v>
      </c>
      <c r="K97" s="380">
        <f>IF(I97/J97*100&gt;100,100,I97/J97*100)</f>
        <v>100</v>
      </c>
      <c r="L97" s="390"/>
      <c r="M97" s="421"/>
      <c r="N97" s="422"/>
      <c r="O97" s="393"/>
    </row>
    <row r="98" spans="1:15" ht="33.7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5.2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5.75</v>
      </c>
      <c r="J99" s="379">
        <v>5.75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33.7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33.7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33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3.7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33.7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33.7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33.7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3.7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33.7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33.7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33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3.7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3.7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R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75" max="14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71093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386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387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76.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1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10.8</v>
      </c>
      <c r="K20" s="380">
        <f>IF(I20/J20*100&gt;100,100,I20/J20*100)</f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51.7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56.2</v>
      </c>
      <c r="K22" s="389">
        <f t="shared" si="0"/>
        <v>100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1</v>
      </c>
      <c r="J23" s="379">
        <v>1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21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13.1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.75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56.2</v>
      </c>
      <c r="K38" s="389">
        <f>IF(J38/I38*100&gt;100,100,J38/I38*100)</f>
        <v>100</v>
      </c>
      <c r="L38" s="390"/>
      <c r="M38" s="391"/>
      <c r="N38" s="392"/>
      <c r="O38" s="393"/>
    </row>
    <row r="39" spans="1:15" ht="33.75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5.25</v>
      </c>
      <c r="J39" s="379">
        <v>5.25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.75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3.33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56.2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227.5</v>
      </c>
      <c r="J43" s="379">
        <v>227.58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11.4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2.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2.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56.2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4.67</v>
      </c>
      <c r="J55" s="379">
        <v>4.67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12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49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56.2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16.920000000000002</v>
      </c>
      <c r="J59" s="379">
        <v>16.920000000000002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10.8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8.2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</v>
      </c>
      <c r="J67" s="379">
        <v>1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2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2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2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2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1.7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13.1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5.25</v>
      </c>
      <c r="J79" s="379">
        <v>5.25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4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269.33</v>
      </c>
      <c r="J83" s="379">
        <v>269.83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9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11.4</v>
      </c>
      <c r="K93" s="380">
        <f>IF(I93/J93*100&gt;100,100,I93/J93*100)</f>
        <v>100</v>
      </c>
      <c r="L93" s="390"/>
      <c r="M93" s="421"/>
      <c r="N93" s="422"/>
      <c r="O93" s="393"/>
    </row>
    <row r="94" spans="1:15" ht="34.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4.67</v>
      </c>
      <c r="J95" s="379">
        <v>4.67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10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12</v>
      </c>
      <c r="K97" s="380">
        <f>IF(I97/J97*100&gt;100,100,I97/J97*100)</f>
        <v>100</v>
      </c>
      <c r="L97" s="390"/>
      <c r="M97" s="421"/>
      <c r="N97" s="422"/>
      <c r="O97" s="393"/>
    </row>
    <row r="98" spans="1:15" ht="34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7.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16.920000000000002</v>
      </c>
      <c r="J99" s="379">
        <v>16.920000000000002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47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63" max="14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388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17.25" hidden="1" customHeight="1" thickBot="1" x14ac:dyDescent="0.3">
      <c r="A4" s="371">
        <v>1</v>
      </c>
      <c r="B4" s="372" t="s">
        <v>389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17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17.25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17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1</v>
      </c>
      <c r="K8" s="404">
        <f>IF(I8/J8*100&gt;100,100,I8/J8*100)</f>
        <v>100</v>
      </c>
      <c r="L8" s="405">
        <f>(K8+K9+K10)/3</f>
        <v>100</v>
      </c>
      <c r="M8" s="406">
        <f>(L8+L11)/2</f>
        <v>100</v>
      </c>
      <c r="N8" s="392"/>
      <c r="O8" s="407"/>
    </row>
    <row r="9" spans="1:15" ht="5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60</v>
      </c>
      <c r="K10" s="389">
        <f t="shared" si="0"/>
        <v>100</v>
      </c>
      <c r="L10" s="390"/>
      <c r="M10" s="391"/>
      <c r="N10" s="392"/>
      <c r="O10" s="393"/>
    </row>
    <row r="11" spans="1:15" ht="36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>
        <v>8</v>
      </c>
      <c r="J11" s="379">
        <v>8.5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17.2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17.2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17.2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17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17.2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17.2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17.2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17.2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17.2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17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17.25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17.2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17.2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17.2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17.2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17.25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51" customHeight="1" x14ac:dyDescent="0.25">
      <c r="A28" s="371">
        <v>2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1.3</v>
      </c>
      <c r="K28" s="380">
        <f>IF(I28/J28*100&gt;100,100,I28/J28*100)</f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49.5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60.5</v>
      </c>
      <c r="K30" s="389">
        <f t="shared" si="0"/>
        <v>100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2</v>
      </c>
      <c r="J31" s="379">
        <v>2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51" customHeight="1" x14ac:dyDescent="0.25">
      <c r="A32" s="398">
        <v>3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>
        <v>15</v>
      </c>
      <c r="J32" s="379">
        <v>2.7</v>
      </c>
      <c r="K32" s="389">
        <f>IF(I32/J32*100&gt;100,100,I32/J32*100)</f>
        <v>100</v>
      </c>
      <c r="L32" s="381">
        <f>(K32+K33+K34)/3</f>
        <v>100</v>
      </c>
      <c r="M32" s="382">
        <f>(L32+L35)/2</f>
        <v>100</v>
      </c>
      <c r="N32" s="392"/>
      <c r="O32" s="409"/>
    </row>
    <row r="33" spans="1:15" ht="51.75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>
        <v>100</v>
      </c>
      <c r="J33" s="379">
        <v>100</v>
      </c>
      <c r="K33" s="389">
        <f t="shared" si="0"/>
        <v>100</v>
      </c>
      <c r="L33" s="390"/>
      <c r="M33" s="391"/>
      <c r="N33" s="392"/>
      <c r="O33" s="410"/>
    </row>
    <row r="34" spans="1:15" ht="49.5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>
        <v>55</v>
      </c>
      <c r="J34" s="379">
        <v>60</v>
      </c>
      <c r="K34" s="389">
        <f t="shared" si="0"/>
        <v>100</v>
      </c>
      <c r="L34" s="390"/>
      <c r="M34" s="391"/>
      <c r="N34" s="392"/>
      <c r="O34" s="410"/>
    </row>
    <row r="35" spans="1:15" ht="34.5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313</v>
      </c>
      <c r="I35" s="379">
        <v>0.67</v>
      </c>
      <c r="J35" s="379">
        <v>0.67</v>
      </c>
      <c r="K35" s="389">
        <f t="shared" si="0"/>
        <v>100</v>
      </c>
      <c r="L35" s="389">
        <f>K35</f>
        <v>100</v>
      </c>
      <c r="M35" s="391"/>
      <c r="N35" s="392"/>
      <c r="O35" s="412"/>
    </row>
    <row r="36" spans="1:15" ht="51.75" customHeight="1" x14ac:dyDescent="0.25">
      <c r="A36" s="371">
        <v>4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9.8000000000000007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60.5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13.75</v>
      </c>
      <c r="J39" s="379">
        <v>13.75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5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9.5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3.2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60.5</v>
      </c>
      <c r="K42" s="389">
        <f t="shared" si="0"/>
        <v>100</v>
      </c>
      <c r="L42" s="390"/>
      <c r="M42" s="391"/>
      <c r="N42" s="392"/>
      <c r="O42" s="393"/>
    </row>
    <row r="43" spans="1:15" ht="35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218.33</v>
      </c>
      <c r="J43" s="379">
        <v>218.33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.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6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2.2999999999999998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60.5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5.67</v>
      </c>
      <c r="J55" s="379">
        <v>5.75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15.3</v>
      </c>
      <c r="K56" s="380">
        <f>IF(I56/J56*100&gt;100,100,I56/J56*100)</f>
        <v>98.039215686274503</v>
      </c>
      <c r="L56" s="381">
        <f>(K56+K57+K58)/3</f>
        <v>99.346405228758158</v>
      </c>
      <c r="M56" s="382">
        <f>(L56+L59)/2</f>
        <v>99.673202614379079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60.5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21.75</v>
      </c>
      <c r="J59" s="379">
        <v>21.75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8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0.2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1.3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7.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2</v>
      </c>
      <c r="J67" s="379">
        <v>2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0.25" customHeight="1" x14ac:dyDescent="0.25">
      <c r="A72" s="371">
        <v>9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100</v>
      </c>
      <c r="K72" s="389">
        <f>IF(J72/I72*100&gt;100,100,J72/I72*100)</f>
        <v>100</v>
      </c>
      <c r="L72" s="381">
        <f>(K72+K73+K74)/3</f>
        <v>100</v>
      </c>
      <c r="M72" s="419">
        <f>(L72+L75)/2</f>
        <v>100</v>
      </c>
      <c r="N72" s="422"/>
      <c r="O72" s="409"/>
    </row>
    <row r="73" spans="1:15" ht="5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2.7</v>
      </c>
      <c r="K73" s="380">
        <f>IF(I73/J73*100&gt;100,100,I73/J73*100)</f>
        <v>100</v>
      </c>
      <c r="L73" s="390"/>
      <c r="M73" s="421"/>
      <c r="N73" s="422"/>
      <c r="O73" s="410"/>
    </row>
    <row r="74" spans="1:15" ht="35.2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6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313</v>
      </c>
      <c r="I75" s="379">
        <v>0.67</v>
      </c>
      <c r="J75" s="379">
        <v>0.67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51" customHeight="1" x14ac:dyDescent="0.25">
      <c r="A76" s="398">
        <v>10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3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9.8000000000000007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13.75</v>
      </c>
      <c r="J79" s="379">
        <v>13.75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11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4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9.1999999999999993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3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226.33</v>
      </c>
      <c r="J83" s="379">
        <v>226.83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12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0.2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2.2999999999999998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5.67</v>
      </c>
      <c r="J95" s="379">
        <v>5.75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99.346405228758158</v>
      </c>
      <c r="M96" s="419">
        <f>(L96+L99)/2</f>
        <v>99.673202614379079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15.3</v>
      </c>
      <c r="K97" s="380">
        <f>IF(I97/J97*100&gt;100,100,I97/J97*100)</f>
        <v>98.039215686274503</v>
      </c>
      <c r="L97" s="390"/>
      <c r="M97" s="421"/>
      <c r="N97" s="422"/>
      <c r="O97" s="393"/>
    </row>
    <row r="98" spans="1:15" ht="36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7.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21.75</v>
      </c>
      <c r="J99" s="379">
        <v>21.75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51" max="14" man="1"/>
    <brk id="91" max="14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390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7.2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50.25" customHeight="1" x14ac:dyDescent="0.25">
      <c r="A4" s="371">
        <v>1</v>
      </c>
      <c r="B4" s="372" t="s">
        <v>391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>
        <v>15</v>
      </c>
      <c r="J4" s="379">
        <v>0</v>
      </c>
      <c r="K4" s="380">
        <v>100</v>
      </c>
      <c r="L4" s="381">
        <f>(K4+K5+K6)/3</f>
        <v>90.957575757575754</v>
      </c>
      <c r="M4" s="382">
        <f>(L4+L7)/2</f>
        <v>95.47878787878787</v>
      </c>
      <c r="N4" s="383" t="s">
        <v>339</v>
      </c>
      <c r="O4" s="384"/>
    </row>
    <row r="5" spans="1:15" ht="5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>
        <v>100</v>
      </c>
      <c r="J5" s="379">
        <v>89.6</v>
      </c>
      <c r="K5" s="389">
        <f>IF(J5/I5*100&gt;100,100,J5/I5*100)</f>
        <v>89.6</v>
      </c>
      <c r="L5" s="390"/>
      <c r="M5" s="391"/>
      <c r="N5" s="392"/>
      <c r="O5" s="393"/>
    </row>
    <row r="6" spans="1:15" ht="5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>
        <v>55</v>
      </c>
      <c r="J6" s="379">
        <v>45.8</v>
      </c>
      <c r="K6" s="389">
        <f>IF(J6/I6*100&gt;100,100,J6/I6*100)</f>
        <v>83.272727272727266</v>
      </c>
      <c r="L6" s="390"/>
      <c r="M6" s="391"/>
      <c r="N6" s="392"/>
      <c r="O6" s="393"/>
    </row>
    <row r="7" spans="1:15" ht="33.75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>
        <v>0.66</v>
      </c>
      <c r="J7" s="379">
        <v>0.66</v>
      </c>
      <c r="K7" s="389">
        <f>IF(J7/I7*100&gt;100,100,J7/I7*100)</f>
        <v>100</v>
      </c>
      <c r="L7" s="389">
        <f>K7</f>
        <v>100</v>
      </c>
      <c r="M7" s="391"/>
      <c r="N7" s="392"/>
      <c r="O7" s="397"/>
    </row>
    <row r="8" spans="1:15" ht="51.75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4.8</v>
      </c>
      <c r="K8" s="404">
        <f>IF(I8/J8*100&gt;100,100,I8/J8*100)</f>
        <v>100</v>
      </c>
      <c r="L8" s="405">
        <f>(K8+K9+K10)/3</f>
        <v>91.321212121212113</v>
      </c>
      <c r="M8" s="406">
        <f>(L8+L11)/2</f>
        <v>95.660606060606057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89.6</v>
      </c>
      <c r="K9" s="389">
        <f t="shared" ref="K9:K53" si="0">IF(J9/I9*100&gt;100,100,J9/I9*100)</f>
        <v>89.6</v>
      </c>
      <c r="L9" s="390"/>
      <c r="M9" s="391"/>
      <c r="N9" s="392"/>
      <c r="O9" s="393"/>
    </row>
    <row r="10" spans="1:15" ht="51.7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46.4</v>
      </c>
      <c r="K10" s="389">
        <f t="shared" si="0"/>
        <v>84.36363636363636</v>
      </c>
      <c r="L10" s="390"/>
      <c r="M10" s="391"/>
      <c r="N10" s="392"/>
      <c r="O10" s="393"/>
    </row>
    <row r="11" spans="1:15" ht="30.7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3.58</v>
      </c>
      <c r="J11" s="379">
        <v>3.58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15.7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15.7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15.75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15.7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15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15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15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15.75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15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15.7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15.75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15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51" customHeight="1" x14ac:dyDescent="0.25">
      <c r="A24" s="398">
        <v>3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>
        <v>15</v>
      </c>
      <c r="J24" s="379">
        <v>7.1</v>
      </c>
      <c r="K24" s="380">
        <f>IF(I24/J24*100&gt;100,100,I24/J24*100)</f>
        <v>100</v>
      </c>
      <c r="L24" s="381">
        <f>(K24+K25+K26)/3</f>
        <v>93.969696969696955</v>
      </c>
      <c r="M24" s="382">
        <f>(L24+L27)/2</f>
        <v>96.98484848484847</v>
      </c>
      <c r="N24" s="392"/>
      <c r="O24" s="384"/>
    </row>
    <row r="25" spans="1:15" ht="5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>
        <v>100</v>
      </c>
      <c r="J25" s="379">
        <v>91</v>
      </c>
      <c r="K25" s="389">
        <f t="shared" si="0"/>
        <v>91</v>
      </c>
      <c r="L25" s="390"/>
      <c r="M25" s="391"/>
      <c r="N25" s="392"/>
      <c r="O25" s="393"/>
    </row>
    <row r="26" spans="1:15" ht="5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>
        <v>55</v>
      </c>
      <c r="J26" s="379">
        <v>50</v>
      </c>
      <c r="K26" s="389">
        <f t="shared" si="0"/>
        <v>90.909090909090907</v>
      </c>
      <c r="L26" s="390"/>
      <c r="M26" s="391"/>
      <c r="N26" s="392"/>
      <c r="O26" s="393"/>
    </row>
    <row r="27" spans="1:15" ht="34.5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>
        <v>0.17</v>
      </c>
      <c r="J27" s="379">
        <v>0.17</v>
      </c>
      <c r="K27" s="389">
        <f t="shared" si="0"/>
        <v>100</v>
      </c>
      <c r="L27" s="389">
        <f>K27</f>
        <v>100</v>
      </c>
      <c r="M27" s="391"/>
      <c r="N27" s="392"/>
      <c r="O27" s="397"/>
    </row>
    <row r="28" spans="1:15" ht="52.5" customHeight="1" x14ac:dyDescent="0.25">
      <c r="A28" s="371">
        <v>4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10.1</v>
      </c>
      <c r="K28" s="380">
        <f>IF(I28/J28*100&gt;100,100,I28/J28*100)</f>
        <v>100</v>
      </c>
      <c r="L28" s="381">
        <f>(K28+K29+K30)/3</f>
        <v>91.321212121212113</v>
      </c>
      <c r="M28" s="382">
        <f>(L28+L31)/2</f>
        <v>95.660606060606057</v>
      </c>
      <c r="N28" s="392"/>
      <c r="O28" s="384"/>
    </row>
    <row r="29" spans="1:15" ht="51.75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89.6</v>
      </c>
      <c r="K29" s="389">
        <f t="shared" si="0"/>
        <v>89.6</v>
      </c>
      <c r="L29" s="390"/>
      <c r="M29" s="391"/>
      <c r="N29" s="392"/>
      <c r="O29" s="393"/>
    </row>
    <row r="30" spans="1:15" ht="5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46.4</v>
      </c>
      <c r="K30" s="389">
        <f t="shared" si="0"/>
        <v>84.36363636363636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1</v>
      </c>
      <c r="J31" s="379">
        <v>1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0.25" customHeight="1" x14ac:dyDescent="0.25">
      <c r="A36" s="371">
        <v>5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4.9000000000000004</v>
      </c>
      <c r="K36" s="380">
        <f>IF(I36/J36*100&gt;100,100,I36/J36*100)</f>
        <v>100</v>
      </c>
      <c r="L36" s="381">
        <f>(K36+K37+K38)/3</f>
        <v>91.321212121212113</v>
      </c>
      <c r="M36" s="382">
        <f>(L36+L39)/2</f>
        <v>95.660606060606057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89.6</v>
      </c>
      <c r="K37" s="389">
        <f>IF(J37/I37*100&gt;100,100,J37/I37*100)</f>
        <v>89.6</v>
      </c>
      <c r="L37" s="390"/>
      <c r="M37" s="391"/>
      <c r="N37" s="392"/>
      <c r="O37" s="393"/>
    </row>
    <row r="38" spans="1:15" ht="49.5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46.4</v>
      </c>
      <c r="K38" s="389">
        <f>IF(J38/I38*100&gt;100,100,J38/I38*100)</f>
        <v>84.36363636363636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1.92</v>
      </c>
      <c r="J39" s="379">
        <v>1.92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6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1.8</v>
      </c>
      <c r="K40" s="380">
        <f>IF(I40/J40*100&gt;100,100,I40/J40*100)</f>
        <v>100</v>
      </c>
      <c r="L40" s="381">
        <f>(K40+K41+K42)/3</f>
        <v>91.321212121212113</v>
      </c>
      <c r="M40" s="382">
        <f>(L40+L43)/2</f>
        <v>95.660606060606057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89.6</v>
      </c>
      <c r="K41" s="389">
        <f t="shared" si="0"/>
        <v>89.6</v>
      </c>
      <c r="L41" s="390"/>
      <c r="M41" s="391"/>
      <c r="N41" s="392"/>
      <c r="O41" s="393"/>
    </row>
    <row r="42" spans="1:15" ht="52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46.4</v>
      </c>
      <c r="K42" s="389">
        <f t="shared" si="0"/>
        <v>84.36363636363636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127.25</v>
      </c>
      <c r="J43" s="379">
        <v>127.25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18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18.7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18.7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18.7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18.7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18.7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18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8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.75" customHeight="1" x14ac:dyDescent="0.25">
      <c r="A52" s="371">
        <v>7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10.5</v>
      </c>
      <c r="K52" s="380">
        <f>IF(I52/J52*100&gt;100,100,I52/J52*100)</f>
        <v>100</v>
      </c>
      <c r="L52" s="381">
        <f>(K52+K53+K54)/3</f>
        <v>93.703030303030303</v>
      </c>
      <c r="M52" s="382">
        <f>(L52+L55)/2</f>
        <v>96.851515151515144</v>
      </c>
      <c r="N52" s="392"/>
      <c r="O52" s="384"/>
    </row>
    <row r="53" spans="1:15" ht="51.75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90.2</v>
      </c>
      <c r="K53" s="389">
        <f t="shared" si="0"/>
        <v>90.2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50</v>
      </c>
      <c r="K54" s="389">
        <f>IF(J54/I54*100&gt;100,100,J54/I54*100)</f>
        <v>90.909090909090907</v>
      </c>
      <c r="L54" s="390"/>
      <c r="M54" s="391"/>
      <c r="N54" s="392"/>
      <c r="O54" s="393"/>
    </row>
    <row r="55" spans="1:15" ht="37.5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>
        <v>0.67</v>
      </c>
      <c r="J55" s="379">
        <v>0.67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.75" customHeight="1" x14ac:dyDescent="0.25">
      <c r="A56" s="398">
        <v>8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5.9</v>
      </c>
      <c r="K56" s="380">
        <f>IF(I56/J56*100&gt;100,100,I56/J56*100)</f>
        <v>100</v>
      </c>
      <c r="L56" s="381">
        <f>(K56+K57+K58)/3</f>
        <v>93.703030303030303</v>
      </c>
      <c r="M56" s="382">
        <f>(L56+L59)/2</f>
        <v>96.851515151515144</v>
      </c>
      <c r="N56" s="392"/>
      <c r="O56" s="384"/>
    </row>
    <row r="57" spans="1:15" ht="52.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90.2</v>
      </c>
      <c r="K57" s="389">
        <f>IF(J57/I57*100&gt;100,100,J57/I57*100)</f>
        <v>90.2</v>
      </c>
      <c r="L57" s="390"/>
      <c r="M57" s="391"/>
      <c r="N57" s="392"/>
      <c r="O57" s="393"/>
    </row>
    <row r="58" spans="1:15" ht="51.7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50</v>
      </c>
      <c r="K58" s="389">
        <f>IF(J58/I58*100&gt;100,100,J58/I58*100)</f>
        <v>90.909090909090907</v>
      </c>
      <c r="L58" s="390"/>
      <c r="M58" s="391"/>
      <c r="N58" s="392"/>
      <c r="O58" s="393"/>
    </row>
    <row r="59" spans="1:15" ht="36.7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>
        <v>6.67</v>
      </c>
      <c r="J59" s="379">
        <v>6.67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18.7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18.7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18.7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18.7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9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89.6</v>
      </c>
      <c r="K64" s="389">
        <f>IF(J64/I64*100&gt;100,100,J64/I64*100)</f>
        <v>89.6</v>
      </c>
      <c r="L64" s="381">
        <f>(K64+K65+K66)/3</f>
        <v>96.533333333333346</v>
      </c>
      <c r="M64" s="419">
        <f>(L64+L67)/2</f>
        <v>98.26666666666668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10.1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6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</v>
      </c>
      <c r="J67" s="379">
        <v>1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40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40.5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40.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40.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2.5" customHeight="1" x14ac:dyDescent="0.25">
      <c r="A72" s="371">
        <v>10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91</v>
      </c>
      <c r="K72" s="389">
        <f>IF(J72/I72*100&gt;100,100,J72/I72*100)</f>
        <v>91</v>
      </c>
      <c r="L72" s="381">
        <f>(K72+K73+K74)/3</f>
        <v>97</v>
      </c>
      <c r="M72" s="419">
        <f>(L72+L75)/2</f>
        <v>98.5</v>
      </c>
      <c r="N72" s="422"/>
      <c r="O72" s="409"/>
    </row>
    <row r="73" spans="1:15" ht="52.5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7.1</v>
      </c>
      <c r="K73" s="380">
        <f>IF(I73/J73*100&gt;100,100,I73/J73*100)</f>
        <v>100</v>
      </c>
      <c r="L73" s="390"/>
      <c r="M73" s="421"/>
      <c r="N73" s="422"/>
      <c r="O73" s="410"/>
    </row>
    <row r="74" spans="1:15" ht="39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6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>
        <v>0.17</v>
      </c>
      <c r="J75" s="379">
        <v>0.17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51" customHeight="1" x14ac:dyDescent="0.25">
      <c r="A76" s="398">
        <v>11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89.6</v>
      </c>
      <c r="K76" s="389">
        <f>IF(J76/I76*100&gt;100,100,J76/I76*100)</f>
        <v>89.6</v>
      </c>
      <c r="L76" s="381">
        <f>(K76+K77+K78)/3</f>
        <v>96.533333333333346</v>
      </c>
      <c r="M76" s="419">
        <f>(L76+L79)/2</f>
        <v>98.26666666666668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3.6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2.58</v>
      </c>
      <c r="J79" s="379">
        <v>2.58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12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89.6</v>
      </c>
      <c r="K80" s="389">
        <f>IF(J80/I80*100&gt;100,100,J80/I80*100)</f>
        <v>89.6</v>
      </c>
      <c r="L80" s="381">
        <f>(K80+K81+K82)/3</f>
        <v>96.533333333333346</v>
      </c>
      <c r="M80" s="419">
        <f>(L80+L83)/2</f>
        <v>98.26666666666668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2.7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4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210</v>
      </c>
      <c r="J83" s="379">
        <v>210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1.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21.75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21.7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21.7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21.75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21.7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21.7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21.7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49.5" customHeight="1" x14ac:dyDescent="0.25">
      <c r="A92" s="398">
        <v>13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90.2</v>
      </c>
      <c r="K92" s="389">
        <f>IF(J92/I92*100&gt;100,100,J92/I92*100)</f>
        <v>90.2</v>
      </c>
      <c r="L92" s="381">
        <f>(K92+K93+K94)/3</f>
        <v>96.733333333333334</v>
      </c>
      <c r="M92" s="419">
        <f>(L92+L95)/2</f>
        <v>98.366666666666674</v>
      </c>
      <c r="N92" s="422"/>
      <c r="O92" s="384"/>
    </row>
    <row r="93" spans="1:15" ht="49.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10.5</v>
      </c>
      <c r="K93" s="380">
        <f>IF(I93/J93*100&gt;100,100,I93/J93*100)</f>
        <v>100</v>
      </c>
      <c r="L93" s="390"/>
      <c r="M93" s="421"/>
      <c r="N93" s="422"/>
      <c r="O93" s="393"/>
    </row>
    <row r="94" spans="1:15" ht="38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8.25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>
        <v>0.67</v>
      </c>
      <c r="J95" s="379">
        <v>0.67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49.5" customHeight="1" x14ac:dyDescent="0.25">
      <c r="A96" s="371">
        <v>14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90.2</v>
      </c>
      <c r="K96" s="389">
        <f>IF(J96/I96*100&gt;100,100,J96/I96*100)</f>
        <v>90.2</v>
      </c>
      <c r="L96" s="381">
        <f>(K96+K97+K98)/3</f>
        <v>96.733333333333334</v>
      </c>
      <c r="M96" s="419">
        <f>(L96+L99)/2</f>
        <v>98.366666666666674</v>
      </c>
      <c r="N96" s="422"/>
      <c r="O96" s="384"/>
    </row>
    <row r="97" spans="1:15" ht="49.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5.9</v>
      </c>
      <c r="K97" s="380">
        <f>IF(I97/J97*100&gt;100,100,I97/J97*100)</f>
        <v>100</v>
      </c>
      <c r="L97" s="390"/>
      <c r="M97" s="421"/>
      <c r="N97" s="422"/>
      <c r="O97" s="393"/>
    </row>
    <row r="98" spans="1:15" ht="36.7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6.7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>
        <v>6.67</v>
      </c>
      <c r="J99" s="379">
        <v>6.67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4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21.7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2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21.7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21.7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21.7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21.7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21.75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21.7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21.7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2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21.7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ht="30.75" customHeight="1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39" max="14" man="1"/>
    <brk id="79" max="14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5703125" style="362" customWidth="1"/>
    <col min="5" max="5" width="10" style="362" customWidth="1"/>
    <col min="6" max="6" width="12.42578125" style="362" customWidth="1"/>
    <col min="7" max="7" width="78.71093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392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1.5" hidden="1" customHeight="1" x14ac:dyDescent="0.25">
      <c r="A4" s="371">
        <v>1</v>
      </c>
      <c r="B4" s="372" t="s">
        <v>393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4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84.75" hidden="1" customHeight="1" x14ac:dyDescent="0.25">
      <c r="A20" s="371">
        <v>5</v>
      </c>
      <c r="B20" s="385"/>
      <c r="C20" s="373" t="s">
        <v>103</v>
      </c>
      <c r="D20" s="374" t="s">
        <v>311</v>
      </c>
      <c r="E20" s="375" t="s">
        <v>10</v>
      </c>
      <c r="F20" s="413" t="s">
        <v>11</v>
      </c>
      <c r="G20" s="377" t="s">
        <v>184</v>
      </c>
      <c r="H20" s="378" t="s">
        <v>303</v>
      </c>
      <c r="I20" s="379"/>
      <c r="J20" s="379"/>
      <c r="K20" s="380" t="e">
        <f>IF(I20/J20*100&gt;100,100,I20/J20*100)</f>
        <v>#DIV/0!</v>
      </c>
      <c r="L20" s="381" t="e">
        <f>(K20+K21+K22)/3</f>
        <v>#DIV/0!</v>
      </c>
      <c r="M20" s="382" t="e">
        <f>(L20+L23)/2</f>
        <v>#DIV/0!</v>
      </c>
      <c r="N20" s="392"/>
      <c r="O20" s="384"/>
    </row>
    <row r="21" spans="1:15" ht="68.25" hidden="1" customHeight="1" x14ac:dyDescent="0.25">
      <c r="A21" s="371"/>
      <c r="B21" s="385"/>
      <c r="C21" s="386"/>
      <c r="D21" s="374"/>
      <c r="E21" s="387"/>
      <c r="F21" s="414"/>
      <c r="G21" s="377" t="s">
        <v>185</v>
      </c>
      <c r="H21" s="388" t="s">
        <v>303</v>
      </c>
      <c r="I21" s="379"/>
      <c r="J21" s="379"/>
      <c r="K21" s="389" t="e">
        <f t="shared" si="0"/>
        <v>#DIV/0!</v>
      </c>
      <c r="L21" s="390"/>
      <c r="M21" s="391"/>
      <c r="N21" s="392"/>
      <c r="O21" s="393"/>
    </row>
    <row r="22" spans="1:15" ht="84" hidden="1" customHeight="1" x14ac:dyDescent="0.25">
      <c r="A22" s="371"/>
      <c r="B22" s="385"/>
      <c r="C22" s="386"/>
      <c r="D22" s="374"/>
      <c r="E22" s="387"/>
      <c r="F22" s="414"/>
      <c r="G22" s="377" t="s">
        <v>186</v>
      </c>
      <c r="H22" s="388" t="s">
        <v>303</v>
      </c>
      <c r="I22" s="379"/>
      <c r="J22" s="379"/>
      <c r="K22" s="389" t="e">
        <f t="shared" si="0"/>
        <v>#DIV/0!</v>
      </c>
      <c r="L22" s="390"/>
      <c r="M22" s="391"/>
      <c r="N22" s="392"/>
      <c r="O22" s="393"/>
    </row>
    <row r="23" spans="1:15" ht="30.75" hidden="1" customHeight="1" x14ac:dyDescent="0.25">
      <c r="A23" s="371"/>
      <c r="B23" s="385"/>
      <c r="C23" s="394"/>
      <c r="D23" s="395"/>
      <c r="E23" s="387"/>
      <c r="F23" s="415"/>
      <c r="G23" s="396" t="s">
        <v>305</v>
      </c>
      <c r="H23" s="388" t="s">
        <v>306</v>
      </c>
      <c r="I23" s="379"/>
      <c r="J23" s="379"/>
      <c r="K23" s="389" t="e">
        <f>IF(J23/I23*100&gt;100,100,J23/I23*100)</f>
        <v>#DIV/0!</v>
      </c>
      <c r="L23" s="389" t="e">
        <f>K23</f>
        <v>#DIV/0!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1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.75" customHeight="1" x14ac:dyDescent="0.25">
      <c r="A36" s="371">
        <v>1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14.4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57.8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11.33</v>
      </c>
      <c r="J39" s="379">
        <v>11.33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2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9.8000000000000007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2.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49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57.8</v>
      </c>
      <c r="K42" s="389">
        <f t="shared" si="0"/>
        <v>100</v>
      </c>
      <c r="L42" s="390"/>
      <c r="M42" s="391"/>
      <c r="N42" s="392"/>
      <c r="O42" s="393"/>
    </row>
    <row r="43" spans="1:15" ht="36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250.5</v>
      </c>
      <c r="J43" s="379">
        <v>250.5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9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14.2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14.2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14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14.2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14.2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14.2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14.2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14.25" hidden="1" customHeight="1" x14ac:dyDescent="0.25">
      <c r="A52" s="371">
        <v>13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/>
      <c r="J52" s="379"/>
      <c r="K52" s="380" t="e">
        <f>IF(I52/J52*100&gt;100,100,I52/J52*100)</f>
        <v>#DIV/0!</v>
      </c>
      <c r="L52" s="381" t="e">
        <f>(K52+K53+K54)/3</f>
        <v>#DIV/0!</v>
      </c>
      <c r="M52" s="382" t="e">
        <f>(L52+L55)/2</f>
        <v>#DIV/0!</v>
      </c>
      <c r="N52" s="392"/>
      <c r="O52" s="384"/>
    </row>
    <row r="53" spans="1:15" ht="14.25" hidden="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/>
      <c r="J53" s="379"/>
      <c r="K53" s="389" t="e">
        <f t="shared" si="0"/>
        <v>#DIV/0!</v>
      </c>
      <c r="L53" s="390"/>
      <c r="M53" s="391"/>
      <c r="N53" s="392"/>
      <c r="O53" s="393"/>
    </row>
    <row r="54" spans="1:15" ht="14.25" hidden="1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/>
      <c r="J54" s="379"/>
      <c r="K54" s="389" t="e">
        <f>IF(J54/I54*100&gt;100,100,J54/I54*100)</f>
        <v>#DIV/0!</v>
      </c>
      <c r="L54" s="390"/>
      <c r="M54" s="391"/>
      <c r="N54" s="392"/>
      <c r="O54" s="393"/>
    </row>
    <row r="55" spans="1:15" ht="14.25" hidden="1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306</v>
      </c>
      <c r="I55" s="379"/>
      <c r="J55" s="379"/>
      <c r="K55" s="389" t="e">
        <f>IF(J55/I55*100&gt;100,100,J55/I55*100)</f>
        <v>#DIV/0!</v>
      </c>
      <c r="L55" s="389" t="e">
        <f>K55</f>
        <v>#DIV/0!</v>
      </c>
      <c r="M55" s="391"/>
      <c r="N55" s="392"/>
      <c r="O55" s="393"/>
    </row>
    <row r="56" spans="1:15" ht="14.25" hidden="1" customHeight="1" x14ac:dyDescent="0.25">
      <c r="A56" s="398">
        <v>14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/>
      <c r="J56" s="379"/>
      <c r="K56" s="380" t="e">
        <f>IF(I56/J56*100&gt;100,100,I56/J56*100)</f>
        <v>#DIV/0!</v>
      </c>
      <c r="L56" s="381" t="e">
        <f>(K56+K57+K58)/3</f>
        <v>#DIV/0!</v>
      </c>
      <c r="M56" s="382" t="e">
        <f>(L56+L59)/2</f>
        <v>#DIV/0!</v>
      </c>
      <c r="N56" s="392"/>
      <c r="O56" s="384"/>
    </row>
    <row r="57" spans="1:15" ht="14.25" hidden="1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/>
      <c r="J57" s="379"/>
      <c r="K57" s="389" t="e">
        <f>IF(J57/I57*100&gt;100,100,J57/I57*100)</f>
        <v>#DIV/0!</v>
      </c>
      <c r="L57" s="390"/>
      <c r="M57" s="391"/>
      <c r="N57" s="392"/>
      <c r="O57" s="393"/>
    </row>
    <row r="58" spans="1:15" ht="14.25" hidden="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/>
      <c r="J58" s="379"/>
      <c r="K58" s="389" t="e">
        <f>IF(J58/I58*100&gt;100,100,J58/I58*100)</f>
        <v>#DIV/0!</v>
      </c>
      <c r="L58" s="390"/>
      <c r="M58" s="391"/>
      <c r="N58" s="392"/>
      <c r="O58" s="393"/>
    </row>
    <row r="59" spans="1:15" ht="14.25" hidden="1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306</v>
      </c>
      <c r="I59" s="379"/>
      <c r="J59" s="379"/>
      <c r="K59" s="389" t="e">
        <f>IF(J59/I59*100&gt;100,100,J59/I59*100)</f>
        <v>#DIV/0!</v>
      </c>
      <c r="L59" s="389" t="e">
        <f>K59</f>
        <v>#DIV/0!</v>
      </c>
      <c r="M59" s="391"/>
      <c r="N59" s="411"/>
      <c r="O59" s="397"/>
    </row>
    <row r="60" spans="1:15" ht="14.2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14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14.25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14.25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14.25" hidden="1" customHeight="1" x14ac:dyDescent="0.25">
      <c r="A64" s="398">
        <v>16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/>
      <c r="J64" s="379"/>
      <c r="K64" s="389" t="e">
        <f>IF(J64/I64*100&gt;100,100,J64/I64*100)</f>
        <v>#DIV/0!</v>
      </c>
      <c r="L64" s="381" t="e">
        <f>(K64+K65+K66)/3</f>
        <v>#DIV/0!</v>
      </c>
      <c r="M64" s="419" t="e">
        <f>(L64+L67)/2</f>
        <v>#DIV/0!</v>
      </c>
      <c r="N64" s="422"/>
      <c r="O64" s="384"/>
    </row>
    <row r="65" spans="1:15" ht="14.25" hidden="1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/>
      <c r="J65" s="379"/>
      <c r="K65" s="380" t="e">
        <f>IF(I65/J65*100&gt;100,100,I65/J65*100)</f>
        <v>#DIV/0!</v>
      </c>
      <c r="L65" s="390"/>
      <c r="M65" s="421"/>
      <c r="N65" s="422"/>
      <c r="O65" s="393"/>
    </row>
    <row r="66" spans="1:15" ht="14.25" hidden="1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/>
      <c r="J66" s="379"/>
      <c r="K66" s="389" t="e">
        <f>IF(J66/I66*100&gt;100,100,J66/I66*100)</f>
        <v>#DIV/0!</v>
      </c>
      <c r="L66" s="390"/>
      <c r="M66" s="421"/>
      <c r="N66" s="422"/>
      <c r="O66" s="393"/>
    </row>
    <row r="67" spans="1:15" ht="14.25" hidden="1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306</v>
      </c>
      <c r="I67" s="379"/>
      <c r="J67" s="379"/>
      <c r="K67" s="389" t="e">
        <f>IF(J67/I67*100&gt;100,100,J67/I67*100)</f>
        <v>#DIV/0!</v>
      </c>
      <c r="L67" s="389" t="e">
        <f>K67</f>
        <v>#DIV/0!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14.2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14.2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14.2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14.2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3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14.4</v>
      </c>
      <c r="K77" s="380">
        <f>IF(I77/J77*100&gt;100,100,I77/J77*100)</f>
        <v>100</v>
      </c>
      <c r="L77" s="390"/>
      <c r="M77" s="421"/>
      <c r="N77" s="422"/>
      <c r="O77" s="393"/>
    </row>
    <row r="78" spans="1:15" ht="36.7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11.33</v>
      </c>
      <c r="J79" s="379">
        <v>11.33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4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97.126666666666665</v>
      </c>
      <c r="M80" s="419">
        <f>(L80+L83)/2</f>
        <v>98.563333333333333</v>
      </c>
      <c r="N80" s="422"/>
      <c r="O80" s="384"/>
    </row>
    <row r="81" spans="1:15" ht="51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9.8000000000000007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91.38</v>
      </c>
      <c r="K82" s="389">
        <f>IF(J82/I82*100&gt;100,100,J82/I82*100)</f>
        <v>91.38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250.5</v>
      </c>
      <c r="J83" s="379">
        <v>250.5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0.7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36.75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70.5" hidden="1" customHeight="1" x14ac:dyDescent="0.25">
      <c r="A92" s="398">
        <v>22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/>
      <c r="J92" s="379"/>
      <c r="K92" s="389" t="e">
        <f>IF(J92/I92*100&gt;100,100,J92/I92*100)</f>
        <v>#DIV/0!</v>
      </c>
      <c r="L92" s="381" t="e">
        <f>(K92+K93+K94)/3</f>
        <v>#DIV/0!</v>
      </c>
      <c r="M92" s="419" t="e">
        <f>(L92+L95)/2</f>
        <v>#DIV/0!</v>
      </c>
      <c r="N92" s="422"/>
      <c r="O92" s="384"/>
    </row>
    <row r="93" spans="1:15" ht="82.5" hidden="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/>
      <c r="J93" s="379"/>
      <c r="K93" s="380" t="e">
        <f>IF(I93/J93*100&gt;100,100,I93/J93*100)</f>
        <v>#DIV/0!</v>
      </c>
      <c r="L93" s="390"/>
      <c r="M93" s="421"/>
      <c r="N93" s="422"/>
      <c r="O93" s="393"/>
    </row>
    <row r="94" spans="1:15" ht="51.75" hidden="1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/>
      <c r="J94" s="379"/>
      <c r="K94" s="389" t="e">
        <f>IF(J94/I94*100&gt;100,100,J94/I94*100)</f>
        <v>#DIV/0!</v>
      </c>
      <c r="L94" s="390"/>
      <c r="M94" s="421"/>
      <c r="N94" s="422"/>
      <c r="O94" s="393"/>
    </row>
    <row r="95" spans="1:15" ht="33" hidden="1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306</v>
      </c>
      <c r="I95" s="379"/>
      <c r="J95" s="379"/>
      <c r="K95" s="389" t="e">
        <f>IF(J95/I95*100&gt;100,100,J95/I95*100)</f>
        <v>#DIV/0!</v>
      </c>
      <c r="L95" s="389" t="e">
        <f>K95</f>
        <v>#DIV/0!</v>
      </c>
      <c r="M95" s="406"/>
      <c r="N95" s="422"/>
      <c r="O95" s="397"/>
    </row>
    <row r="96" spans="1:15" ht="67.5" hidden="1" customHeight="1" x14ac:dyDescent="0.25">
      <c r="A96" s="371">
        <v>23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/>
      <c r="J96" s="379"/>
      <c r="K96" s="389" t="e">
        <f>IF(J96/I96*100&gt;100,100,J96/I96*100)</f>
        <v>#DIV/0!</v>
      </c>
      <c r="L96" s="381" t="e">
        <f>(K96+K97+K98)/3</f>
        <v>#DIV/0!</v>
      </c>
      <c r="M96" s="419" t="e">
        <f>(L96+L99)/2</f>
        <v>#DIV/0!</v>
      </c>
      <c r="N96" s="422"/>
      <c r="O96" s="384"/>
    </row>
    <row r="97" spans="1:15" ht="33" hidden="1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/>
      <c r="J97" s="379"/>
      <c r="K97" s="380" t="e">
        <f>IF(I97/J97*100&gt;100,100,I97/J97*100)</f>
        <v>#DIV/0!</v>
      </c>
      <c r="L97" s="390"/>
      <c r="M97" s="421"/>
      <c r="N97" s="422"/>
      <c r="O97" s="393"/>
    </row>
    <row r="98" spans="1:15" ht="53.25" hidden="1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/>
      <c r="J98" s="379"/>
      <c r="K98" s="389" t="e">
        <f>IF(J98/I98*100&gt;100,100,J98/I98*100)</f>
        <v>#DIV/0!</v>
      </c>
      <c r="L98" s="390"/>
      <c r="M98" s="421"/>
      <c r="N98" s="422"/>
      <c r="O98" s="393"/>
    </row>
    <row r="99" spans="1:15" ht="39" hidden="1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306</v>
      </c>
      <c r="I99" s="379"/>
      <c r="J99" s="379"/>
      <c r="K99" s="389" t="e">
        <f>IF(J99/I99*100&gt;100,100,J99/I99*100)</f>
        <v>#DIV/0!</v>
      </c>
      <c r="L99" s="389" t="e">
        <f>K99</f>
        <v>#DIV/0!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5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F20:F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9.285156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394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6.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thickBot="1" x14ac:dyDescent="0.3">
      <c r="A4" s="371">
        <v>1</v>
      </c>
      <c r="B4" s="372" t="s">
        <v>395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68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4.7</v>
      </c>
      <c r="K8" s="404">
        <f>IF(I8/J8*100&gt;100,100,I8/J8*100)</f>
        <v>100</v>
      </c>
      <c r="L8" s="405">
        <f>(K8+K9+K10)/3</f>
        <v>100</v>
      </c>
      <c r="M8" s="406">
        <f>(L8+L11)/2</f>
        <v>100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0.2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72.8</v>
      </c>
      <c r="K10" s="389">
        <f t="shared" si="0"/>
        <v>100</v>
      </c>
      <c r="L10" s="390"/>
      <c r="M10" s="391"/>
      <c r="N10" s="392"/>
      <c r="O10" s="393"/>
    </row>
    <row r="11" spans="1:15" ht="32.2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1.83</v>
      </c>
      <c r="J11" s="379">
        <v>1.83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2</v>
      </c>
      <c r="B20" s="385"/>
      <c r="C20" s="373" t="s">
        <v>103</v>
      </c>
      <c r="D20" s="374" t="s">
        <v>311</v>
      </c>
      <c r="E20" s="375" t="s">
        <v>10</v>
      </c>
      <c r="F20" s="402" t="s">
        <v>11</v>
      </c>
      <c r="G20" s="377" t="s">
        <v>184</v>
      </c>
      <c r="H20" s="378" t="s">
        <v>303</v>
      </c>
      <c r="I20" s="379">
        <v>15</v>
      </c>
      <c r="J20" s="379">
        <v>7.1</v>
      </c>
      <c r="K20" s="380">
        <f>IF(I20/J20*100&gt;100,100,I20/J20*100)</f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49.5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72.8</v>
      </c>
      <c r="K22" s="389">
        <f t="shared" si="0"/>
        <v>100</v>
      </c>
      <c r="L22" s="390"/>
      <c r="M22" s="391"/>
      <c r="N22" s="392"/>
      <c r="O22" s="393"/>
    </row>
    <row r="23" spans="1:15" ht="33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1.67</v>
      </c>
      <c r="J23" s="379">
        <v>1.67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50.25" customHeight="1" x14ac:dyDescent="0.25">
      <c r="A24" s="398">
        <v>3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>
        <v>15</v>
      </c>
      <c r="J24" s="379">
        <v>0</v>
      </c>
      <c r="K24" s="380">
        <v>100</v>
      </c>
      <c r="L24" s="381">
        <f>(K24+K25+K26)/3</f>
        <v>100</v>
      </c>
      <c r="M24" s="382">
        <f>(L24+L27)/2</f>
        <v>100</v>
      </c>
      <c r="N24" s="392"/>
      <c r="O24" s="384"/>
    </row>
    <row r="25" spans="1:15" ht="51.75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>
        <v>100</v>
      </c>
      <c r="J25" s="379">
        <v>100</v>
      </c>
      <c r="K25" s="389">
        <f t="shared" si="0"/>
        <v>100</v>
      </c>
      <c r="L25" s="390"/>
      <c r="M25" s="391"/>
      <c r="N25" s="392"/>
      <c r="O25" s="393"/>
    </row>
    <row r="26" spans="1:15" ht="51.75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>
        <v>55</v>
      </c>
      <c r="J26" s="379">
        <v>73.900000000000006</v>
      </c>
      <c r="K26" s="389">
        <f t="shared" si="0"/>
        <v>100</v>
      </c>
      <c r="L26" s="390"/>
      <c r="M26" s="391"/>
      <c r="N26" s="392"/>
      <c r="O26" s="393"/>
    </row>
    <row r="27" spans="1:15" ht="33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>
        <v>0.17</v>
      </c>
      <c r="J27" s="379">
        <v>0.17</v>
      </c>
      <c r="K27" s="389">
        <f t="shared" si="0"/>
        <v>100</v>
      </c>
      <c r="L27" s="389">
        <f>K27</f>
        <v>100</v>
      </c>
      <c r="M27" s="391"/>
      <c r="N27" s="392"/>
      <c r="O27" s="397"/>
    </row>
    <row r="28" spans="1:15" ht="51" customHeight="1" x14ac:dyDescent="0.25">
      <c r="A28" s="371">
        <v>4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>
        <v>15</v>
      </c>
      <c r="J28" s="379">
        <v>6.7</v>
      </c>
      <c r="K28" s="380">
        <f>IF(I28/J28*100&gt;100,100,I28/J28*100)</f>
        <v>100</v>
      </c>
      <c r="L28" s="381">
        <f>(K28+K29+K30)/3</f>
        <v>100</v>
      </c>
      <c r="M28" s="382">
        <f>(L28+L31)/2</f>
        <v>100</v>
      </c>
      <c r="N28" s="392"/>
      <c r="O28" s="384"/>
    </row>
    <row r="29" spans="1:15" ht="51.75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>
        <v>100</v>
      </c>
      <c r="J29" s="379">
        <v>100</v>
      </c>
      <c r="K29" s="389">
        <f t="shared" si="0"/>
        <v>100</v>
      </c>
      <c r="L29" s="390"/>
      <c r="M29" s="391"/>
      <c r="N29" s="392"/>
      <c r="O29" s="393"/>
    </row>
    <row r="30" spans="1:15" ht="5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>
        <v>55</v>
      </c>
      <c r="J30" s="379">
        <v>72.8</v>
      </c>
      <c r="K30" s="389">
        <f t="shared" si="0"/>
        <v>100</v>
      </c>
      <c r="L30" s="390"/>
      <c r="M30" s="391"/>
      <c r="N30" s="392"/>
      <c r="O30" s="393"/>
    </row>
    <row r="31" spans="1:15" ht="34.5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313</v>
      </c>
      <c r="I31" s="379">
        <v>1.33</v>
      </c>
      <c r="J31" s="379">
        <v>1.33</v>
      </c>
      <c r="K31" s="389">
        <f t="shared" si="0"/>
        <v>100</v>
      </c>
      <c r="L31" s="389">
        <f>K31</f>
        <v>100</v>
      </c>
      <c r="M31" s="391"/>
      <c r="N31" s="392"/>
      <c r="O31" s="397"/>
    </row>
    <row r="32" spans="1:15" ht="51" customHeight="1" x14ac:dyDescent="0.25">
      <c r="A32" s="398">
        <v>5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>
        <v>15</v>
      </c>
      <c r="J32" s="379">
        <v>11</v>
      </c>
      <c r="K32" s="389">
        <f>IF(I32/J32*100&gt;100,100,I32/J32*100)</f>
        <v>100</v>
      </c>
      <c r="L32" s="381">
        <f>(K32+K33+K34)/3</f>
        <v>100</v>
      </c>
      <c r="M32" s="382">
        <f>(L32+L35)/2</f>
        <v>100</v>
      </c>
      <c r="N32" s="392"/>
      <c r="O32" s="409"/>
    </row>
    <row r="33" spans="1:15" ht="51.75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>
        <v>100</v>
      </c>
      <c r="J33" s="379">
        <v>100</v>
      </c>
      <c r="K33" s="389">
        <f t="shared" si="0"/>
        <v>100</v>
      </c>
      <c r="L33" s="390"/>
      <c r="M33" s="391"/>
      <c r="N33" s="392"/>
      <c r="O33" s="410"/>
    </row>
    <row r="34" spans="1:15" ht="53.25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>
        <v>55</v>
      </c>
      <c r="J34" s="379">
        <v>68.5</v>
      </c>
      <c r="K34" s="389">
        <f t="shared" si="0"/>
        <v>100</v>
      </c>
      <c r="L34" s="390"/>
      <c r="M34" s="391"/>
      <c r="N34" s="392"/>
      <c r="O34" s="410"/>
    </row>
    <row r="35" spans="1:15" ht="38.25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>
        <v>0.67</v>
      </c>
      <c r="J35" s="379">
        <v>0.67</v>
      </c>
      <c r="K35" s="389">
        <f t="shared" si="0"/>
        <v>100</v>
      </c>
      <c r="L35" s="389">
        <f>K35</f>
        <v>100</v>
      </c>
      <c r="M35" s="391"/>
      <c r="N35" s="392"/>
      <c r="O35" s="412"/>
    </row>
    <row r="36" spans="1:15" ht="51" customHeight="1" x14ac:dyDescent="0.25">
      <c r="A36" s="371">
        <v>6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1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72.8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11.75</v>
      </c>
      <c r="J39" s="379">
        <v>11.75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7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1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2.5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72.8</v>
      </c>
      <c r="K42" s="389">
        <f t="shared" si="0"/>
        <v>100</v>
      </c>
      <c r="L42" s="390"/>
      <c r="M42" s="391"/>
      <c r="N42" s="392"/>
      <c r="O42" s="393"/>
    </row>
    <row r="43" spans="1:15" ht="33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220.83</v>
      </c>
      <c r="J43" s="379">
        <v>220.83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.75" customHeight="1" x14ac:dyDescent="0.25">
      <c r="A52" s="371">
        <v>8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1.3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72.8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5.17</v>
      </c>
      <c r="J55" s="379">
        <v>5.17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9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1.3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72.8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28.25</v>
      </c>
      <c r="J59" s="379">
        <v>28.25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.75" customHeight="1" x14ac:dyDescent="0.25">
      <c r="A64" s="398">
        <v>10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6.9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7.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3</v>
      </c>
      <c r="J67" s="379">
        <v>3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51" customHeight="1" x14ac:dyDescent="0.25">
      <c r="A72" s="371">
        <v>11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100</v>
      </c>
      <c r="K72" s="389">
        <f>IF(J72/I72*100&gt;100,100,J72/I72*100)</f>
        <v>100</v>
      </c>
      <c r="L72" s="381">
        <f>(K72+K73+K74)/3</f>
        <v>100</v>
      </c>
      <c r="M72" s="419">
        <f>(L72+L75)/2</f>
        <v>100</v>
      </c>
      <c r="N72" s="422"/>
      <c r="O72" s="409"/>
    </row>
    <row r="73" spans="1:15" ht="5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8.8000000000000007</v>
      </c>
      <c r="K73" s="380">
        <f>IF(I73/J73*100&gt;100,100,I73/J73*100)</f>
        <v>100</v>
      </c>
      <c r="L73" s="390"/>
      <c r="M73" s="421"/>
      <c r="N73" s="422"/>
      <c r="O73" s="410"/>
    </row>
    <row r="74" spans="1:15" ht="35.25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10"/>
    </row>
    <row r="75" spans="1:15" ht="39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>
        <v>0.83</v>
      </c>
      <c r="J75" s="379">
        <v>0.83</v>
      </c>
      <c r="K75" s="389">
        <f>IF(J75/I75*100&gt;100,100,J75/I75*100)</f>
        <v>100</v>
      </c>
      <c r="L75" s="389">
        <f>K75</f>
        <v>100</v>
      </c>
      <c r="M75" s="406"/>
      <c r="N75" s="422"/>
      <c r="O75" s="412"/>
    </row>
    <row r="76" spans="1:15" ht="37.5" customHeight="1" x14ac:dyDescent="0.25">
      <c r="A76" s="398">
        <v>12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1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11.75</v>
      </c>
      <c r="J79" s="379">
        <v>11.75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13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0.2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0.8</v>
      </c>
      <c r="K81" s="380">
        <f>IF(I81/J81*100&gt;100,100,I81/J81*100)</f>
        <v>100</v>
      </c>
      <c r="L81" s="390"/>
      <c r="M81" s="421"/>
      <c r="N81" s="422"/>
      <c r="O81" s="393"/>
    </row>
    <row r="82" spans="1:15" ht="36.7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267.25</v>
      </c>
      <c r="J83" s="379">
        <v>267.25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3.25" customHeight="1" x14ac:dyDescent="0.25">
      <c r="A92" s="398">
        <v>14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1.3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5.17</v>
      </c>
      <c r="J95" s="379">
        <v>5.17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15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1.3</v>
      </c>
      <c r="K97" s="380">
        <f>IF(I97/J97*100&gt;100,100,I97/J97*100)</f>
        <v>100</v>
      </c>
      <c r="L97" s="390"/>
      <c r="M97" s="421"/>
      <c r="N97" s="422"/>
      <c r="O97" s="393"/>
    </row>
    <row r="98" spans="1:15" ht="34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7.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28.25</v>
      </c>
      <c r="J99" s="379">
        <v>28.25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2" manualBreakCount="2">
    <brk id="35" max="14" man="1"/>
    <brk id="75" max="14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topLeftCell="C1"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140625" style="362" customWidth="1"/>
    <col min="5" max="5" width="10" style="362" customWidth="1"/>
    <col min="6" max="6" width="12.42578125" style="362" customWidth="1"/>
    <col min="7" max="7" width="78.710937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396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5.7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0.75" hidden="1" customHeight="1" x14ac:dyDescent="0.25">
      <c r="A4" s="371">
        <v>1</v>
      </c>
      <c r="B4" s="372" t="s">
        <v>397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69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1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13.2</v>
      </c>
      <c r="K20" s="380">
        <f>IF(I20/J20*100&gt;100,100,I20/J20*100)</f>
        <v>100</v>
      </c>
      <c r="L20" s="381">
        <f>(K20+K21+K22)/3</f>
        <v>98.848484848484858</v>
      </c>
      <c r="M20" s="382">
        <f>(L20+L23)/2</f>
        <v>99.424242424242436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53.1</v>
      </c>
      <c r="K22" s="389">
        <f t="shared" si="0"/>
        <v>96.545454545454547</v>
      </c>
      <c r="L22" s="390"/>
      <c r="M22" s="391"/>
      <c r="N22" s="392"/>
      <c r="O22" s="393"/>
    </row>
    <row r="23" spans="1:15" ht="32.2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2</v>
      </c>
      <c r="J23" s="379">
        <v>2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52.5" customHeight="1" x14ac:dyDescent="0.25">
      <c r="A24" s="398">
        <v>2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>
        <v>15</v>
      </c>
      <c r="J24" s="379">
        <v>11.9</v>
      </c>
      <c r="K24" s="380">
        <f>IF(I24/J24*100&gt;100,100,I24/J24*100)</f>
        <v>100</v>
      </c>
      <c r="L24" s="381">
        <f>(K24+K25+K26)/3</f>
        <v>100</v>
      </c>
      <c r="M24" s="382">
        <f>(L24+L27)/2</f>
        <v>100</v>
      </c>
      <c r="N24" s="392"/>
      <c r="O24" s="384"/>
    </row>
    <row r="25" spans="1:15" ht="52.5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>
        <v>100</v>
      </c>
      <c r="J25" s="379">
        <v>100</v>
      </c>
      <c r="K25" s="389">
        <f t="shared" si="0"/>
        <v>100</v>
      </c>
      <c r="L25" s="390"/>
      <c r="M25" s="391"/>
      <c r="N25" s="392"/>
      <c r="O25" s="393"/>
    </row>
    <row r="26" spans="1:15" ht="52.5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>
        <v>55</v>
      </c>
      <c r="J26" s="379">
        <v>56.3</v>
      </c>
      <c r="K26" s="389">
        <f t="shared" si="0"/>
        <v>100</v>
      </c>
      <c r="L26" s="390"/>
      <c r="M26" s="391"/>
      <c r="N26" s="392"/>
      <c r="O26" s="393"/>
    </row>
    <row r="27" spans="1:15" ht="31.5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>
        <v>0.17</v>
      </c>
      <c r="J27" s="379">
        <v>0.17</v>
      </c>
      <c r="K27" s="389">
        <f t="shared" si="0"/>
        <v>100</v>
      </c>
      <c r="L27" s="389">
        <f>K27</f>
        <v>100</v>
      </c>
      <c r="M27" s="391"/>
      <c r="N27" s="392"/>
      <c r="O27" s="397"/>
    </row>
    <row r="28" spans="1:15" ht="32.2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32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32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2.2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51.75" customHeight="1" x14ac:dyDescent="0.25">
      <c r="A32" s="398">
        <v>3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>
        <v>15</v>
      </c>
      <c r="J32" s="379">
        <v>16.600000000000001</v>
      </c>
      <c r="K32" s="389">
        <f>IF(I32/J32*100&gt;100,100,I32/J32*100)</f>
        <v>90.361445783132524</v>
      </c>
      <c r="L32" s="381">
        <f>(K32+K33+K34)/3</f>
        <v>94.72654253377145</v>
      </c>
      <c r="M32" s="382">
        <f>(L32+L35)/2</f>
        <v>97.363271266885732</v>
      </c>
      <c r="N32" s="392"/>
      <c r="O32" s="472"/>
    </row>
    <row r="33" spans="1:15" ht="51.75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>
        <v>100</v>
      </c>
      <c r="J33" s="379">
        <v>100</v>
      </c>
      <c r="K33" s="389">
        <f t="shared" si="0"/>
        <v>100</v>
      </c>
      <c r="L33" s="390"/>
      <c r="M33" s="391"/>
      <c r="N33" s="392"/>
      <c r="O33" s="473"/>
    </row>
    <row r="34" spans="1:15" ht="51.75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>
        <v>55</v>
      </c>
      <c r="J34" s="379">
        <v>51.6</v>
      </c>
      <c r="K34" s="389">
        <f t="shared" si="0"/>
        <v>93.818181818181827</v>
      </c>
      <c r="L34" s="390"/>
      <c r="M34" s="391"/>
      <c r="N34" s="392"/>
      <c r="O34" s="473"/>
    </row>
    <row r="35" spans="1:15" ht="34.5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313</v>
      </c>
      <c r="I35" s="379">
        <v>0.67</v>
      </c>
      <c r="J35" s="379">
        <v>0.67</v>
      </c>
      <c r="K35" s="389">
        <f t="shared" si="0"/>
        <v>100</v>
      </c>
      <c r="L35" s="389">
        <f>K35</f>
        <v>100</v>
      </c>
      <c r="M35" s="391"/>
      <c r="N35" s="392"/>
      <c r="O35" s="474"/>
    </row>
    <row r="36" spans="1:15" ht="51" customHeight="1" x14ac:dyDescent="0.25">
      <c r="A36" s="371">
        <v>4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9.1999999999999993</v>
      </c>
      <c r="K36" s="380">
        <f>IF(I36/J36*100&gt;100,100,I36/J36*100)</f>
        <v>100</v>
      </c>
      <c r="L36" s="381">
        <f>(K36+K37+K38)/3</f>
        <v>98.848484848484858</v>
      </c>
      <c r="M36" s="382">
        <f>(L36+L39)/2</f>
        <v>99.424242424242436</v>
      </c>
      <c r="N36" s="392"/>
      <c r="O36" s="384"/>
    </row>
    <row r="37" spans="1:15" ht="52.5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53.1</v>
      </c>
      <c r="K38" s="389">
        <f>IF(J38/I38*100&gt;100,100,J38/I38*100)</f>
        <v>96.545454545454547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6.42</v>
      </c>
      <c r="J39" s="379">
        <v>6.42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0.25" customHeight="1" x14ac:dyDescent="0.25">
      <c r="A40" s="398">
        <v>5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7.4</v>
      </c>
      <c r="K40" s="380">
        <f>IF(I40/J40*100&gt;100,100,I40/J40*100)</f>
        <v>100</v>
      </c>
      <c r="L40" s="381">
        <f>(K40+K41+K42)/3</f>
        <v>98.848484848484858</v>
      </c>
      <c r="M40" s="382">
        <f>(L40+L43)/2</f>
        <v>99.424242424242436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53.1</v>
      </c>
      <c r="K42" s="389">
        <f t="shared" si="0"/>
        <v>96.545454545454547</v>
      </c>
      <c r="L42" s="390"/>
      <c r="M42" s="391"/>
      <c r="N42" s="392"/>
      <c r="O42" s="393"/>
    </row>
    <row r="43" spans="1:15" ht="33.7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130.58000000000001</v>
      </c>
      <c r="J43" s="379">
        <v>130.58000000000001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" customHeight="1" x14ac:dyDescent="0.25">
      <c r="A52" s="371">
        <v>6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14.5</v>
      </c>
      <c r="K52" s="380">
        <f>IF(I52/J52*100&gt;100,100,I52/J52*100)</f>
        <v>100</v>
      </c>
      <c r="L52" s="381">
        <f>(K52+K53+K54)/3</f>
        <v>98.848484848484858</v>
      </c>
      <c r="M52" s="382">
        <f>(L52+L55)/2</f>
        <v>99.424242424242436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53.1</v>
      </c>
      <c r="K54" s="389">
        <f>IF(J54/I54*100&gt;100,100,J54/I54*100)</f>
        <v>96.545454545454547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4.58</v>
      </c>
      <c r="J55" s="379">
        <v>4.58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7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11.3</v>
      </c>
      <c r="K56" s="380">
        <f>IF(I56/J56*100&gt;100,100,I56/J56*100)</f>
        <v>100</v>
      </c>
      <c r="L56" s="381">
        <f>(K56+K57+K58)/3</f>
        <v>98.848484848484858</v>
      </c>
      <c r="M56" s="382">
        <f>(L56+L59)/2</f>
        <v>99.424242424242436</v>
      </c>
      <c r="N56" s="392"/>
      <c r="O56" s="384"/>
    </row>
    <row r="57" spans="1:15" ht="50.2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53.1</v>
      </c>
      <c r="K58" s="389">
        <f>IF(J58/I58*100&gt;100,100,J58/I58*100)</f>
        <v>96.545454545454547</v>
      </c>
      <c r="L58" s="390"/>
      <c r="M58" s="391"/>
      <c r="N58" s="392"/>
      <c r="O58" s="393"/>
    </row>
    <row r="59" spans="1:15" ht="36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19.670000000000002</v>
      </c>
      <c r="J59" s="379">
        <v>19.670000000000002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8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13.2</v>
      </c>
      <c r="K65" s="380">
        <f>IF(I65/J65*100&gt;100,100,I65/J65*100)</f>
        <v>100</v>
      </c>
      <c r="L65" s="390"/>
      <c r="M65" s="421"/>
      <c r="N65" s="422"/>
      <c r="O65" s="393"/>
    </row>
    <row r="66" spans="1:15" ht="33.7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2</v>
      </c>
      <c r="J67" s="379">
        <v>2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customHeight="1" x14ac:dyDescent="0.25">
      <c r="A68" s="423">
        <v>9</v>
      </c>
      <c r="B68" s="385"/>
      <c r="C68" s="475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>
        <v>100</v>
      </c>
      <c r="J68" s="430">
        <v>100</v>
      </c>
      <c r="K68" s="431">
        <f>IF(J68/I68*100&gt;100,100,J68/I68*100)</f>
        <v>100</v>
      </c>
      <c r="L68" s="432">
        <f>(K68+K69+K70)/3</f>
        <v>100</v>
      </c>
      <c r="M68" s="433">
        <f>(L68+L71)/2</f>
        <v>100</v>
      </c>
      <c r="N68" s="422"/>
      <c r="O68" s="434"/>
    </row>
    <row r="69" spans="1:15" s="435" customFormat="1" ht="51" customHeight="1" x14ac:dyDescent="0.25">
      <c r="A69" s="423"/>
      <c r="B69" s="385"/>
      <c r="C69" s="476"/>
      <c r="D69" s="425"/>
      <c r="E69" s="437"/>
      <c r="F69" s="427" t="s">
        <v>11</v>
      </c>
      <c r="G69" s="428" t="s">
        <v>213</v>
      </c>
      <c r="H69" s="438" t="s">
        <v>303</v>
      </c>
      <c r="I69" s="430">
        <v>15</v>
      </c>
      <c r="J69" s="430">
        <v>11.9</v>
      </c>
      <c r="K69" s="439">
        <f>IF(I69/J69*100&gt;100,100,I69/J69*100)</f>
        <v>100</v>
      </c>
      <c r="L69" s="440"/>
      <c r="M69" s="441"/>
      <c r="N69" s="422"/>
      <c r="O69" s="442"/>
    </row>
    <row r="70" spans="1:15" s="435" customFormat="1" ht="35.25" customHeight="1" x14ac:dyDescent="0.25">
      <c r="A70" s="423"/>
      <c r="B70" s="385"/>
      <c r="C70" s="476"/>
      <c r="D70" s="425"/>
      <c r="E70" s="437"/>
      <c r="F70" s="427" t="s">
        <v>11</v>
      </c>
      <c r="G70" s="428" t="s">
        <v>214</v>
      </c>
      <c r="H70" s="438" t="s">
        <v>303</v>
      </c>
      <c r="I70" s="430">
        <v>100</v>
      </c>
      <c r="J70" s="430">
        <v>100</v>
      </c>
      <c r="K70" s="431">
        <f>IF(J70/I70*100&gt;100,100,J70/I70*100)</f>
        <v>100</v>
      </c>
      <c r="L70" s="440"/>
      <c r="M70" s="441"/>
      <c r="N70" s="422"/>
      <c r="O70" s="442"/>
    </row>
    <row r="71" spans="1:15" s="435" customFormat="1" ht="39.75" customHeight="1" x14ac:dyDescent="0.25">
      <c r="A71" s="423"/>
      <c r="B71" s="385"/>
      <c r="C71" s="477"/>
      <c r="D71" s="444"/>
      <c r="E71" s="437"/>
      <c r="F71" s="427" t="s">
        <v>16</v>
      </c>
      <c r="G71" s="445" t="s">
        <v>305</v>
      </c>
      <c r="H71" s="438" t="s">
        <v>313</v>
      </c>
      <c r="I71" s="430">
        <v>0.17</v>
      </c>
      <c r="J71" s="430">
        <v>0.17</v>
      </c>
      <c r="K71" s="431">
        <f>IF(J71/I71*100&gt;100,100,J71/I71*100)</f>
        <v>100</v>
      </c>
      <c r="L71" s="431">
        <f>K71</f>
        <v>100</v>
      </c>
      <c r="M71" s="446"/>
      <c r="N71" s="422"/>
      <c r="O71" s="447"/>
    </row>
    <row r="72" spans="1:15" ht="39" customHeight="1" x14ac:dyDescent="0.25">
      <c r="A72" s="371">
        <v>10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>
        <v>100</v>
      </c>
      <c r="J72" s="379">
        <v>100</v>
      </c>
      <c r="K72" s="389">
        <f>IF(J72/I72*100&gt;100,100,J72/I72*100)</f>
        <v>100</v>
      </c>
      <c r="L72" s="381">
        <f>(K72+K73+K74)/3</f>
        <v>96.787148594377513</v>
      </c>
      <c r="M72" s="419">
        <f>(L72+L75)/2</f>
        <v>98.393574297188763</v>
      </c>
      <c r="N72" s="422"/>
      <c r="O72" s="472"/>
    </row>
    <row r="73" spans="1:15" ht="39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>
        <v>15</v>
      </c>
      <c r="J73" s="379">
        <v>16.600000000000001</v>
      </c>
      <c r="K73" s="380">
        <f>IF(I73/J73*100&gt;100,100,I73/J73*100)</f>
        <v>90.361445783132524</v>
      </c>
      <c r="L73" s="390"/>
      <c r="M73" s="421"/>
      <c r="N73" s="422"/>
      <c r="O73" s="473"/>
    </row>
    <row r="74" spans="1:15" ht="39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>
        <v>100</v>
      </c>
      <c r="J74" s="379">
        <v>100</v>
      </c>
      <c r="K74" s="389">
        <f>IF(J74/I74*100&gt;100,100,J74/I74*100)</f>
        <v>100</v>
      </c>
      <c r="L74" s="390"/>
      <c r="M74" s="421"/>
      <c r="N74" s="422"/>
      <c r="O74" s="473"/>
    </row>
    <row r="75" spans="1:15" ht="37.5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313</v>
      </c>
      <c r="I75" s="379">
        <v>0.67</v>
      </c>
      <c r="J75" s="379">
        <v>0.67</v>
      </c>
      <c r="K75" s="389">
        <f>IF(J75/I75*100&gt;100,100,J75/I75*100)</f>
        <v>100</v>
      </c>
      <c r="L75" s="389">
        <f>K75</f>
        <v>100</v>
      </c>
      <c r="M75" s="406"/>
      <c r="N75" s="422"/>
      <c r="O75" s="474"/>
    </row>
    <row r="76" spans="1:15" ht="52.5" customHeight="1" x14ac:dyDescent="0.25">
      <c r="A76" s="398">
        <v>11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9.1999999999999993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6.42</v>
      </c>
      <c r="J79" s="379">
        <v>6.42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12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7.4</v>
      </c>
      <c r="K81" s="380">
        <f>IF(I81/J81*100&gt;100,100,I81/J81*100)</f>
        <v>100</v>
      </c>
      <c r="L81" s="390"/>
      <c r="M81" s="421"/>
      <c r="N81" s="422"/>
      <c r="O81" s="393"/>
    </row>
    <row r="82" spans="1:15" ht="37.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130.58000000000001</v>
      </c>
      <c r="J83" s="379">
        <v>130.58000000000001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3.25" customHeight="1" x14ac:dyDescent="0.25">
      <c r="A92" s="398">
        <v>13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51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14.5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4.58</v>
      </c>
      <c r="J95" s="379">
        <v>4.58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14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11.3</v>
      </c>
      <c r="K97" s="380">
        <f>IF(I97/J97*100&gt;100,100,I97/J97*100)</f>
        <v>100</v>
      </c>
      <c r="L97" s="390"/>
      <c r="M97" s="421"/>
      <c r="N97" s="422"/>
      <c r="O97" s="393"/>
    </row>
    <row r="98" spans="1:15" ht="34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7.5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19.670000000000002</v>
      </c>
      <c r="J99" s="379">
        <v>19.670000000000002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6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0866141732283472" right="0.70866141732283472" top="0.74803149606299213" bottom="0.74803149606299213" header="0.31496062992125984" footer="0.31496062992125984"/>
  <pageSetup paperSize="9" scale="41" fitToHeight="0" orientation="landscape" r:id="rId1"/>
  <rowBreaks count="2" manualBreakCount="2">
    <brk id="43" max="14" man="1"/>
    <brk id="79" max="14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20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4.42578125" style="362" customWidth="1"/>
    <col min="5" max="5" width="10" style="362" customWidth="1"/>
    <col min="6" max="6" width="12.42578125" style="362" customWidth="1"/>
    <col min="7" max="7" width="79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398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8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thickBot="1" x14ac:dyDescent="0.3">
      <c r="A4" s="371">
        <v>1</v>
      </c>
      <c r="B4" s="372" t="s">
        <v>399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304</v>
      </c>
      <c r="O4" s="384"/>
    </row>
    <row r="5" spans="1:15" ht="68.25" hidden="1" customHeight="1" thickBot="1" x14ac:dyDescent="0.3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thickBot="1" x14ac:dyDescent="0.3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thickBot="1" x14ac:dyDescent="0.3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51" customHeight="1" x14ac:dyDescent="0.25">
      <c r="A8" s="398">
        <v>1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>
        <v>15</v>
      </c>
      <c r="J8" s="379">
        <v>10.5</v>
      </c>
      <c r="K8" s="404">
        <f>IF(I8/J8*100&gt;100,100,I8/J8*100)</f>
        <v>100</v>
      </c>
      <c r="L8" s="405">
        <f>(K8+K9+K10)/3</f>
        <v>100</v>
      </c>
      <c r="M8" s="406">
        <f>(L8+L11)/2</f>
        <v>100</v>
      </c>
      <c r="N8" s="392"/>
      <c r="O8" s="407"/>
    </row>
    <row r="9" spans="1:15" ht="51.75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>
        <v>100</v>
      </c>
      <c r="J9" s="379">
        <v>100</v>
      </c>
      <c r="K9" s="389">
        <f t="shared" ref="K9:K53" si="0">IF(J9/I9*100&gt;100,100,J9/I9*100)</f>
        <v>100</v>
      </c>
      <c r="L9" s="390"/>
      <c r="M9" s="391"/>
      <c r="N9" s="392"/>
      <c r="O9" s="393"/>
    </row>
    <row r="10" spans="1:15" ht="51.75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>
        <v>55</v>
      </c>
      <c r="J10" s="379">
        <v>72.7</v>
      </c>
      <c r="K10" s="389">
        <f t="shared" si="0"/>
        <v>100</v>
      </c>
      <c r="L10" s="390"/>
      <c r="M10" s="391"/>
      <c r="N10" s="392"/>
      <c r="O10" s="393"/>
    </row>
    <row r="11" spans="1:15" ht="32.25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313</v>
      </c>
      <c r="I11" s="379">
        <v>14.83</v>
      </c>
      <c r="J11" s="379">
        <v>14.83</v>
      </c>
      <c r="K11" s="389">
        <f t="shared" si="0"/>
        <v>100</v>
      </c>
      <c r="L11" s="389">
        <f>K11</f>
        <v>100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0.25" customHeight="1" x14ac:dyDescent="0.25">
      <c r="A20" s="371">
        <v>2</v>
      </c>
      <c r="B20" s="385"/>
      <c r="C20" s="373" t="s">
        <v>103</v>
      </c>
      <c r="D20" s="374" t="s">
        <v>311</v>
      </c>
      <c r="E20" s="375" t="s">
        <v>10</v>
      </c>
      <c r="F20" s="402" t="s">
        <v>11</v>
      </c>
      <c r="G20" s="377" t="s">
        <v>184</v>
      </c>
      <c r="H20" s="378" t="s">
        <v>303</v>
      </c>
      <c r="I20" s="379">
        <v>15</v>
      </c>
      <c r="J20" s="379">
        <v>13.5</v>
      </c>
      <c r="K20" s="380">
        <f>IF(I20/J20*100&gt;100,100,I20/J20*100)</f>
        <v>100</v>
      </c>
      <c r="L20" s="381">
        <f>(K20+K21+K22)/3</f>
        <v>100</v>
      </c>
      <c r="M20" s="382">
        <f>(L20+L23)/2</f>
        <v>100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100</v>
      </c>
      <c r="K21" s="389">
        <f t="shared" si="0"/>
        <v>100</v>
      </c>
      <c r="L21" s="390"/>
      <c r="M21" s="391"/>
      <c r="N21" s="392"/>
      <c r="O21" s="393"/>
    </row>
    <row r="22" spans="1:15" ht="51.7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72.7</v>
      </c>
      <c r="K22" s="389">
        <f t="shared" si="0"/>
        <v>100</v>
      </c>
      <c r="L22" s="390"/>
      <c r="M22" s="391"/>
      <c r="N22" s="392"/>
      <c r="O22" s="393"/>
    </row>
    <row r="23" spans="1:15" ht="30.75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2.58</v>
      </c>
      <c r="J23" s="379">
        <v>2.58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74.2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85.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3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6.6</v>
      </c>
      <c r="K36" s="380">
        <f>IF(I36/J36*100&gt;100,100,I36/J36*100)</f>
        <v>100</v>
      </c>
      <c r="L36" s="381">
        <f>(K36+K37+K38)/3</f>
        <v>100</v>
      </c>
      <c r="M36" s="382">
        <f>(L36+L39)/2</f>
        <v>100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100</v>
      </c>
      <c r="K37" s="389">
        <f>IF(J37/I37*100&gt;100,100,J37/I37*100)</f>
        <v>100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72.7</v>
      </c>
      <c r="K38" s="389">
        <f>IF(J38/I38*100&gt;100,100,J38/I38*100)</f>
        <v>100</v>
      </c>
      <c r="L38" s="390"/>
      <c r="M38" s="391"/>
      <c r="N38" s="392"/>
      <c r="O38" s="393"/>
    </row>
    <row r="39" spans="1:15" ht="36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19.920000000000002</v>
      </c>
      <c r="J39" s="379">
        <v>19.920000000000002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4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4.9000000000000004</v>
      </c>
      <c r="K40" s="380">
        <f>IF(I40/J40*100&gt;100,100,I40/J40*100)</f>
        <v>100</v>
      </c>
      <c r="L40" s="381">
        <f>(K40+K41+K42)/3</f>
        <v>100</v>
      </c>
      <c r="M40" s="382">
        <f>(L40+L43)/2</f>
        <v>100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100</v>
      </c>
      <c r="K41" s="389">
        <f t="shared" si="0"/>
        <v>100</v>
      </c>
      <c r="L41" s="390"/>
      <c r="M41" s="391"/>
      <c r="N41" s="392"/>
      <c r="O41" s="393"/>
    </row>
    <row r="42" spans="1:15" ht="49.5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72.7</v>
      </c>
      <c r="K42" s="389">
        <f t="shared" si="0"/>
        <v>100</v>
      </c>
      <c r="L42" s="390"/>
      <c r="M42" s="391"/>
      <c r="N42" s="392"/>
      <c r="O42" s="393"/>
    </row>
    <row r="43" spans="1:15" ht="34.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289.25</v>
      </c>
      <c r="J43" s="379">
        <v>289.25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0.25" customHeight="1" x14ac:dyDescent="0.25">
      <c r="A52" s="371">
        <v>5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11.7</v>
      </c>
      <c r="K52" s="380">
        <f>IF(I52/J52*100&gt;100,100,I52/J52*100)</f>
        <v>100</v>
      </c>
      <c r="L52" s="381">
        <f>(K52+K53+K54)/3</f>
        <v>100</v>
      </c>
      <c r="M52" s="382">
        <f>(L52+L55)/2</f>
        <v>100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100</v>
      </c>
      <c r="K53" s="389">
        <f t="shared" si="0"/>
        <v>100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72.7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7</v>
      </c>
      <c r="J55" s="379">
        <v>7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" customHeight="1" x14ac:dyDescent="0.25">
      <c r="A56" s="398">
        <v>6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3.5</v>
      </c>
      <c r="K56" s="380">
        <f>IF(I56/J56*100&gt;100,100,I56/J56*100)</f>
        <v>100</v>
      </c>
      <c r="L56" s="381">
        <f>(K56+K57+K58)/3</f>
        <v>100</v>
      </c>
      <c r="M56" s="382">
        <f>(L56+L59)/2</f>
        <v>100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100</v>
      </c>
      <c r="K57" s="389">
        <f>IF(J57/I57*100&gt;100,100,J57/I57*100)</f>
        <v>100</v>
      </c>
      <c r="L57" s="390"/>
      <c r="M57" s="391"/>
      <c r="N57" s="392"/>
      <c r="O57" s="393"/>
    </row>
    <row r="58" spans="1:15" ht="51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72.7</v>
      </c>
      <c r="K58" s="389">
        <f>IF(J58/I58*100&gt;100,100,J58/I58*100)</f>
        <v>100</v>
      </c>
      <c r="L58" s="390"/>
      <c r="M58" s="391"/>
      <c r="N58" s="392"/>
      <c r="O58" s="393"/>
    </row>
    <row r="59" spans="1:15" ht="39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21.33</v>
      </c>
      <c r="J59" s="379">
        <v>21.33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" customHeight="1" x14ac:dyDescent="0.25">
      <c r="A64" s="398">
        <v>7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100</v>
      </c>
      <c r="K64" s="389">
        <f>IF(J64/I64*100&gt;100,100,J64/I64*100)</f>
        <v>100</v>
      </c>
      <c r="L64" s="381">
        <f>(K64+K65+K66)/3</f>
        <v>100</v>
      </c>
      <c r="M64" s="419">
        <f>(L64+L67)/2</f>
        <v>100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13.5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9.7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2.58</v>
      </c>
      <c r="J67" s="379">
        <v>2.58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42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42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42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42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49.5" customHeight="1" x14ac:dyDescent="0.25">
      <c r="A76" s="398">
        <v>8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100</v>
      </c>
      <c r="K76" s="389">
        <f>IF(J76/I76*100&gt;100,100,J76/I76*100)</f>
        <v>100</v>
      </c>
      <c r="L76" s="381">
        <f>(K76+K77+K78)/3</f>
        <v>100</v>
      </c>
      <c r="M76" s="419">
        <f>(L76+L79)/2</f>
        <v>100</v>
      </c>
      <c r="N76" s="422"/>
      <c r="O76" s="384"/>
    </row>
    <row r="77" spans="1:15" ht="50.2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6.6</v>
      </c>
      <c r="K77" s="380">
        <f>IF(I77/J77*100&gt;100,100,I77/J77*100)</f>
        <v>100</v>
      </c>
      <c r="L77" s="390"/>
      <c r="M77" s="421"/>
      <c r="N77" s="422"/>
      <c r="O77" s="393"/>
    </row>
    <row r="78" spans="1:15" ht="35.2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9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19.920000000000002</v>
      </c>
      <c r="J79" s="379">
        <v>19.920000000000002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9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100</v>
      </c>
      <c r="K80" s="389">
        <f>IF(J80/I80*100&gt;100,100,J80/I80*100)</f>
        <v>100</v>
      </c>
      <c r="L80" s="381">
        <f>(K80+K81+K82)/3</f>
        <v>100</v>
      </c>
      <c r="M80" s="419">
        <f>(L80+L83)/2</f>
        <v>100</v>
      </c>
      <c r="N80" s="422"/>
      <c r="O80" s="384"/>
    </row>
    <row r="81" spans="1:15" ht="51.75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5.2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304.08</v>
      </c>
      <c r="J83" s="379">
        <v>304.08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10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100</v>
      </c>
      <c r="K92" s="389">
        <f>IF(J92/I92*100&gt;100,100,J92/I92*100)</f>
        <v>100</v>
      </c>
      <c r="L92" s="381">
        <f>(K92+K93+K94)/3</f>
        <v>100</v>
      </c>
      <c r="M92" s="419">
        <f>(L92+L95)/2</f>
        <v>100</v>
      </c>
      <c r="N92" s="422"/>
      <c r="O92" s="384"/>
    </row>
    <row r="93" spans="1:15" ht="49.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11.7</v>
      </c>
      <c r="K93" s="380">
        <f>IF(I93/J93*100&gt;100,100,I93/J93*100)</f>
        <v>100</v>
      </c>
      <c r="L93" s="390"/>
      <c r="M93" s="421"/>
      <c r="N93" s="422"/>
      <c r="O93" s="393"/>
    </row>
    <row r="94" spans="1:15" ht="36.7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7</v>
      </c>
      <c r="J95" s="379">
        <v>7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1" customHeight="1" x14ac:dyDescent="0.25">
      <c r="A96" s="371">
        <v>11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100</v>
      </c>
      <c r="K96" s="389">
        <f>IF(J96/I96*100&gt;100,100,J96/I96*100)</f>
        <v>100</v>
      </c>
      <c r="L96" s="381">
        <f>(K96+K97+K98)/3</f>
        <v>100</v>
      </c>
      <c r="M96" s="419">
        <f>(L96+L99)/2</f>
        <v>100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3.5</v>
      </c>
      <c r="K97" s="380">
        <f>IF(I97/J97*100&gt;100,100,I97/J97*100)</f>
        <v>100</v>
      </c>
      <c r="L97" s="390"/>
      <c r="M97" s="421"/>
      <c r="N97" s="422"/>
      <c r="O97" s="393"/>
    </row>
    <row r="98" spans="1:15" ht="34.5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21.33</v>
      </c>
      <c r="J99" s="379">
        <v>21.33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57.7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83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ht="26.25" customHeight="1" x14ac:dyDescent="0.4">
      <c r="B113" s="458" t="s">
        <v>334</v>
      </c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</row>
    <row r="114" spans="2:14" x14ac:dyDescent="0.4">
      <c r="B114" s="459" t="s">
        <v>335</v>
      </c>
      <c r="D114" s="460"/>
      <c r="E114" s="460"/>
      <c r="F114" s="461"/>
      <c r="G114" s="462"/>
      <c r="H114" s="457"/>
      <c r="I114" s="457"/>
      <c r="M114" s="454"/>
      <c r="N114" s="455"/>
    </row>
    <row r="115" spans="2:14" x14ac:dyDescent="0.4">
      <c r="B115" s="459" t="s">
        <v>336</v>
      </c>
      <c r="D115" s="463"/>
      <c r="F115" s="461"/>
      <c r="G115" s="462"/>
      <c r="H115" s="462"/>
      <c r="I115" s="462"/>
      <c r="M115" s="454"/>
      <c r="N115" s="455"/>
    </row>
    <row r="116" spans="2:14" x14ac:dyDescent="0.4">
      <c r="D116" s="463"/>
      <c r="E116" s="464"/>
      <c r="F116" s="465"/>
      <c r="G116" s="459"/>
      <c r="H116" s="459"/>
      <c r="I116" s="459"/>
      <c r="J116" s="459"/>
      <c r="M116" s="454"/>
      <c r="N116" s="455"/>
    </row>
    <row r="117" spans="2:14" x14ac:dyDescent="0.4">
      <c r="F117" s="466"/>
    </row>
    <row r="118" spans="2:14" x14ac:dyDescent="0.4">
      <c r="F118" s="465"/>
    </row>
    <row r="119" spans="2:14" x14ac:dyDescent="0.4">
      <c r="F119" s="462"/>
    </row>
    <row r="120" spans="2:14" x14ac:dyDescent="0.4">
      <c r="F120" s="459"/>
    </row>
  </sheetData>
  <autoFilter ref="A3:P55"/>
  <mergeCells count="194">
    <mergeCell ref="O108:O111"/>
    <mergeCell ref="B113:N113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55" max="1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R131"/>
  <sheetViews>
    <sheetView showZeros="0" topLeftCell="B1" zoomScale="70" zoomScaleNormal="70" workbookViewId="0">
      <selection activeCell="H110" sqref="H110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425781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7.42578125" style="65" customWidth="1"/>
    <col min="14" max="14" width="18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35.2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77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186</v>
      </c>
      <c r="Q5" s="129">
        <f>I7+I11+I15+I19+I23+I27+I31+I35+I39+I43+I47+I51+I55+I59+I63+I67+I71</f>
        <v>210.91666666666666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284.66666666666669</v>
      </c>
      <c r="Q7" s="129">
        <f>I75+I79+I83+I87+I91+I95+I99+I103+I107+I111+I115+I119</f>
        <v>304.91666666666669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9.9623170351915302</v>
      </c>
      <c r="I8" s="73">
        <v>9.6428571428571423</v>
      </c>
      <c r="J8" s="24">
        <f>IF(H8/I8*100&gt;100,100,H8/I8*100)</f>
        <v>100</v>
      </c>
      <c r="K8" s="229">
        <f>(J8+J9+J10)/3</f>
        <v>100</v>
      </c>
      <c r="L8" s="230">
        <f>(K8+K11)/2</f>
        <v>96.15384615384616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72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70</v>
      </c>
      <c r="I10" s="73">
        <v>90.48</v>
      </c>
      <c r="J10" s="24">
        <f t="shared" si="0"/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8.6666666666666661</v>
      </c>
      <c r="I11" s="74">
        <v>8</v>
      </c>
      <c r="J11" s="24">
        <f t="shared" si="0"/>
        <v>92.307692307692307</v>
      </c>
      <c r="K11" s="24">
        <f>J11</f>
        <v>92.307692307692307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>IF(H28/I28*100&gt;100,100,H28/I28*100)</f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>IF(I29/H29*100&gt;100,100,I29/H29*100)</f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>IF(I30/H30*100&gt;100,100,I30/H30*100)</f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>IF(I31/H31*100&gt;100,100,I31/H31*100)</f>
        <v>#DIV/0!</v>
      </c>
      <c r="K31" s="24" t="e">
        <f>J31</f>
        <v>#DIV/0!</v>
      </c>
      <c r="L31" s="232"/>
      <c r="M31" s="203"/>
      <c r="N31" s="225"/>
    </row>
    <row r="32" spans="1:14" ht="81.75" hidden="1" customHeight="1" x14ac:dyDescent="0.25">
      <c r="A32" s="203"/>
      <c r="B32" s="51" t="s">
        <v>94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0</v>
      </c>
      <c r="I32" s="73">
        <v>0</v>
      </c>
      <c r="J32" s="24" t="e">
        <f t="shared" si="0"/>
        <v>#DIV/0!</v>
      </c>
      <c r="K32" s="229" t="e">
        <f>(J32+J33+J34)/3</f>
        <v>#DIV/0!</v>
      </c>
      <c r="L32" s="146"/>
      <c r="M32" s="203"/>
      <c r="N32" s="225"/>
    </row>
    <row r="33" spans="1:14" ht="81.75" hidden="1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0</v>
      </c>
      <c r="I33" s="73">
        <v>0</v>
      </c>
      <c r="J33" s="24" t="e">
        <f t="shared" si="0"/>
        <v>#DIV/0!</v>
      </c>
      <c r="K33" s="213"/>
      <c r="L33" s="146"/>
      <c r="M33" s="203"/>
      <c r="N33" s="225"/>
    </row>
    <row r="34" spans="1:14" ht="81.75" hidden="1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0</v>
      </c>
      <c r="I34" s="73">
        <v>0</v>
      </c>
      <c r="J34" s="24" t="e">
        <f t="shared" si="0"/>
        <v>#DIV/0!</v>
      </c>
      <c r="K34" s="214"/>
      <c r="L34" s="146"/>
      <c r="M34" s="203"/>
      <c r="N34" s="225"/>
    </row>
    <row r="35" spans="1:14" ht="81.75" hidden="1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0</v>
      </c>
      <c r="I35" s="74">
        <v>0</v>
      </c>
      <c r="J35" s="24" t="e">
        <f t="shared" si="0"/>
        <v>#DIV/0!</v>
      </c>
      <c r="K35" s="24" t="e">
        <f>J35</f>
        <v>#DIV/0!</v>
      </c>
      <c r="L35" s="53" t="e">
        <f>(K32+K35)/2</f>
        <v>#DIV/0!</v>
      </c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9.9933030957961684</v>
      </c>
      <c r="I36" s="73">
        <v>6.2979508024975903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3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70</v>
      </c>
      <c r="I38" s="73">
        <v>70.86</v>
      </c>
      <c r="J38" s="24">
        <f>IF(I38/H38*100&gt;100,100,I38/H38*100)</f>
        <v>100</v>
      </c>
      <c r="K38" s="214"/>
      <c r="L38" s="233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177.33333333333334</v>
      </c>
      <c r="I39" s="74">
        <v>202.91666666666666</v>
      </c>
      <c r="J39" s="24">
        <f>IF(I39/H39*100&gt;100,100,I39/H39*100)</f>
        <v>100</v>
      </c>
      <c r="K39" s="24">
        <f>J39</f>
        <v>100</v>
      </c>
      <c r="L39" s="234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0"/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0"/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0"/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0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0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0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0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0"/>
        <v>#DIV/0!</v>
      </c>
      <c r="K47" s="24" t="e">
        <f>J47</f>
        <v>#DIV/0!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0"/>
        <v>#DIV/0!</v>
      </c>
      <c r="K48" s="229" t="e">
        <f>(J48+J49+J50)/3</f>
        <v>#DIV/0!</v>
      </c>
      <c r="L48" s="146"/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0"/>
        <v>#DIV/0!</v>
      </c>
      <c r="K49" s="213"/>
      <c r="L49" s="146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0"/>
        <v>#DIV/0!</v>
      </c>
      <c r="K50" s="214"/>
      <c r="L50" s="146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0"/>
        <v>#DIV/0!</v>
      </c>
      <c r="K51" s="24" t="e">
        <f>J51</f>
        <v>#DIV/0!</v>
      </c>
      <c r="L51" s="53" t="e">
        <f>(K48+K51)/2</f>
        <v>#DIV/0!</v>
      </c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0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0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0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0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0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0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0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0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0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0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0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0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0"/>
        <v>#DIV/0!</v>
      </c>
      <c r="K64" s="229" t="e">
        <f>(J64+J65+J66)/3</f>
        <v>#DIV/0!</v>
      </c>
      <c r="L64" s="146"/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0"/>
        <v>#DIV/0!</v>
      </c>
      <c r="K65" s="213"/>
      <c r="L65" s="146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0"/>
        <v>#DIV/0!</v>
      </c>
      <c r="K66" s="214"/>
      <c r="L66" s="146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0"/>
        <v>#DIV/0!</v>
      </c>
      <c r="K67" s="24" t="e">
        <f>J67</f>
        <v>#DIV/0!</v>
      </c>
      <c r="L67" s="53" t="e">
        <f>(K64+K67)/2</f>
        <v>#DIV/0!</v>
      </c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0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0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0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0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0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ref="J73:J79" si="1">IF(I73/H73*100&gt;100,100,I73/H73*100)</f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9.9999999999999982</v>
      </c>
      <c r="I80" s="73">
        <v>5.1962631811074127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19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276</v>
      </c>
      <c r="I83" s="74">
        <v>296.91666666666669</v>
      </c>
      <c r="J83" s="24">
        <f t="shared" si="2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146"/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146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 t="shared" si="2"/>
        <v>#DIV/0!</v>
      </c>
      <c r="K106" s="214"/>
      <c r="L106" s="146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 t="shared" si="2"/>
        <v>#DIV/0!</v>
      </c>
      <c r="K107" s="24" t="e">
        <f>J107</f>
        <v>#DIV/0!</v>
      </c>
      <c r="L107" s="53" t="e">
        <f>(K104+K107)/2</f>
        <v>#DIV/0!</v>
      </c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9.9623170351915302</v>
      </c>
      <c r="I108" s="73">
        <v>9.6428571428571423</v>
      </c>
      <c r="J108" s="24">
        <f>IF(H108/I108*100&gt;100,100,H108/I108*100)</f>
        <v>100</v>
      </c>
      <c r="K108" s="229">
        <f>(J108+J109+J110)/3</f>
        <v>100</v>
      </c>
      <c r="L108" s="229">
        <f>(K108+K111)/2</f>
        <v>96.15384615384616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8.6666666666666661</v>
      </c>
      <c r="I111" s="74">
        <v>8</v>
      </c>
      <c r="J111" s="24">
        <f>IF(I111/H111*100&gt;100,100,I111/H111*100)</f>
        <v>92.307692307692307</v>
      </c>
      <c r="K111" s="24">
        <f>J111</f>
        <v>92.307692307692307</v>
      </c>
      <c r="L111" s="232"/>
      <c r="M111" s="203"/>
      <c r="N111" s="226"/>
    </row>
    <row r="112" spans="1:14" ht="81.75" hidden="1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0</v>
      </c>
      <c r="I112" s="73">
        <v>0</v>
      </c>
      <c r="J112" s="24" t="e">
        <f t="shared" si="2"/>
        <v>#DIV/0!</v>
      </c>
      <c r="K112" s="229" t="e">
        <f>(J112+J113+J114)/3</f>
        <v>#DIV/0!</v>
      </c>
      <c r="L112" s="146"/>
      <c r="M112" s="203"/>
      <c r="N112" s="224"/>
    </row>
    <row r="113" spans="1:14" ht="81.75" hidden="1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0</v>
      </c>
      <c r="I113" s="73">
        <v>0</v>
      </c>
      <c r="J113" s="24" t="e">
        <f t="shared" si="2"/>
        <v>#DIV/0!</v>
      </c>
      <c r="K113" s="213"/>
      <c r="L113" s="146"/>
      <c r="M113" s="203"/>
      <c r="N113" s="225"/>
    </row>
    <row r="114" spans="1:14" ht="81.75" hidden="1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0</v>
      </c>
      <c r="I114" s="73">
        <v>0</v>
      </c>
      <c r="J114" s="24" t="e">
        <f t="shared" si="2"/>
        <v>#DIV/0!</v>
      </c>
      <c r="K114" s="214"/>
      <c r="L114" s="146"/>
      <c r="M114" s="203"/>
      <c r="N114" s="225"/>
    </row>
    <row r="115" spans="1:14" ht="81.75" hidden="1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0</v>
      </c>
      <c r="I115" s="74">
        <v>0</v>
      </c>
      <c r="J115" s="24" t="e">
        <f t="shared" si="2"/>
        <v>#DIV/0!</v>
      </c>
      <c r="K115" s="24" t="e">
        <f>J115</f>
        <v>#DIV/0!</v>
      </c>
      <c r="L115" s="53" t="e">
        <f>(K112+K115)/2</f>
        <v>#DIV/0!</v>
      </c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2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2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2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2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39">
      <selection activeCell="B4" sqref="B4:B7"/>
      <rowBreaks count="8" manualBreakCount="8">
        <brk id="15" max="13" man="1"/>
        <brk id="30" max="13" man="1"/>
        <brk id="45" max="13" man="1"/>
        <brk id="60" max="13" man="1"/>
        <brk id="75" max="13" man="1"/>
        <brk id="79" max="16383" man="1"/>
        <brk id="94" max="13" man="1"/>
        <brk id="109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8" manualBreakCount="8">
        <brk id="15" max="13" man="1"/>
        <brk id="30" max="13" man="1"/>
        <brk id="45" max="13" man="1"/>
        <brk id="60" max="13" man="1"/>
        <brk id="75" max="13" man="1"/>
        <brk id="79" max="16383" man="1"/>
        <brk id="94" max="13" man="1"/>
        <brk id="109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2"/>
      <headerFooter alignWithMargins="0"/>
      <autoFilter ref="B1:O1"/>
    </customSheetView>
  </customSheetViews>
  <mergeCells count="112">
    <mergeCell ref="N116:N119"/>
    <mergeCell ref="N112:N115"/>
    <mergeCell ref="L116:L119"/>
    <mergeCell ref="M4:M119"/>
    <mergeCell ref="L100:L103"/>
    <mergeCell ref="L84:L87"/>
    <mergeCell ref="D16:D19"/>
    <mergeCell ref="K16:K18"/>
    <mergeCell ref="L80:L83"/>
    <mergeCell ref="K68:K70"/>
    <mergeCell ref="K64:K66"/>
    <mergeCell ref="K52:K54"/>
    <mergeCell ref="L76:L79"/>
    <mergeCell ref="K60:K62"/>
    <mergeCell ref="L60:L63"/>
    <mergeCell ref="L52:L55"/>
    <mergeCell ref="K12:K14"/>
    <mergeCell ref="K44:K46"/>
    <mergeCell ref="C36:C39"/>
    <mergeCell ref="D20:D23"/>
    <mergeCell ref="K20:K22"/>
    <mergeCell ref="L36:L39"/>
    <mergeCell ref="K32:K34"/>
    <mergeCell ref="D24:D27"/>
    <mergeCell ref="C24:C27"/>
    <mergeCell ref="C28:C31"/>
    <mergeCell ref="D28:D31"/>
    <mergeCell ref="L28:L31"/>
    <mergeCell ref="L44:L47"/>
    <mergeCell ref="L12:L15"/>
    <mergeCell ref="L20:L23"/>
    <mergeCell ref="D36:D39"/>
    <mergeCell ref="K36:K38"/>
    <mergeCell ref="K40:K42"/>
    <mergeCell ref="A1:N1"/>
    <mergeCell ref="L4:L7"/>
    <mergeCell ref="D8:D11"/>
    <mergeCell ref="K8:K10"/>
    <mergeCell ref="D4:D7"/>
    <mergeCell ref="K4:K6"/>
    <mergeCell ref="L8:L11"/>
    <mergeCell ref="N8:N111"/>
    <mergeCell ref="D12:D15"/>
    <mergeCell ref="C88:C91"/>
    <mergeCell ref="C104:C107"/>
    <mergeCell ref="K80:K82"/>
    <mergeCell ref="D84:D87"/>
    <mergeCell ref="C108:C111"/>
    <mergeCell ref="C72:C75"/>
    <mergeCell ref="D72:D75"/>
    <mergeCell ref="C84:C87"/>
    <mergeCell ref="C80:C83"/>
    <mergeCell ref="K84:K86"/>
    <mergeCell ref="K72:K74"/>
    <mergeCell ref="K76:K78"/>
    <mergeCell ref="C60:C63"/>
    <mergeCell ref="C56:C59"/>
    <mergeCell ref="D48:D51"/>
    <mergeCell ref="D112:D115"/>
    <mergeCell ref="C76:C79"/>
    <mergeCell ref="D56:D59"/>
    <mergeCell ref="C68:C71"/>
    <mergeCell ref="C100:C103"/>
    <mergeCell ref="K116:K118"/>
    <mergeCell ref="K108:K110"/>
    <mergeCell ref="K92:K94"/>
    <mergeCell ref="D88:D91"/>
    <mergeCell ref="D100:D103"/>
    <mergeCell ref="D96:D99"/>
    <mergeCell ref="D116:D119"/>
    <mergeCell ref="K96:K98"/>
    <mergeCell ref="K112:K114"/>
    <mergeCell ref="K104:K106"/>
    <mergeCell ref="K100:K102"/>
    <mergeCell ref="K88:K90"/>
    <mergeCell ref="L108:L111"/>
    <mergeCell ref="K28:K30"/>
    <mergeCell ref="K24:K26"/>
    <mergeCell ref="D52:D55"/>
    <mergeCell ref="D60:D63"/>
    <mergeCell ref="K56:K58"/>
    <mergeCell ref="D80:D83"/>
    <mergeCell ref="D68:D71"/>
    <mergeCell ref="D76:D79"/>
    <mergeCell ref="D108:D111"/>
    <mergeCell ref="D44:D47"/>
    <mergeCell ref="D64:D67"/>
    <mergeCell ref="D104:D107"/>
    <mergeCell ref="D40:D43"/>
    <mergeCell ref="D92:D95"/>
    <mergeCell ref="D32:D35"/>
    <mergeCell ref="L92:L95"/>
    <mergeCell ref="L68:L71"/>
    <mergeCell ref="K48:K50"/>
    <mergeCell ref="A121:C121"/>
    <mergeCell ref="A4:A119"/>
    <mergeCell ref="C4:C7"/>
    <mergeCell ref="C12:C15"/>
    <mergeCell ref="C20:C23"/>
    <mergeCell ref="C32:C35"/>
    <mergeCell ref="C40:C43"/>
    <mergeCell ref="C44:C47"/>
    <mergeCell ref="C16:C19"/>
    <mergeCell ref="C52:C55"/>
    <mergeCell ref="C48:C51"/>
    <mergeCell ref="C116:C119"/>
    <mergeCell ref="C96:C99"/>
    <mergeCell ref="C64:C67"/>
    <mergeCell ref="B120:C120"/>
    <mergeCell ref="C92:C95"/>
    <mergeCell ref="C112:C115"/>
    <mergeCell ref="C8:C11"/>
  </mergeCells>
  <phoneticPr fontId="5" type="noConversion"/>
  <pageMargins left="0.75" right="0.75" top="1" bottom="1" header="0.5" footer="0.5"/>
  <pageSetup paperSize="9" scale="27" orientation="portrait" r:id="rId3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21"/>
  <sheetViews>
    <sheetView zoomScale="70" zoomScaleNormal="70" workbookViewId="0">
      <selection activeCell="D2" sqref="D2"/>
    </sheetView>
  </sheetViews>
  <sheetFormatPr defaultColWidth="9.140625" defaultRowHeight="26.25" x14ac:dyDescent="0.4"/>
  <cols>
    <col min="1" max="1" width="6.140625" style="452" customWidth="1"/>
    <col min="2" max="2" width="15.140625" style="362" customWidth="1"/>
    <col min="3" max="3" width="29" style="362" customWidth="1"/>
    <col min="4" max="4" width="33.85546875" style="362" customWidth="1"/>
    <col min="5" max="5" width="10" style="362" customWidth="1"/>
    <col min="6" max="6" width="12.42578125" style="362" customWidth="1"/>
    <col min="7" max="7" width="78.5703125" style="362" customWidth="1"/>
    <col min="8" max="8" width="9.5703125" style="362" customWidth="1"/>
    <col min="9" max="9" width="21.140625" style="362" customWidth="1"/>
    <col min="10" max="10" width="19.85546875" style="362" customWidth="1"/>
    <col min="11" max="11" width="19.28515625" style="362" customWidth="1"/>
    <col min="12" max="12" width="17.85546875" style="362" customWidth="1"/>
    <col min="13" max="13" width="15.28515625" style="362" customWidth="1"/>
    <col min="14" max="14" width="15.5703125" style="362" customWidth="1"/>
    <col min="15" max="15" width="14.42578125" style="362" customWidth="1"/>
    <col min="16" max="16384" width="9.140625" style="362"/>
  </cols>
  <sheetData>
    <row r="1" spans="1:15" ht="33.75" customHeight="1" thickBot="1" x14ac:dyDescent="0.45">
      <c r="A1" s="361" t="s">
        <v>400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</row>
    <row r="2" spans="1:15" s="366" customFormat="1" ht="162" customHeight="1" thickBot="1" x14ac:dyDescent="0.25">
      <c r="A2" s="363" t="s">
        <v>297</v>
      </c>
      <c r="B2" s="364" t="s">
        <v>42</v>
      </c>
      <c r="C2" s="364" t="s">
        <v>298</v>
      </c>
      <c r="D2" s="364" t="s">
        <v>0</v>
      </c>
      <c r="E2" s="364" t="s">
        <v>1</v>
      </c>
      <c r="F2" s="364" t="s">
        <v>2</v>
      </c>
      <c r="G2" s="364" t="s">
        <v>3</v>
      </c>
      <c r="H2" s="364" t="s">
        <v>4</v>
      </c>
      <c r="I2" s="364" t="s">
        <v>97</v>
      </c>
      <c r="J2" s="364" t="s">
        <v>98</v>
      </c>
      <c r="K2" s="364" t="s">
        <v>5</v>
      </c>
      <c r="L2" s="364" t="s">
        <v>6</v>
      </c>
      <c r="M2" s="364" t="s">
        <v>299</v>
      </c>
      <c r="N2" s="364" t="s">
        <v>300</v>
      </c>
      <c r="O2" s="365" t="s">
        <v>9</v>
      </c>
    </row>
    <row r="3" spans="1:15" ht="15" customHeight="1" thickBot="1" x14ac:dyDescent="0.3">
      <c r="A3" s="367">
        <v>1</v>
      </c>
      <c r="B3" s="368">
        <v>2</v>
      </c>
      <c r="C3" s="368">
        <v>3</v>
      </c>
      <c r="D3" s="368">
        <v>4</v>
      </c>
      <c r="E3" s="368">
        <v>5</v>
      </c>
      <c r="F3" s="368">
        <v>6</v>
      </c>
      <c r="G3" s="368">
        <v>7</v>
      </c>
      <c r="H3" s="369">
        <v>8</v>
      </c>
      <c r="I3" s="370">
        <v>9</v>
      </c>
      <c r="J3" s="368">
        <v>10</v>
      </c>
      <c r="K3" s="368">
        <v>11</v>
      </c>
      <c r="L3" s="368">
        <v>12</v>
      </c>
      <c r="M3" s="368">
        <v>13</v>
      </c>
      <c r="N3" s="368">
        <v>14</v>
      </c>
      <c r="O3" s="369">
        <v>15</v>
      </c>
    </row>
    <row r="4" spans="1:15" ht="83.25" hidden="1" customHeight="1" x14ac:dyDescent="0.25">
      <c r="A4" s="371">
        <v>1</v>
      </c>
      <c r="B4" s="372" t="s">
        <v>401</v>
      </c>
      <c r="C4" s="373" t="s">
        <v>81</v>
      </c>
      <c r="D4" s="374" t="s">
        <v>302</v>
      </c>
      <c r="E4" s="375" t="s">
        <v>10</v>
      </c>
      <c r="F4" s="376" t="s">
        <v>11</v>
      </c>
      <c r="G4" s="377" t="s">
        <v>184</v>
      </c>
      <c r="H4" s="378" t="s">
        <v>303</v>
      </c>
      <c r="I4" s="379"/>
      <c r="J4" s="379"/>
      <c r="K4" s="380" t="e">
        <f>IF(I4/J4*100&gt;100,100,I4/J4*100)</f>
        <v>#DIV/0!</v>
      </c>
      <c r="L4" s="381" t="e">
        <f>(K4+K5+K6)/3</f>
        <v>#DIV/0!</v>
      </c>
      <c r="M4" s="382" t="e">
        <f>(L4+L7)/2</f>
        <v>#DIV/0!</v>
      </c>
      <c r="N4" s="383" t="s">
        <v>339</v>
      </c>
      <c r="O4" s="384"/>
    </row>
    <row r="5" spans="1:15" ht="68.25" hidden="1" customHeight="1" x14ac:dyDescent="0.25">
      <c r="A5" s="371"/>
      <c r="B5" s="385"/>
      <c r="C5" s="386"/>
      <c r="D5" s="374"/>
      <c r="E5" s="387"/>
      <c r="F5" s="376" t="s">
        <v>11</v>
      </c>
      <c r="G5" s="377" t="s">
        <v>185</v>
      </c>
      <c r="H5" s="388" t="s">
        <v>303</v>
      </c>
      <c r="I5" s="379"/>
      <c r="J5" s="379"/>
      <c r="K5" s="389" t="e">
        <f>IF(J5/I5*100&gt;100,100,J5/I5*100)</f>
        <v>#DIV/0!</v>
      </c>
      <c r="L5" s="390"/>
      <c r="M5" s="391"/>
      <c r="N5" s="392"/>
      <c r="O5" s="393"/>
    </row>
    <row r="6" spans="1:15" ht="84" hidden="1" customHeight="1" x14ac:dyDescent="0.25">
      <c r="A6" s="371"/>
      <c r="B6" s="385"/>
      <c r="C6" s="386"/>
      <c r="D6" s="374"/>
      <c r="E6" s="387"/>
      <c r="F6" s="376" t="s">
        <v>11</v>
      </c>
      <c r="G6" s="377" t="s">
        <v>186</v>
      </c>
      <c r="H6" s="388" t="s">
        <v>303</v>
      </c>
      <c r="I6" s="379"/>
      <c r="J6" s="379"/>
      <c r="K6" s="389" t="e">
        <f>IF(J6/I6*100&gt;100,100,J6/I6*100)</f>
        <v>#DIV/0!</v>
      </c>
      <c r="L6" s="390"/>
      <c r="M6" s="391"/>
      <c r="N6" s="392"/>
      <c r="O6" s="393"/>
    </row>
    <row r="7" spans="1:15" ht="32.25" hidden="1" customHeight="1" x14ac:dyDescent="0.25">
      <c r="A7" s="371"/>
      <c r="B7" s="385"/>
      <c r="C7" s="394"/>
      <c r="D7" s="395"/>
      <c r="E7" s="387"/>
      <c r="F7" s="376" t="s">
        <v>16</v>
      </c>
      <c r="G7" s="396" t="s">
        <v>305</v>
      </c>
      <c r="H7" s="388" t="s">
        <v>306</v>
      </c>
      <c r="I7" s="379"/>
      <c r="J7" s="379"/>
      <c r="K7" s="389" t="e">
        <f>IF(J7/I7*100&gt;100,100,J7/I7*100)</f>
        <v>#DIV/0!</v>
      </c>
      <c r="L7" s="389" t="e">
        <f>K7</f>
        <v>#DIV/0!</v>
      </c>
      <c r="M7" s="391"/>
      <c r="N7" s="392"/>
      <c r="O7" s="397"/>
    </row>
    <row r="8" spans="1:15" ht="86.25" hidden="1" customHeight="1" x14ac:dyDescent="0.25">
      <c r="A8" s="398">
        <v>2</v>
      </c>
      <c r="B8" s="385"/>
      <c r="C8" s="399" t="s">
        <v>176</v>
      </c>
      <c r="D8" s="400" t="s">
        <v>307</v>
      </c>
      <c r="E8" s="401" t="s">
        <v>10</v>
      </c>
      <c r="F8" s="402" t="s">
        <v>11</v>
      </c>
      <c r="G8" s="403" t="s">
        <v>184</v>
      </c>
      <c r="H8" s="378" t="s">
        <v>303</v>
      </c>
      <c r="I8" s="379"/>
      <c r="J8" s="379"/>
      <c r="K8" s="404" t="e">
        <f>IF(I8/J8*100&gt;100,100,I8/J8*100)</f>
        <v>#DIV/0!</v>
      </c>
      <c r="L8" s="405" t="e">
        <f>(K8+K9+K10)/3</f>
        <v>#DIV/0!</v>
      </c>
      <c r="M8" s="406" t="e">
        <f>(L8+L11)/2</f>
        <v>#DIV/0!</v>
      </c>
      <c r="N8" s="392"/>
      <c r="O8" s="407"/>
    </row>
    <row r="9" spans="1:15" ht="30.75" hidden="1" customHeight="1" x14ac:dyDescent="0.25">
      <c r="A9" s="371"/>
      <c r="B9" s="385"/>
      <c r="C9" s="386"/>
      <c r="D9" s="374"/>
      <c r="E9" s="387"/>
      <c r="F9" s="376" t="s">
        <v>11</v>
      </c>
      <c r="G9" s="377" t="s">
        <v>185</v>
      </c>
      <c r="H9" s="388" t="s">
        <v>303</v>
      </c>
      <c r="I9" s="379"/>
      <c r="J9" s="379"/>
      <c r="K9" s="389" t="e">
        <f t="shared" ref="K9:K53" si="0">IF(J9/I9*100&gt;100,100,J9/I9*100)</f>
        <v>#DIV/0!</v>
      </c>
      <c r="L9" s="390"/>
      <c r="M9" s="391"/>
      <c r="N9" s="392"/>
      <c r="O9" s="393"/>
    </row>
    <row r="10" spans="1:15" ht="85.5" hidden="1" customHeight="1" x14ac:dyDescent="0.25">
      <c r="A10" s="371"/>
      <c r="B10" s="385"/>
      <c r="C10" s="386"/>
      <c r="D10" s="374"/>
      <c r="E10" s="387"/>
      <c r="F10" s="376" t="s">
        <v>11</v>
      </c>
      <c r="G10" s="377" t="s">
        <v>186</v>
      </c>
      <c r="H10" s="388" t="s">
        <v>303</v>
      </c>
      <c r="I10" s="379"/>
      <c r="J10" s="379"/>
      <c r="K10" s="389" t="e">
        <f t="shared" si="0"/>
        <v>#DIV/0!</v>
      </c>
      <c r="L10" s="390"/>
      <c r="M10" s="391"/>
      <c r="N10" s="392"/>
      <c r="O10" s="393"/>
    </row>
    <row r="11" spans="1:15" ht="32.25" hidden="1" customHeight="1" x14ac:dyDescent="0.25">
      <c r="A11" s="371"/>
      <c r="B11" s="385"/>
      <c r="C11" s="394"/>
      <c r="D11" s="395"/>
      <c r="E11" s="387"/>
      <c r="F11" s="376" t="s">
        <v>16</v>
      </c>
      <c r="G11" s="396" t="s">
        <v>305</v>
      </c>
      <c r="H11" s="388" t="s">
        <v>306</v>
      </c>
      <c r="I11" s="379"/>
      <c r="J11" s="379"/>
      <c r="K11" s="389" t="e">
        <f t="shared" si="0"/>
        <v>#DIV/0!</v>
      </c>
      <c r="L11" s="389" t="e">
        <f>K11</f>
        <v>#DIV/0!</v>
      </c>
      <c r="M11" s="391"/>
      <c r="N11" s="392"/>
      <c r="O11" s="397"/>
    </row>
    <row r="12" spans="1:15" ht="85.5" hidden="1" customHeight="1" x14ac:dyDescent="0.25">
      <c r="A12" s="371">
        <v>3</v>
      </c>
      <c r="B12" s="385"/>
      <c r="C12" s="373" t="s">
        <v>308</v>
      </c>
      <c r="D12" s="408" t="s">
        <v>309</v>
      </c>
      <c r="E12" s="375" t="s">
        <v>10</v>
      </c>
      <c r="F12" s="376" t="s">
        <v>11</v>
      </c>
      <c r="G12" s="377" t="s">
        <v>184</v>
      </c>
      <c r="H12" s="388" t="s">
        <v>303</v>
      </c>
      <c r="I12" s="379"/>
      <c r="J12" s="379"/>
      <c r="K12" s="380" t="e">
        <f>IF(I12/J12*100&gt;100,100,I12/J12*100)</f>
        <v>#DIV/0!</v>
      </c>
      <c r="L12" s="381" t="e">
        <f>(K12+K13+K14)/3</f>
        <v>#DIV/0!</v>
      </c>
      <c r="M12" s="382" t="e">
        <f>(L12+L15)/2</f>
        <v>#DIV/0!</v>
      </c>
      <c r="N12" s="392"/>
      <c r="O12" s="409"/>
    </row>
    <row r="13" spans="1:15" ht="67.5" hidden="1" customHeight="1" x14ac:dyDescent="0.25">
      <c r="A13" s="371"/>
      <c r="B13" s="385"/>
      <c r="C13" s="386"/>
      <c r="D13" s="392"/>
      <c r="E13" s="387"/>
      <c r="F13" s="376" t="s">
        <v>11</v>
      </c>
      <c r="G13" s="377" t="s">
        <v>185</v>
      </c>
      <c r="H13" s="388" t="s">
        <v>303</v>
      </c>
      <c r="I13" s="379"/>
      <c r="J13" s="379"/>
      <c r="K13" s="389" t="e">
        <f>IF(J13/I13*100&gt;100,100,J13/I13*100)</f>
        <v>#DIV/0!</v>
      </c>
      <c r="L13" s="390"/>
      <c r="M13" s="391"/>
      <c r="N13" s="392"/>
      <c r="O13" s="410"/>
    </row>
    <row r="14" spans="1:15" ht="84" hidden="1" customHeight="1" x14ac:dyDescent="0.25">
      <c r="A14" s="371"/>
      <c r="B14" s="385"/>
      <c r="C14" s="386"/>
      <c r="D14" s="392"/>
      <c r="E14" s="387"/>
      <c r="F14" s="376" t="s">
        <v>11</v>
      </c>
      <c r="G14" s="377" t="s">
        <v>186</v>
      </c>
      <c r="H14" s="388" t="s">
        <v>303</v>
      </c>
      <c r="I14" s="379"/>
      <c r="J14" s="379"/>
      <c r="K14" s="389" t="e">
        <f>IF(J14/I14*100&gt;100,100,J14/I14*100)</f>
        <v>#DIV/0!</v>
      </c>
      <c r="L14" s="390"/>
      <c r="M14" s="391"/>
      <c r="N14" s="392"/>
      <c r="O14" s="410"/>
    </row>
    <row r="15" spans="1:15" ht="35.25" hidden="1" customHeight="1" x14ac:dyDescent="0.25">
      <c r="A15" s="371"/>
      <c r="B15" s="385"/>
      <c r="C15" s="394"/>
      <c r="D15" s="411"/>
      <c r="E15" s="387"/>
      <c r="F15" s="376" t="s">
        <v>16</v>
      </c>
      <c r="G15" s="396" t="s">
        <v>305</v>
      </c>
      <c r="H15" s="388" t="s">
        <v>306</v>
      </c>
      <c r="I15" s="379"/>
      <c r="J15" s="379"/>
      <c r="K15" s="389" t="e">
        <f>IF(J15/I15*100&gt;100,100,J15/I15*100)</f>
        <v>#DIV/0!</v>
      </c>
      <c r="L15" s="389" t="e">
        <f>K15</f>
        <v>#DIV/0!</v>
      </c>
      <c r="M15" s="391"/>
      <c r="N15" s="392"/>
      <c r="O15" s="412"/>
    </row>
    <row r="16" spans="1:15" ht="84.75" hidden="1" customHeight="1" x14ac:dyDescent="0.25">
      <c r="A16" s="398">
        <v>4</v>
      </c>
      <c r="B16" s="385"/>
      <c r="C16" s="373" t="s">
        <v>207</v>
      </c>
      <c r="D16" s="374" t="s">
        <v>310</v>
      </c>
      <c r="E16" s="375" t="s">
        <v>10</v>
      </c>
      <c r="F16" s="376" t="s">
        <v>11</v>
      </c>
      <c r="G16" s="377" t="s">
        <v>184</v>
      </c>
      <c r="H16" s="378" t="s">
        <v>303</v>
      </c>
      <c r="I16" s="379"/>
      <c r="J16" s="379"/>
      <c r="K16" s="380" t="e">
        <f>IF(I16/J16*100&gt;100,100,I16/J16*100)</f>
        <v>#DIV/0!</v>
      </c>
      <c r="L16" s="381" t="e">
        <f>(K16+K17+K18)/3</f>
        <v>#DIV/0!</v>
      </c>
      <c r="M16" s="382" t="e">
        <f>(L16+L19)/2</f>
        <v>#DIV/0!</v>
      </c>
      <c r="N16" s="392"/>
      <c r="O16" s="384"/>
    </row>
    <row r="17" spans="1:15" ht="69.75" hidden="1" customHeight="1" x14ac:dyDescent="0.25">
      <c r="A17" s="371"/>
      <c r="B17" s="385"/>
      <c r="C17" s="386"/>
      <c r="D17" s="374"/>
      <c r="E17" s="387"/>
      <c r="F17" s="376" t="s">
        <v>11</v>
      </c>
      <c r="G17" s="377" t="s">
        <v>185</v>
      </c>
      <c r="H17" s="388" t="s">
        <v>303</v>
      </c>
      <c r="I17" s="379"/>
      <c r="J17" s="379"/>
      <c r="K17" s="389" t="e">
        <f>IF(J17/I17*100&gt;100,100,J17/I17*100)</f>
        <v>#DIV/0!</v>
      </c>
      <c r="L17" s="390"/>
      <c r="M17" s="391"/>
      <c r="N17" s="392"/>
      <c r="O17" s="393"/>
    </row>
    <row r="18" spans="1:15" ht="84.75" hidden="1" customHeight="1" x14ac:dyDescent="0.25">
      <c r="A18" s="371"/>
      <c r="B18" s="385"/>
      <c r="C18" s="386"/>
      <c r="D18" s="374"/>
      <c r="E18" s="387"/>
      <c r="F18" s="376" t="s">
        <v>11</v>
      </c>
      <c r="G18" s="377" t="s">
        <v>186</v>
      </c>
      <c r="H18" s="388" t="s">
        <v>303</v>
      </c>
      <c r="I18" s="379"/>
      <c r="J18" s="379"/>
      <c r="K18" s="389" t="e">
        <f>IF(J18/I18*100&gt;100,100,J18/I18*100)</f>
        <v>#DIV/0!</v>
      </c>
      <c r="L18" s="390"/>
      <c r="M18" s="391"/>
      <c r="N18" s="392"/>
      <c r="O18" s="393"/>
    </row>
    <row r="19" spans="1:15" ht="36" hidden="1" customHeight="1" x14ac:dyDescent="0.25">
      <c r="A19" s="371"/>
      <c r="B19" s="385"/>
      <c r="C19" s="394"/>
      <c r="D19" s="395"/>
      <c r="E19" s="387"/>
      <c r="F19" s="376" t="s">
        <v>16</v>
      </c>
      <c r="G19" s="396" t="s">
        <v>305</v>
      </c>
      <c r="H19" s="388" t="s">
        <v>306</v>
      </c>
      <c r="I19" s="379"/>
      <c r="J19" s="379"/>
      <c r="K19" s="389" t="e">
        <f>IF(J19/I19*100&gt;100,100,J19/I19*100)</f>
        <v>#DIV/0!</v>
      </c>
      <c r="L19" s="389" t="e">
        <f>K19</f>
        <v>#DIV/0!</v>
      </c>
      <c r="M19" s="391"/>
      <c r="N19" s="392"/>
      <c r="O19" s="397"/>
    </row>
    <row r="20" spans="1:15" ht="51" customHeight="1" x14ac:dyDescent="0.25">
      <c r="A20" s="371">
        <v>1</v>
      </c>
      <c r="B20" s="385"/>
      <c r="C20" s="373" t="s">
        <v>103</v>
      </c>
      <c r="D20" s="374" t="s">
        <v>311</v>
      </c>
      <c r="E20" s="375" t="s">
        <v>10</v>
      </c>
      <c r="F20" s="376" t="s">
        <v>11</v>
      </c>
      <c r="G20" s="377" t="s">
        <v>184</v>
      </c>
      <c r="H20" s="378" t="s">
        <v>303</v>
      </c>
      <c r="I20" s="379">
        <v>15</v>
      </c>
      <c r="J20" s="379">
        <v>5.5</v>
      </c>
      <c r="K20" s="380">
        <f>IF(I20/J20*100&gt;100,100,I20/J20*100)</f>
        <v>100</v>
      </c>
      <c r="L20" s="381">
        <f>(K20+K21+K22)/3</f>
        <v>98.7</v>
      </c>
      <c r="M20" s="382">
        <f>(L20+L23)/2</f>
        <v>99.35</v>
      </c>
      <c r="N20" s="392"/>
      <c r="O20" s="384"/>
    </row>
    <row r="21" spans="1:15" ht="51" customHeight="1" x14ac:dyDescent="0.25">
      <c r="A21" s="371"/>
      <c r="B21" s="385"/>
      <c r="C21" s="386"/>
      <c r="D21" s="374"/>
      <c r="E21" s="387"/>
      <c r="F21" s="376" t="s">
        <v>11</v>
      </c>
      <c r="G21" s="377" t="s">
        <v>185</v>
      </c>
      <c r="H21" s="388" t="s">
        <v>303</v>
      </c>
      <c r="I21" s="379">
        <v>100</v>
      </c>
      <c r="J21" s="379">
        <v>96.1</v>
      </c>
      <c r="K21" s="389">
        <f t="shared" si="0"/>
        <v>96.1</v>
      </c>
      <c r="L21" s="390"/>
      <c r="M21" s="391"/>
      <c r="N21" s="392"/>
      <c r="O21" s="393"/>
    </row>
    <row r="22" spans="1:15" ht="50.25" customHeight="1" x14ac:dyDescent="0.25">
      <c r="A22" s="371"/>
      <c r="B22" s="385"/>
      <c r="C22" s="386"/>
      <c r="D22" s="374"/>
      <c r="E22" s="387"/>
      <c r="F22" s="376" t="s">
        <v>11</v>
      </c>
      <c r="G22" s="377" t="s">
        <v>186</v>
      </c>
      <c r="H22" s="388" t="s">
        <v>303</v>
      </c>
      <c r="I22" s="379">
        <v>55</v>
      </c>
      <c r="J22" s="379">
        <v>67.900000000000006</v>
      </c>
      <c r="K22" s="389">
        <f t="shared" si="0"/>
        <v>100</v>
      </c>
      <c r="L22" s="390"/>
      <c r="M22" s="391"/>
      <c r="N22" s="392"/>
      <c r="O22" s="393"/>
    </row>
    <row r="23" spans="1:15" ht="30" customHeight="1" x14ac:dyDescent="0.25">
      <c r="A23" s="371"/>
      <c r="B23" s="385"/>
      <c r="C23" s="394"/>
      <c r="D23" s="395"/>
      <c r="E23" s="387"/>
      <c r="F23" s="376" t="s">
        <v>16</v>
      </c>
      <c r="G23" s="396" t="s">
        <v>305</v>
      </c>
      <c r="H23" s="388" t="s">
        <v>313</v>
      </c>
      <c r="I23" s="379">
        <v>1.67</v>
      </c>
      <c r="J23" s="379">
        <v>1.67</v>
      </c>
      <c r="K23" s="389">
        <f>IF(J23/I23*100&gt;100,100,J23/I23*100)</f>
        <v>100</v>
      </c>
      <c r="L23" s="389">
        <f>K23</f>
        <v>100</v>
      </c>
      <c r="M23" s="391"/>
      <c r="N23" s="392"/>
      <c r="O23" s="397"/>
    </row>
    <row r="24" spans="1:15" ht="84.75" hidden="1" customHeight="1" x14ac:dyDescent="0.25">
      <c r="A24" s="398">
        <v>6</v>
      </c>
      <c r="B24" s="385"/>
      <c r="C24" s="373" t="s">
        <v>180</v>
      </c>
      <c r="D24" s="374" t="s">
        <v>200</v>
      </c>
      <c r="E24" s="375" t="s">
        <v>10</v>
      </c>
      <c r="F24" s="376" t="s">
        <v>11</v>
      </c>
      <c r="G24" s="377" t="s">
        <v>184</v>
      </c>
      <c r="H24" s="378" t="s">
        <v>303</v>
      </c>
      <c r="I24" s="379"/>
      <c r="J24" s="379"/>
      <c r="K24" s="380" t="e">
        <f>IF(I24/J24*100&gt;100,100,I24/J24*100)</f>
        <v>#DIV/0!</v>
      </c>
      <c r="L24" s="381" t="e">
        <f>(K24+K25+K26)/3</f>
        <v>#DIV/0!</v>
      </c>
      <c r="M24" s="382" t="e">
        <f>(L24+L27)/2</f>
        <v>#DIV/0!</v>
      </c>
      <c r="N24" s="392"/>
      <c r="O24" s="384"/>
    </row>
    <row r="25" spans="1:15" ht="69.75" hidden="1" customHeight="1" x14ac:dyDescent="0.25">
      <c r="A25" s="371"/>
      <c r="B25" s="385"/>
      <c r="C25" s="386"/>
      <c r="D25" s="374"/>
      <c r="E25" s="387"/>
      <c r="F25" s="376" t="s">
        <v>11</v>
      </c>
      <c r="G25" s="377" t="s">
        <v>185</v>
      </c>
      <c r="H25" s="388" t="s">
        <v>303</v>
      </c>
      <c r="I25" s="379"/>
      <c r="J25" s="379"/>
      <c r="K25" s="389" t="e">
        <f t="shared" si="0"/>
        <v>#DIV/0!</v>
      </c>
      <c r="L25" s="390"/>
      <c r="M25" s="391"/>
      <c r="N25" s="392"/>
      <c r="O25" s="393"/>
    </row>
    <row r="26" spans="1:15" ht="84.75" hidden="1" customHeight="1" x14ac:dyDescent="0.25">
      <c r="A26" s="371"/>
      <c r="B26" s="385"/>
      <c r="C26" s="386"/>
      <c r="D26" s="374"/>
      <c r="E26" s="387"/>
      <c r="F26" s="376" t="s">
        <v>11</v>
      </c>
      <c r="G26" s="377" t="s">
        <v>186</v>
      </c>
      <c r="H26" s="388" t="s">
        <v>303</v>
      </c>
      <c r="I26" s="379"/>
      <c r="J26" s="379"/>
      <c r="K26" s="389" t="e">
        <f t="shared" si="0"/>
        <v>#DIV/0!</v>
      </c>
      <c r="L26" s="390"/>
      <c r="M26" s="391"/>
      <c r="N26" s="392"/>
      <c r="O26" s="393"/>
    </row>
    <row r="27" spans="1:15" ht="36" hidden="1" customHeight="1" x14ac:dyDescent="0.25">
      <c r="A27" s="371"/>
      <c r="B27" s="385"/>
      <c r="C27" s="394"/>
      <c r="D27" s="395"/>
      <c r="E27" s="387"/>
      <c r="F27" s="376" t="s">
        <v>16</v>
      </c>
      <c r="G27" s="396" t="s">
        <v>305</v>
      </c>
      <c r="H27" s="388" t="s">
        <v>306</v>
      </c>
      <c r="I27" s="379"/>
      <c r="J27" s="379"/>
      <c r="K27" s="389" t="e">
        <f t="shared" si="0"/>
        <v>#DIV/0!</v>
      </c>
      <c r="L27" s="389" t="e">
        <f>K27</f>
        <v>#DIV/0!</v>
      </c>
      <c r="M27" s="391"/>
      <c r="N27" s="392"/>
      <c r="O27" s="397"/>
    </row>
    <row r="28" spans="1:15" ht="33.75" hidden="1" customHeight="1" x14ac:dyDescent="0.25">
      <c r="A28" s="371">
        <v>7</v>
      </c>
      <c r="B28" s="385"/>
      <c r="C28" s="373" t="s">
        <v>178</v>
      </c>
      <c r="D28" s="374" t="s">
        <v>312</v>
      </c>
      <c r="E28" s="375" t="s">
        <v>10</v>
      </c>
      <c r="F28" s="376" t="s">
        <v>11</v>
      </c>
      <c r="G28" s="377" t="s">
        <v>184</v>
      </c>
      <c r="H28" s="378" t="s">
        <v>303</v>
      </c>
      <c r="I28" s="379"/>
      <c r="J28" s="379"/>
      <c r="K28" s="380" t="e">
        <f>IF(I28/J28*100&gt;100,100,I28/J28*100)</f>
        <v>#DIV/0!</v>
      </c>
      <c r="L28" s="381" t="e">
        <f>(K28+K29+K30)/3</f>
        <v>#DIV/0!</v>
      </c>
      <c r="M28" s="382" t="e">
        <f>(L28+L31)/2</f>
        <v>#DIV/0!</v>
      </c>
      <c r="N28" s="392"/>
      <c r="O28" s="384"/>
    </row>
    <row r="29" spans="1:15" ht="68.25" hidden="1" customHeight="1" x14ac:dyDescent="0.25">
      <c r="A29" s="371"/>
      <c r="B29" s="385"/>
      <c r="C29" s="386"/>
      <c r="D29" s="374"/>
      <c r="E29" s="387"/>
      <c r="F29" s="376" t="s">
        <v>11</v>
      </c>
      <c r="G29" s="377" t="s">
        <v>185</v>
      </c>
      <c r="H29" s="388" t="s">
        <v>303</v>
      </c>
      <c r="I29" s="379"/>
      <c r="J29" s="379"/>
      <c r="K29" s="389" t="e">
        <f t="shared" si="0"/>
        <v>#DIV/0!</v>
      </c>
      <c r="L29" s="390"/>
      <c r="M29" s="391"/>
      <c r="N29" s="392"/>
      <c r="O29" s="393"/>
    </row>
    <row r="30" spans="1:15" ht="83.25" hidden="1" customHeight="1" x14ac:dyDescent="0.25">
      <c r="A30" s="371"/>
      <c r="B30" s="385"/>
      <c r="C30" s="386"/>
      <c r="D30" s="374"/>
      <c r="E30" s="387"/>
      <c r="F30" s="376" t="s">
        <v>11</v>
      </c>
      <c r="G30" s="377" t="s">
        <v>186</v>
      </c>
      <c r="H30" s="388" t="s">
        <v>303</v>
      </c>
      <c r="I30" s="379"/>
      <c r="J30" s="379"/>
      <c r="K30" s="389" t="e">
        <f t="shared" si="0"/>
        <v>#DIV/0!</v>
      </c>
      <c r="L30" s="390"/>
      <c r="M30" s="391"/>
      <c r="N30" s="392"/>
      <c r="O30" s="393"/>
    </row>
    <row r="31" spans="1:15" ht="34.5" hidden="1" customHeight="1" x14ac:dyDescent="0.25">
      <c r="A31" s="371"/>
      <c r="B31" s="385"/>
      <c r="C31" s="394"/>
      <c r="D31" s="395"/>
      <c r="E31" s="387"/>
      <c r="F31" s="376" t="s">
        <v>16</v>
      </c>
      <c r="G31" s="396" t="s">
        <v>305</v>
      </c>
      <c r="H31" s="388" t="s">
        <v>306</v>
      </c>
      <c r="I31" s="379"/>
      <c r="J31" s="379"/>
      <c r="K31" s="389" t="e">
        <f t="shared" si="0"/>
        <v>#DIV/0!</v>
      </c>
      <c r="L31" s="389" t="e">
        <f>K31</f>
        <v>#DIV/0!</v>
      </c>
      <c r="M31" s="391"/>
      <c r="N31" s="392"/>
      <c r="O31" s="397"/>
    </row>
    <row r="32" spans="1:15" ht="85.5" hidden="1" customHeight="1" x14ac:dyDescent="0.25">
      <c r="A32" s="398">
        <v>8</v>
      </c>
      <c r="B32" s="385"/>
      <c r="C32" s="373" t="s">
        <v>80</v>
      </c>
      <c r="D32" s="408" t="s">
        <v>188</v>
      </c>
      <c r="E32" s="416" t="s">
        <v>10</v>
      </c>
      <c r="F32" s="376" t="s">
        <v>11</v>
      </c>
      <c r="G32" s="377" t="s">
        <v>184</v>
      </c>
      <c r="H32" s="388" t="s">
        <v>303</v>
      </c>
      <c r="I32" s="379"/>
      <c r="J32" s="379"/>
      <c r="K32" s="389" t="e">
        <f>IF(I32/J32*100&gt;100,100,I32/J32*100)</f>
        <v>#DIV/0!</v>
      </c>
      <c r="L32" s="381" t="e">
        <f>(K32+K33+K34)/3</f>
        <v>#DIV/0!</v>
      </c>
      <c r="M32" s="382" t="e">
        <f>(L32+L35)/2</f>
        <v>#DIV/0!</v>
      </c>
      <c r="N32" s="392"/>
      <c r="O32" s="409"/>
    </row>
    <row r="33" spans="1:15" ht="69" hidden="1" customHeight="1" x14ac:dyDescent="0.25">
      <c r="A33" s="371"/>
      <c r="B33" s="385"/>
      <c r="C33" s="386"/>
      <c r="D33" s="392"/>
      <c r="E33" s="417"/>
      <c r="F33" s="376" t="s">
        <v>11</v>
      </c>
      <c r="G33" s="377" t="s">
        <v>185</v>
      </c>
      <c r="H33" s="388" t="s">
        <v>303</v>
      </c>
      <c r="I33" s="379"/>
      <c r="J33" s="379"/>
      <c r="K33" s="389" t="e">
        <f t="shared" si="0"/>
        <v>#DIV/0!</v>
      </c>
      <c r="L33" s="390"/>
      <c r="M33" s="391"/>
      <c r="N33" s="392"/>
      <c r="O33" s="410"/>
    </row>
    <row r="34" spans="1:15" ht="83.25" hidden="1" customHeight="1" x14ac:dyDescent="0.25">
      <c r="A34" s="371"/>
      <c r="B34" s="385"/>
      <c r="C34" s="386"/>
      <c r="D34" s="392"/>
      <c r="E34" s="417"/>
      <c r="F34" s="376" t="s">
        <v>11</v>
      </c>
      <c r="G34" s="377" t="s">
        <v>186</v>
      </c>
      <c r="H34" s="388"/>
      <c r="I34" s="379"/>
      <c r="J34" s="379"/>
      <c r="K34" s="389" t="e">
        <f t="shared" si="0"/>
        <v>#DIV/0!</v>
      </c>
      <c r="L34" s="390"/>
      <c r="M34" s="391"/>
      <c r="N34" s="392"/>
      <c r="O34" s="410"/>
    </row>
    <row r="35" spans="1:15" ht="34.5" hidden="1" customHeight="1" x14ac:dyDescent="0.25">
      <c r="A35" s="371"/>
      <c r="B35" s="385"/>
      <c r="C35" s="394"/>
      <c r="D35" s="411"/>
      <c r="E35" s="418"/>
      <c r="F35" s="376" t="s">
        <v>16</v>
      </c>
      <c r="G35" s="396" t="s">
        <v>305</v>
      </c>
      <c r="H35" s="388" t="s">
        <v>306</v>
      </c>
      <c r="I35" s="379"/>
      <c r="J35" s="379"/>
      <c r="K35" s="389" t="e">
        <f t="shared" si="0"/>
        <v>#DIV/0!</v>
      </c>
      <c r="L35" s="389" t="e">
        <f>K35</f>
        <v>#DIV/0!</v>
      </c>
      <c r="M35" s="391"/>
      <c r="N35" s="392"/>
      <c r="O35" s="412"/>
    </row>
    <row r="36" spans="1:15" ht="51" customHeight="1" x14ac:dyDescent="0.25">
      <c r="A36" s="371">
        <v>2</v>
      </c>
      <c r="B36" s="385"/>
      <c r="C36" s="373" t="s">
        <v>177</v>
      </c>
      <c r="D36" s="374" t="s">
        <v>314</v>
      </c>
      <c r="E36" s="375" t="s">
        <v>10</v>
      </c>
      <c r="F36" s="376" t="s">
        <v>11</v>
      </c>
      <c r="G36" s="377" t="s">
        <v>184</v>
      </c>
      <c r="H36" s="378" t="s">
        <v>303</v>
      </c>
      <c r="I36" s="379">
        <v>15</v>
      </c>
      <c r="J36" s="379">
        <v>2.6</v>
      </c>
      <c r="K36" s="380">
        <f>IF(I36/J36*100&gt;100,100,I36/J36*100)</f>
        <v>100</v>
      </c>
      <c r="L36" s="381">
        <f>(K36+K37+K38)/3</f>
        <v>98.7</v>
      </c>
      <c r="M36" s="382">
        <f>(L36+L39)/2</f>
        <v>99.35</v>
      </c>
      <c r="N36" s="392"/>
      <c r="O36" s="384"/>
    </row>
    <row r="37" spans="1:15" ht="51" customHeight="1" x14ac:dyDescent="0.25">
      <c r="A37" s="371"/>
      <c r="B37" s="385"/>
      <c r="C37" s="386"/>
      <c r="D37" s="374"/>
      <c r="E37" s="387"/>
      <c r="F37" s="376" t="s">
        <v>11</v>
      </c>
      <c r="G37" s="377" t="s">
        <v>185</v>
      </c>
      <c r="H37" s="388" t="s">
        <v>303</v>
      </c>
      <c r="I37" s="379">
        <v>100</v>
      </c>
      <c r="J37" s="379">
        <v>96.1</v>
      </c>
      <c r="K37" s="389">
        <f>IF(J37/I37*100&gt;100,100,J37/I37*100)</f>
        <v>96.1</v>
      </c>
      <c r="L37" s="390"/>
      <c r="M37" s="391"/>
      <c r="N37" s="392"/>
      <c r="O37" s="393"/>
    </row>
    <row r="38" spans="1:15" ht="51" customHeight="1" x14ac:dyDescent="0.25">
      <c r="A38" s="371"/>
      <c r="B38" s="385"/>
      <c r="C38" s="386"/>
      <c r="D38" s="374"/>
      <c r="E38" s="387"/>
      <c r="F38" s="376" t="s">
        <v>11</v>
      </c>
      <c r="G38" s="377" t="s">
        <v>186</v>
      </c>
      <c r="H38" s="388" t="s">
        <v>303</v>
      </c>
      <c r="I38" s="379">
        <v>55</v>
      </c>
      <c r="J38" s="379">
        <v>66.599999999999994</v>
      </c>
      <c r="K38" s="389">
        <f>IF(J38/I38*100&gt;100,100,J38/I38*100)</f>
        <v>100</v>
      </c>
      <c r="L38" s="390"/>
      <c r="M38" s="391"/>
      <c r="N38" s="392"/>
      <c r="O38" s="393"/>
    </row>
    <row r="39" spans="1:15" ht="34.5" customHeight="1" x14ac:dyDescent="0.25">
      <c r="A39" s="371"/>
      <c r="B39" s="385"/>
      <c r="C39" s="394"/>
      <c r="D39" s="395"/>
      <c r="E39" s="387"/>
      <c r="F39" s="376" t="s">
        <v>16</v>
      </c>
      <c r="G39" s="396" t="s">
        <v>305</v>
      </c>
      <c r="H39" s="388" t="s">
        <v>313</v>
      </c>
      <c r="I39" s="379">
        <v>9.5</v>
      </c>
      <c r="J39" s="379">
        <v>9.5</v>
      </c>
      <c r="K39" s="389">
        <f>IF(J39/I39*100&gt;100,100,J39/I39*100)</f>
        <v>100</v>
      </c>
      <c r="L39" s="389">
        <f>K39</f>
        <v>100</v>
      </c>
      <c r="M39" s="391"/>
      <c r="N39" s="392"/>
      <c r="O39" s="397"/>
    </row>
    <row r="40" spans="1:15" ht="51" customHeight="1" x14ac:dyDescent="0.25">
      <c r="A40" s="398">
        <v>3</v>
      </c>
      <c r="B40" s="385"/>
      <c r="C40" s="373" t="s">
        <v>79</v>
      </c>
      <c r="D40" s="374" t="s">
        <v>315</v>
      </c>
      <c r="E40" s="375" t="s">
        <v>10</v>
      </c>
      <c r="F40" s="376" t="s">
        <v>11</v>
      </c>
      <c r="G40" s="377" t="s">
        <v>184</v>
      </c>
      <c r="H40" s="378" t="s">
        <v>303</v>
      </c>
      <c r="I40" s="379">
        <v>10</v>
      </c>
      <c r="J40" s="379">
        <v>3.7</v>
      </c>
      <c r="K40" s="380">
        <f>IF(I40/J40*100&gt;100,100,I40/J40*100)</f>
        <v>100</v>
      </c>
      <c r="L40" s="381">
        <f>(K40+K41+K42)/3</f>
        <v>98.7</v>
      </c>
      <c r="M40" s="382">
        <f>(L40+L43)/2</f>
        <v>99.35</v>
      </c>
      <c r="N40" s="392"/>
      <c r="O40" s="384"/>
    </row>
    <row r="41" spans="1:15" ht="51" customHeight="1" x14ac:dyDescent="0.25">
      <c r="A41" s="371"/>
      <c r="B41" s="385"/>
      <c r="C41" s="386"/>
      <c r="D41" s="374"/>
      <c r="E41" s="387"/>
      <c r="F41" s="376" t="s">
        <v>11</v>
      </c>
      <c r="G41" s="377" t="s">
        <v>185</v>
      </c>
      <c r="H41" s="388" t="s">
        <v>303</v>
      </c>
      <c r="I41" s="379">
        <v>100</v>
      </c>
      <c r="J41" s="379">
        <v>96.1</v>
      </c>
      <c r="K41" s="389">
        <f t="shared" si="0"/>
        <v>96.1</v>
      </c>
      <c r="L41" s="390"/>
      <c r="M41" s="391"/>
      <c r="N41" s="392"/>
      <c r="O41" s="393"/>
    </row>
    <row r="42" spans="1:15" ht="51" customHeight="1" x14ac:dyDescent="0.25">
      <c r="A42" s="371"/>
      <c r="B42" s="385"/>
      <c r="C42" s="386"/>
      <c r="D42" s="374"/>
      <c r="E42" s="387"/>
      <c r="F42" s="376" t="s">
        <v>11</v>
      </c>
      <c r="G42" s="377" t="s">
        <v>186</v>
      </c>
      <c r="H42" s="388" t="s">
        <v>303</v>
      </c>
      <c r="I42" s="379">
        <v>55</v>
      </c>
      <c r="J42" s="379">
        <v>67.900000000000006</v>
      </c>
      <c r="K42" s="389">
        <f t="shared" si="0"/>
        <v>100</v>
      </c>
      <c r="L42" s="390"/>
      <c r="M42" s="391"/>
      <c r="N42" s="392"/>
      <c r="O42" s="393"/>
    </row>
    <row r="43" spans="1:15" ht="32.25" customHeight="1" x14ac:dyDescent="0.25">
      <c r="A43" s="371"/>
      <c r="B43" s="385"/>
      <c r="C43" s="394"/>
      <c r="D43" s="395"/>
      <c r="E43" s="387"/>
      <c r="F43" s="376" t="s">
        <v>16</v>
      </c>
      <c r="G43" s="396" t="s">
        <v>305</v>
      </c>
      <c r="H43" s="388" t="s">
        <v>313</v>
      </c>
      <c r="I43" s="379">
        <v>309.67</v>
      </c>
      <c r="J43" s="379">
        <v>309.67</v>
      </c>
      <c r="K43" s="389">
        <f t="shared" si="0"/>
        <v>100</v>
      </c>
      <c r="L43" s="389">
        <f>K43</f>
        <v>100</v>
      </c>
      <c r="M43" s="391"/>
      <c r="N43" s="392"/>
      <c r="O43" s="397"/>
    </row>
    <row r="44" spans="1:15" ht="0.75" hidden="1" customHeight="1" x14ac:dyDescent="0.25">
      <c r="A44" s="371">
        <v>11</v>
      </c>
      <c r="B44" s="385"/>
      <c r="C44" s="373" t="s">
        <v>196</v>
      </c>
      <c r="D44" s="374" t="s">
        <v>316</v>
      </c>
      <c r="E44" s="375" t="s">
        <v>10</v>
      </c>
      <c r="F44" s="376" t="s">
        <v>11</v>
      </c>
      <c r="G44" s="377" t="s">
        <v>184</v>
      </c>
      <c r="H44" s="388" t="s">
        <v>303</v>
      </c>
      <c r="I44" s="379"/>
      <c r="J44" s="379"/>
      <c r="K44" s="380" t="e">
        <f>IF(I44/J44*100&gt;100,100,I44/J44*100)</f>
        <v>#DIV/0!</v>
      </c>
      <c r="L44" s="381" t="e">
        <f>(K44+K45+K46)/3</f>
        <v>#DIV/0!</v>
      </c>
      <c r="M44" s="382" t="e">
        <f>(L44+L47)/2</f>
        <v>#DIV/0!</v>
      </c>
      <c r="N44" s="392"/>
      <c r="O44" s="409"/>
    </row>
    <row r="45" spans="1:15" ht="67.5" hidden="1" customHeight="1" x14ac:dyDescent="0.25">
      <c r="A45" s="371"/>
      <c r="B45" s="385"/>
      <c r="C45" s="386"/>
      <c r="D45" s="374"/>
      <c r="E45" s="387"/>
      <c r="F45" s="376" t="s">
        <v>11</v>
      </c>
      <c r="G45" s="377" t="s">
        <v>185</v>
      </c>
      <c r="H45" s="388" t="s">
        <v>303</v>
      </c>
      <c r="I45" s="379"/>
      <c r="J45" s="379"/>
      <c r="K45" s="389" t="e">
        <f t="shared" si="0"/>
        <v>#DIV/0!</v>
      </c>
      <c r="L45" s="390"/>
      <c r="M45" s="391"/>
      <c r="N45" s="392"/>
      <c r="O45" s="410"/>
    </row>
    <row r="46" spans="1:15" ht="82.5" hidden="1" customHeight="1" x14ac:dyDescent="0.25">
      <c r="A46" s="371"/>
      <c r="B46" s="385"/>
      <c r="C46" s="386"/>
      <c r="D46" s="374"/>
      <c r="E46" s="387"/>
      <c r="F46" s="376" t="s">
        <v>11</v>
      </c>
      <c r="G46" s="377" t="s">
        <v>186</v>
      </c>
      <c r="H46" s="388" t="s">
        <v>303</v>
      </c>
      <c r="I46" s="379"/>
      <c r="J46" s="379"/>
      <c r="K46" s="389" t="e">
        <f t="shared" si="0"/>
        <v>#DIV/0!</v>
      </c>
      <c r="L46" s="390"/>
      <c r="M46" s="391"/>
      <c r="N46" s="392"/>
      <c r="O46" s="410"/>
    </row>
    <row r="47" spans="1:15" ht="35.25" hidden="1" customHeight="1" x14ac:dyDescent="0.25">
      <c r="A47" s="371"/>
      <c r="B47" s="385"/>
      <c r="C47" s="394"/>
      <c r="D47" s="395"/>
      <c r="E47" s="387"/>
      <c r="F47" s="376" t="s">
        <v>11</v>
      </c>
      <c r="G47" s="396" t="s">
        <v>305</v>
      </c>
      <c r="H47" s="388" t="s">
        <v>306</v>
      </c>
      <c r="I47" s="379"/>
      <c r="J47" s="379"/>
      <c r="K47" s="389" t="e">
        <f t="shared" si="0"/>
        <v>#DIV/0!</v>
      </c>
      <c r="L47" s="389" t="e">
        <f>K47</f>
        <v>#DIV/0!</v>
      </c>
      <c r="M47" s="391"/>
      <c r="N47" s="392"/>
      <c r="O47" s="412"/>
    </row>
    <row r="48" spans="1:15" ht="82.5" hidden="1" customHeight="1" x14ac:dyDescent="0.25">
      <c r="A48" s="398">
        <v>12</v>
      </c>
      <c r="B48" s="385"/>
      <c r="C48" s="373" t="s">
        <v>317</v>
      </c>
      <c r="D48" s="374" t="s">
        <v>318</v>
      </c>
      <c r="E48" s="375" t="s">
        <v>10</v>
      </c>
      <c r="F48" s="376" t="s">
        <v>11</v>
      </c>
      <c r="G48" s="377" t="s">
        <v>184</v>
      </c>
      <c r="H48" s="378" t="s">
        <v>303</v>
      </c>
      <c r="I48" s="379"/>
      <c r="J48" s="379"/>
      <c r="K48" s="380" t="e">
        <f>IF(I48/J48*100&gt;100,100,I48/J48*100)</f>
        <v>#DIV/0!</v>
      </c>
      <c r="L48" s="381" t="e">
        <f>(K48+K49+K50)/3</f>
        <v>#DIV/0!</v>
      </c>
      <c r="M48" s="382" t="e">
        <f>(L48+L51)/2</f>
        <v>#DIV/0!</v>
      </c>
      <c r="N48" s="392"/>
      <c r="O48" s="384"/>
    </row>
    <row r="49" spans="1:15" ht="70.5" hidden="1" customHeight="1" x14ac:dyDescent="0.25">
      <c r="A49" s="371"/>
      <c r="B49" s="385"/>
      <c r="C49" s="386"/>
      <c r="D49" s="374"/>
      <c r="E49" s="387"/>
      <c r="F49" s="376" t="s">
        <v>11</v>
      </c>
      <c r="G49" s="377" t="s">
        <v>185</v>
      </c>
      <c r="H49" s="388" t="s">
        <v>303</v>
      </c>
      <c r="I49" s="379"/>
      <c r="J49" s="379"/>
      <c r="K49" s="389" t="e">
        <f t="shared" si="0"/>
        <v>#DIV/0!</v>
      </c>
      <c r="L49" s="390"/>
      <c r="M49" s="391"/>
      <c r="N49" s="392"/>
      <c r="O49" s="393"/>
    </row>
    <row r="50" spans="1:15" ht="84.75" hidden="1" customHeight="1" x14ac:dyDescent="0.25">
      <c r="A50" s="371"/>
      <c r="B50" s="385"/>
      <c r="C50" s="386"/>
      <c r="D50" s="374"/>
      <c r="E50" s="387"/>
      <c r="F50" s="376" t="s">
        <v>11</v>
      </c>
      <c r="G50" s="377" t="s">
        <v>186</v>
      </c>
      <c r="H50" s="388" t="s">
        <v>303</v>
      </c>
      <c r="I50" s="379"/>
      <c r="J50" s="379"/>
      <c r="K50" s="389" t="e">
        <f t="shared" si="0"/>
        <v>#DIV/0!</v>
      </c>
      <c r="L50" s="390"/>
      <c r="M50" s="391"/>
      <c r="N50" s="392"/>
      <c r="O50" s="393"/>
    </row>
    <row r="51" spans="1:15" ht="36.75" hidden="1" customHeight="1" x14ac:dyDescent="0.25">
      <c r="A51" s="371"/>
      <c r="B51" s="385"/>
      <c r="C51" s="394"/>
      <c r="D51" s="395"/>
      <c r="E51" s="387"/>
      <c r="F51" s="376" t="s">
        <v>16</v>
      </c>
      <c r="G51" s="396" t="s">
        <v>305</v>
      </c>
      <c r="H51" s="388" t="s">
        <v>306</v>
      </c>
      <c r="I51" s="379"/>
      <c r="J51" s="379"/>
      <c r="K51" s="389" t="e">
        <f t="shared" si="0"/>
        <v>#DIV/0!</v>
      </c>
      <c r="L51" s="389" t="e">
        <f>K51</f>
        <v>#DIV/0!</v>
      </c>
      <c r="M51" s="391"/>
      <c r="N51" s="392"/>
      <c r="O51" s="397"/>
    </row>
    <row r="52" spans="1:15" ht="51.75" customHeight="1" x14ac:dyDescent="0.25">
      <c r="A52" s="371">
        <v>4</v>
      </c>
      <c r="B52" s="385"/>
      <c r="C52" s="373" t="s">
        <v>101</v>
      </c>
      <c r="D52" s="374" t="s">
        <v>319</v>
      </c>
      <c r="E52" s="375" t="s">
        <v>10</v>
      </c>
      <c r="F52" s="376" t="s">
        <v>11</v>
      </c>
      <c r="G52" s="377" t="s">
        <v>184</v>
      </c>
      <c r="H52" s="378" t="s">
        <v>303</v>
      </c>
      <c r="I52" s="379">
        <v>15</v>
      </c>
      <c r="J52" s="379">
        <v>3.1</v>
      </c>
      <c r="K52" s="380">
        <f>IF(I52/J52*100&gt;100,100,I52/J52*100)</f>
        <v>100</v>
      </c>
      <c r="L52" s="381">
        <f>(K52+K53+K54)/3</f>
        <v>98.7</v>
      </c>
      <c r="M52" s="382">
        <f>(L52+L55)/2</f>
        <v>99.35</v>
      </c>
      <c r="N52" s="392"/>
      <c r="O52" s="384"/>
    </row>
    <row r="53" spans="1:15" ht="51" customHeight="1" x14ac:dyDescent="0.25">
      <c r="A53" s="371"/>
      <c r="B53" s="385"/>
      <c r="C53" s="386"/>
      <c r="D53" s="374"/>
      <c r="E53" s="387"/>
      <c r="F53" s="376" t="s">
        <v>11</v>
      </c>
      <c r="G53" s="377" t="s">
        <v>185</v>
      </c>
      <c r="H53" s="388" t="s">
        <v>303</v>
      </c>
      <c r="I53" s="379">
        <v>100</v>
      </c>
      <c r="J53" s="379">
        <v>96.1</v>
      </c>
      <c r="K53" s="389">
        <f t="shared" si="0"/>
        <v>96.1</v>
      </c>
      <c r="L53" s="390"/>
      <c r="M53" s="391"/>
      <c r="N53" s="392"/>
      <c r="O53" s="393"/>
    </row>
    <row r="54" spans="1:15" ht="51.75" customHeight="1" x14ac:dyDescent="0.25">
      <c r="A54" s="371"/>
      <c r="B54" s="385"/>
      <c r="C54" s="386"/>
      <c r="D54" s="374"/>
      <c r="E54" s="387"/>
      <c r="F54" s="376" t="s">
        <v>11</v>
      </c>
      <c r="G54" s="377" t="s">
        <v>186</v>
      </c>
      <c r="H54" s="388" t="s">
        <v>303</v>
      </c>
      <c r="I54" s="379">
        <v>55</v>
      </c>
      <c r="J54" s="379">
        <v>67.900000000000006</v>
      </c>
      <c r="K54" s="389">
        <f>IF(J54/I54*100&gt;100,100,J54/I54*100)</f>
        <v>100</v>
      </c>
      <c r="L54" s="390"/>
      <c r="M54" s="391"/>
      <c r="N54" s="392"/>
      <c r="O54" s="393"/>
    </row>
    <row r="55" spans="1:15" ht="36" customHeight="1" x14ac:dyDescent="0.25">
      <c r="A55" s="371"/>
      <c r="B55" s="385"/>
      <c r="C55" s="394"/>
      <c r="D55" s="395"/>
      <c r="E55" s="387"/>
      <c r="F55" s="376" t="s">
        <v>16</v>
      </c>
      <c r="G55" s="396" t="s">
        <v>305</v>
      </c>
      <c r="H55" s="388" t="s">
        <v>313</v>
      </c>
      <c r="I55" s="379">
        <v>7.25</v>
      </c>
      <c r="J55" s="379">
        <v>7.25</v>
      </c>
      <c r="K55" s="389">
        <f>IF(J55/I55*100&gt;100,100,J55/I55*100)</f>
        <v>100</v>
      </c>
      <c r="L55" s="389">
        <f>K55</f>
        <v>100</v>
      </c>
      <c r="M55" s="391"/>
      <c r="N55" s="392"/>
      <c r="O55" s="393"/>
    </row>
    <row r="56" spans="1:15" ht="51.75" customHeight="1" x14ac:dyDescent="0.25">
      <c r="A56" s="398">
        <v>5</v>
      </c>
      <c r="B56" s="385"/>
      <c r="C56" s="373" t="s">
        <v>179</v>
      </c>
      <c r="D56" s="374" t="s">
        <v>320</v>
      </c>
      <c r="E56" s="375" t="s">
        <v>10</v>
      </c>
      <c r="F56" s="376" t="s">
        <v>11</v>
      </c>
      <c r="G56" s="377" t="s">
        <v>184</v>
      </c>
      <c r="H56" s="378" t="s">
        <v>303</v>
      </c>
      <c r="I56" s="379">
        <v>15</v>
      </c>
      <c r="J56" s="379">
        <v>3.1</v>
      </c>
      <c r="K56" s="380">
        <f>IF(I56/J56*100&gt;100,100,I56/J56*100)</f>
        <v>100</v>
      </c>
      <c r="L56" s="381">
        <f>(K56+K57+K58)/3</f>
        <v>98.7</v>
      </c>
      <c r="M56" s="382">
        <f>(L56+L59)/2</f>
        <v>99.35</v>
      </c>
      <c r="N56" s="392"/>
      <c r="O56" s="384"/>
    </row>
    <row r="57" spans="1:15" ht="51.75" customHeight="1" x14ac:dyDescent="0.25">
      <c r="A57" s="371"/>
      <c r="B57" s="385"/>
      <c r="C57" s="386"/>
      <c r="D57" s="374"/>
      <c r="E57" s="387"/>
      <c r="F57" s="376" t="s">
        <v>11</v>
      </c>
      <c r="G57" s="377" t="s">
        <v>185</v>
      </c>
      <c r="H57" s="388" t="s">
        <v>303</v>
      </c>
      <c r="I57" s="379">
        <v>100</v>
      </c>
      <c r="J57" s="379">
        <v>96.1</v>
      </c>
      <c r="K57" s="389">
        <f>IF(J57/I57*100&gt;100,100,J57/I57*100)</f>
        <v>96.1</v>
      </c>
      <c r="L57" s="390"/>
      <c r="M57" s="391"/>
      <c r="N57" s="392"/>
      <c r="O57" s="393"/>
    </row>
    <row r="58" spans="1:15" ht="52.5" customHeight="1" x14ac:dyDescent="0.25">
      <c r="A58" s="371"/>
      <c r="B58" s="385"/>
      <c r="C58" s="386"/>
      <c r="D58" s="374"/>
      <c r="E58" s="387"/>
      <c r="F58" s="376" t="s">
        <v>11</v>
      </c>
      <c r="G58" s="377" t="s">
        <v>186</v>
      </c>
      <c r="H58" s="388" t="s">
        <v>303</v>
      </c>
      <c r="I58" s="379">
        <v>55</v>
      </c>
      <c r="J58" s="379">
        <v>67.900000000000006</v>
      </c>
      <c r="K58" s="389">
        <f>IF(J58/I58*100&gt;100,100,J58/I58*100)</f>
        <v>100</v>
      </c>
      <c r="L58" s="390"/>
      <c r="M58" s="391"/>
      <c r="N58" s="392"/>
      <c r="O58" s="393"/>
    </row>
    <row r="59" spans="1:15" ht="36.75" customHeight="1" x14ac:dyDescent="0.25">
      <c r="A59" s="371"/>
      <c r="B59" s="385"/>
      <c r="C59" s="394"/>
      <c r="D59" s="395"/>
      <c r="E59" s="387"/>
      <c r="F59" s="376" t="s">
        <v>16</v>
      </c>
      <c r="G59" s="396" t="s">
        <v>305</v>
      </c>
      <c r="H59" s="388" t="s">
        <v>313</v>
      </c>
      <c r="I59" s="379">
        <v>32.67</v>
      </c>
      <c r="J59" s="379">
        <v>32.67</v>
      </c>
      <c r="K59" s="389">
        <f>IF(J59/I59*100&gt;100,100,J59/I59*100)</f>
        <v>100</v>
      </c>
      <c r="L59" s="389">
        <f>K59</f>
        <v>100</v>
      </c>
      <c r="M59" s="391"/>
      <c r="N59" s="411"/>
      <c r="O59" s="397"/>
    </row>
    <row r="60" spans="1:15" ht="67.5" hidden="1" customHeight="1" x14ac:dyDescent="0.25">
      <c r="A60" s="371">
        <v>15</v>
      </c>
      <c r="B60" s="385"/>
      <c r="C60" s="399" t="s">
        <v>85</v>
      </c>
      <c r="D60" s="374" t="s">
        <v>321</v>
      </c>
      <c r="E60" s="375" t="s">
        <v>10</v>
      </c>
      <c r="F60" s="376" t="s">
        <v>11</v>
      </c>
      <c r="G60" s="377" t="s">
        <v>212</v>
      </c>
      <c r="H60" s="378" t="s">
        <v>303</v>
      </c>
      <c r="I60" s="379"/>
      <c r="J60" s="379"/>
      <c r="K60" s="389" t="e">
        <f>IF(J60/I60*100&gt;100,100,J60/I60*100)</f>
        <v>#DIV/0!</v>
      </c>
      <c r="L60" s="381" t="e">
        <f>(K60+K61+K62)/3</f>
        <v>#DIV/0!</v>
      </c>
      <c r="M60" s="419" t="e">
        <f>(L60+L63)/2</f>
        <v>#DIV/0!</v>
      </c>
      <c r="N60" s="420"/>
      <c r="O60" s="393"/>
    </row>
    <row r="61" spans="1:15" ht="86.25" hidden="1" customHeight="1" x14ac:dyDescent="0.25">
      <c r="A61" s="371"/>
      <c r="B61" s="385"/>
      <c r="C61" s="386"/>
      <c r="D61" s="374"/>
      <c r="E61" s="387"/>
      <c r="F61" s="376" t="s">
        <v>11</v>
      </c>
      <c r="G61" s="377" t="s">
        <v>213</v>
      </c>
      <c r="H61" s="388" t="s">
        <v>303</v>
      </c>
      <c r="I61" s="379"/>
      <c r="J61" s="379"/>
      <c r="K61" s="380" t="e">
        <f>IF(I61/J61*100&gt;100,100,I61/J61*100)</f>
        <v>#DIV/0!</v>
      </c>
      <c r="L61" s="390"/>
      <c r="M61" s="421"/>
      <c r="N61" s="422"/>
      <c r="O61" s="393"/>
    </row>
    <row r="62" spans="1:15" ht="51" hidden="1" customHeight="1" x14ac:dyDescent="0.25">
      <c r="A62" s="371"/>
      <c r="B62" s="385"/>
      <c r="C62" s="386"/>
      <c r="D62" s="374"/>
      <c r="E62" s="387"/>
      <c r="F62" s="376" t="s">
        <v>11</v>
      </c>
      <c r="G62" s="377" t="s">
        <v>214</v>
      </c>
      <c r="H62" s="388" t="s">
        <v>303</v>
      </c>
      <c r="I62" s="379"/>
      <c r="J62" s="379"/>
      <c r="K62" s="389" t="e">
        <f>IF(J62/I62*100&gt;100,100,J62/I62*100)</f>
        <v>#DIV/0!</v>
      </c>
      <c r="L62" s="390"/>
      <c r="M62" s="421"/>
      <c r="N62" s="422"/>
      <c r="O62" s="393"/>
    </row>
    <row r="63" spans="1:15" ht="39" hidden="1" customHeight="1" x14ac:dyDescent="0.25">
      <c r="A63" s="371"/>
      <c r="B63" s="385"/>
      <c r="C63" s="394"/>
      <c r="D63" s="395"/>
      <c r="E63" s="387"/>
      <c r="F63" s="376" t="s">
        <v>16</v>
      </c>
      <c r="G63" s="396" t="s">
        <v>305</v>
      </c>
      <c r="H63" s="388" t="s">
        <v>306</v>
      </c>
      <c r="I63" s="379"/>
      <c r="J63" s="379"/>
      <c r="K63" s="389" t="e">
        <f>IF(J63/I63*100&gt;100,100,J63/I63*100)</f>
        <v>#DIV/0!</v>
      </c>
      <c r="L63" s="389" t="e">
        <f>K63</f>
        <v>#DIV/0!</v>
      </c>
      <c r="M63" s="406"/>
      <c r="N63" s="422"/>
      <c r="O63" s="397"/>
    </row>
    <row r="64" spans="1:15" ht="51.75" customHeight="1" x14ac:dyDescent="0.25">
      <c r="A64" s="398">
        <v>6</v>
      </c>
      <c r="B64" s="385"/>
      <c r="C64" s="399" t="s">
        <v>88</v>
      </c>
      <c r="D64" s="374" t="s">
        <v>322</v>
      </c>
      <c r="E64" s="375" t="s">
        <v>10</v>
      </c>
      <c r="F64" s="376" t="s">
        <v>11</v>
      </c>
      <c r="G64" s="377" t="s">
        <v>212</v>
      </c>
      <c r="H64" s="378" t="s">
        <v>303</v>
      </c>
      <c r="I64" s="379">
        <v>100</v>
      </c>
      <c r="J64" s="379">
        <v>96.1</v>
      </c>
      <c r="K64" s="389">
        <f>IF(J64/I64*100&gt;100,100,J64/I64*100)</f>
        <v>96.1</v>
      </c>
      <c r="L64" s="381">
        <f>(K64+K65+K66)/3</f>
        <v>98.7</v>
      </c>
      <c r="M64" s="419">
        <f>(L64+L67)/2</f>
        <v>99.35</v>
      </c>
      <c r="N64" s="422"/>
      <c r="O64" s="384"/>
    </row>
    <row r="65" spans="1:15" ht="51.75" customHeight="1" x14ac:dyDescent="0.25">
      <c r="A65" s="371"/>
      <c r="B65" s="385"/>
      <c r="C65" s="386"/>
      <c r="D65" s="374"/>
      <c r="E65" s="387"/>
      <c r="F65" s="376" t="s">
        <v>11</v>
      </c>
      <c r="G65" s="377" t="s">
        <v>213</v>
      </c>
      <c r="H65" s="388" t="s">
        <v>303</v>
      </c>
      <c r="I65" s="379">
        <v>15</v>
      </c>
      <c r="J65" s="379">
        <v>5.5</v>
      </c>
      <c r="K65" s="380">
        <f>IF(I65/J65*100&gt;100,100,I65/J65*100)</f>
        <v>100</v>
      </c>
      <c r="L65" s="390"/>
      <c r="M65" s="421"/>
      <c r="N65" s="422"/>
      <c r="O65" s="393"/>
    </row>
    <row r="66" spans="1:15" ht="35.25" customHeight="1" x14ac:dyDescent="0.25">
      <c r="A66" s="371"/>
      <c r="B66" s="385"/>
      <c r="C66" s="386"/>
      <c r="D66" s="374"/>
      <c r="E66" s="387"/>
      <c r="F66" s="376" t="s">
        <v>11</v>
      </c>
      <c r="G66" s="377" t="s">
        <v>214</v>
      </c>
      <c r="H66" s="388" t="s">
        <v>303</v>
      </c>
      <c r="I66" s="379">
        <v>100</v>
      </c>
      <c r="J66" s="379">
        <v>100</v>
      </c>
      <c r="K66" s="389">
        <f>IF(J66/I66*100&gt;100,100,J66/I66*100)</f>
        <v>100</v>
      </c>
      <c r="L66" s="390"/>
      <c r="M66" s="421"/>
      <c r="N66" s="422"/>
      <c r="O66" s="393"/>
    </row>
    <row r="67" spans="1:15" ht="37.5" customHeight="1" x14ac:dyDescent="0.25">
      <c r="A67" s="371"/>
      <c r="B67" s="385"/>
      <c r="C67" s="394"/>
      <c r="D67" s="395"/>
      <c r="E67" s="387"/>
      <c r="F67" s="376" t="s">
        <v>16</v>
      </c>
      <c r="G67" s="396" t="s">
        <v>305</v>
      </c>
      <c r="H67" s="388" t="s">
        <v>313</v>
      </c>
      <c r="I67" s="379">
        <v>1.67</v>
      </c>
      <c r="J67" s="379">
        <v>1.67</v>
      </c>
      <c r="K67" s="389">
        <f>IF(J67/I67*100&gt;100,100,J67/I67*100)</f>
        <v>100</v>
      </c>
      <c r="L67" s="389">
        <f>K67</f>
        <v>100</v>
      </c>
      <c r="M67" s="406"/>
      <c r="N67" s="422"/>
      <c r="O67" s="397"/>
    </row>
    <row r="68" spans="1:15" s="435" customFormat="1" ht="52.5" hidden="1" customHeight="1" x14ac:dyDescent="0.25">
      <c r="A68" s="423">
        <v>17</v>
      </c>
      <c r="B68" s="385"/>
      <c r="C68" s="424" t="s">
        <v>210</v>
      </c>
      <c r="D68" s="425" t="s">
        <v>323</v>
      </c>
      <c r="E68" s="426" t="s">
        <v>10</v>
      </c>
      <c r="F68" s="427" t="s">
        <v>11</v>
      </c>
      <c r="G68" s="428" t="s">
        <v>212</v>
      </c>
      <c r="H68" s="429" t="s">
        <v>303</v>
      </c>
      <c r="I68" s="430"/>
      <c r="J68" s="430"/>
      <c r="K68" s="431" t="e">
        <f>IF(J68/I68*100&gt;100,100,J68/I68*100)</f>
        <v>#DIV/0!</v>
      </c>
      <c r="L68" s="432" t="e">
        <f>(K68+K69+K70)/3</f>
        <v>#DIV/0!</v>
      </c>
      <c r="M68" s="433" t="e">
        <f>(L68+L71)/2</f>
        <v>#DIV/0!</v>
      </c>
      <c r="N68" s="422"/>
      <c r="O68" s="434"/>
    </row>
    <row r="69" spans="1:15" s="435" customFormat="1" ht="51" hidden="1" customHeight="1" x14ac:dyDescent="0.25">
      <c r="A69" s="423"/>
      <c r="B69" s="385"/>
      <c r="C69" s="436"/>
      <c r="D69" s="425"/>
      <c r="E69" s="437"/>
      <c r="F69" s="427" t="s">
        <v>11</v>
      </c>
      <c r="G69" s="428" t="s">
        <v>213</v>
      </c>
      <c r="H69" s="438" t="s">
        <v>303</v>
      </c>
      <c r="I69" s="430"/>
      <c r="J69" s="430"/>
      <c r="K69" s="439" t="e">
        <f>IF(I69/J69*100&gt;100,100,I69/J69*100)</f>
        <v>#DIV/0!</v>
      </c>
      <c r="L69" s="440"/>
      <c r="M69" s="441"/>
      <c r="N69" s="422"/>
      <c r="O69" s="442"/>
    </row>
    <row r="70" spans="1:15" s="435" customFormat="1" ht="35.25" hidden="1" customHeight="1" x14ac:dyDescent="0.25">
      <c r="A70" s="423"/>
      <c r="B70" s="385"/>
      <c r="C70" s="436"/>
      <c r="D70" s="425"/>
      <c r="E70" s="437"/>
      <c r="F70" s="427" t="s">
        <v>11</v>
      </c>
      <c r="G70" s="428" t="s">
        <v>214</v>
      </c>
      <c r="H70" s="438" t="s">
        <v>303</v>
      </c>
      <c r="I70" s="430"/>
      <c r="J70" s="430"/>
      <c r="K70" s="431" t="e">
        <f>IF(J70/I70*100&gt;100,100,J70/I70*100)</f>
        <v>#DIV/0!</v>
      </c>
      <c r="L70" s="440"/>
      <c r="M70" s="441"/>
      <c r="N70" s="422"/>
      <c r="O70" s="442"/>
    </row>
    <row r="71" spans="1:15" s="435" customFormat="1" ht="39.75" hidden="1" customHeight="1" x14ac:dyDescent="0.25">
      <c r="A71" s="423"/>
      <c r="B71" s="385"/>
      <c r="C71" s="443"/>
      <c r="D71" s="444"/>
      <c r="E71" s="437"/>
      <c r="F71" s="427" t="s">
        <v>16</v>
      </c>
      <c r="G71" s="445" t="s">
        <v>305</v>
      </c>
      <c r="H71" s="438" t="s">
        <v>313</v>
      </c>
      <c r="I71" s="430"/>
      <c r="J71" s="430"/>
      <c r="K71" s="431" t="e">
        <f>IF(J71/I71*100&gt;100,100,J71/I71*100)</f>
        <v>#DIV/0!</v>
      </c>
      <c r="L71" s="431" t="e">
        <f>K71</f>
        <v>#DIV/0!</v>
      </c>
      <c r="M71" s="446"/>
      <c r="N71" s="422"/>
      <c r="O71" s="447"/>
    </row>
    <row r="72" spans="1:15" ht="39.75" hidden="1" customHeight="1" x14ac:dyDescent="0.25">
      <c r="A72" s="371">
        <v>17</v>
      </c>
      <c r="B72" s="385"/>
      <c r="C72" s="399" t="s">
        <v>83</v>
      </c>
      <c r="D72" s="374" t="s">
        <v>215</v>
      </c>
      <c r="E72" s="375" t="s">
        <v>10</v>
      </c>
      <c r="F72" s="376" t="s">
        <v>11</v>
      </c>
      <c r="G72" s="377" t="s">
        <v>212</v>
      </c>
      <c r="H72" s="378" t="s">
        <v>303</v>
      </c>
      <c r="I72" s="379"/>
      <c r="J72" s="379"/>
      <c r="K72" s="389" t="e">
        <f>IF(J72/I72*100&gt;100,100,J72/I72*100)</f>
        <v>#DIV/0!</v>
      </c>
      <c r="L72" s="381" t="e">
        <f>(K72+K73+K74)/3</f>
        <v>#DIV/0!</v>
      </c>
      <c r="M72" s="419" t="e">
        <f>(L72+L75)/2</f>
        <v>#DIV/0!</v>
      </c>
      <c r="N72" s="422"/>
      <c r="O72" s="409"/>
    </row>
    <row r="73" spans="1:15" ht="39.75" hidden="1" customHeight="1" x14ac:dyDescent="0.25">
      <c r="A73" s="371"/>
      <c r="B73" s="385"/>
      <c r="C73" s="386"/>
      <c r="D73" s="374"/>
      <c r="E73" s="387"/>
      <c r="F73" s="376" t="s">
        <v>11</v>
      </c>
      <c r="G73" s="377" t="s">
        <v>213</v>
      </c>
      <c r="H73" s="388" t="s">
        <v>303</v>
      </c>
      <c r="I73" s="379"/>
      <c r="J73" s="379"/>
      <c r="K73" s="380" t="e">
        <f>IF(I73/J73*100&gt;100,100,I73/J73*100)</f>
        <v>#DIV/0!</v>
      </c>
      <c r="L73" s="390"/>
      <c r="M73" s="421"/>
      <c r="N73" s="422"/>
      <c r="O73" s="410"/>
    </row>
    <row r="74" spans="1:15" ht="39.75" hidden="1" customHeight="1" x14ac:dyDescent="0.25">
      <c r="A74" s="371"/>
      <c r="B74" s="385"/>
      <c r="C74" s="386"/>
      <c r="D74" s="374"/>
      <c r="E74" s="387"/>
      <c r="F74" s="376" t="s">
        <v>11</v>
      </c>
      <c r="G74" s="377" t="s">
        <v>214</v>
      </c>
      <c r="H74" s="388" t="s">
        <v>303</v>
      </c>
      <c r="I74" s="379"/>
      <c r="J74" s="379"/>
      <c r="K74" s="389" t="e">
        <f>IF(J74/I74*100&gt;100,100,J74/I74*100)</f>
        <v>#DIV/0!</v>
      </c>
      <c r="L74" s="390"/>
      <c r="M74" s="421"/>
      <c r="N74" s="422"/>
      <c r="O74" s="410"/>
    </row>
    <row r="75" spans="1:15" ht="39.75" hidden="1" customHeight="1" x14ac:dyDescent="0.25">
      <c r="A75" s="371"/>
      <c r="B75" s="385"/>
      <c r="C75" s="394"/>
      <c r="D75" s="395"/>
      <c r="E75" s="387"/>
      <c r="F75" s="376" t="s">
        <v>16</v>
      </c>
      <c r="G75" s="396" t="s">
        <v>305</v>
      </c>
      <c r="H75" s="388" t="s">
        <v>306</v>
      </c>
      <c r="I75" s="379"/>
      <c r="J75" s="379"/>
      <c r="K75" s="389" t="e">
        <f>IF(J75/I75*100&gt;100,100,J75/I75*100)</f>
        <v>#DIV/0!</v>
      </c>
      <c r="L75" s="389" t="e">
        <f>K75</f>
        <v>#DIV/0!</v>
      </c>
      <c r="M75" s="406"/>
      <c r="N75" s="422"/>
      <c r="O75" s="412"/>
    </row>
    <row r="76" spans="1:15" ht="52.5" customHeight="1" x14ac:dyDescent="0.25">
      <c r="A76" s="398">
        <v>7</v>
      </c>
      <c r="B76" s="385"/>
      <c r="C76" s="399" t="s">
        <v>87</v>
      </c>
      <c r="D76" s="374" t="s">
        <v>324</v>
      </c>
      <c r="E76" s="375" t="s">
        <v>10</v>
      </c>
      <c r="F76" s="376" t="s">
        <v>11</v>
      </c>
      <c r="G76" s="377" t="s">
        <v>212</v>
      </c>
      <c r="H76" s="378" t="s">
        <v>303</v>
      </c>
      <c r="I76" s="379">
        <v>100</v>
      </c>
      <c r="J76" s="379">
        <v>96.1</v>
      </c>
      <c r="K76" s="389">
        <f>IF(J76/I76*100&gt;100,100,J76/I76*100)</f>
        <v>96.1</v>
      </c>
      <c r="L76" s="381">
        <f>(K76+K77+K78)/3</f>
        <v>98.7</v>
      </c>
      <c r="M76" s="419">
        <f>(L76+L79)/2</f>
        <v>99.35</v>
      </c>
      <c r="N76" s="422"/>
      <c r="O76" s="384"/>
    </row>
    <row r="77" spans="1:15" ht="51.75" customHeight="1" x14ac:dyDescent="0.25">
      <c r="A77" s="371"/>
      <c r="B77" s="385"/>
      <c r="C77" s="386"/>
      <c r="D77" s="374"/>
      <c r="E77" s="387"/>
      <c r="F77" s="376" t="s">
        <v>11</v>
      </c>
      <c r="G77" s="377" t="s">
        <v>213</v>
      </c>
      <c r="H77" s="388" t="s">
        <v>303</v>
      </c>
      <c r="I77" s="379">
        <v>15</v>
      </c>
      <c r="J77" s="379">
        <v>2.6</v>
      </c>
      <c r="K77" s="380">
        <f>IF(I77/J77*100&gt;100,100,I77/J77*100)</f>
        <v>100</v>
      </c>
      <c r="L77" s="390"/>
      <c r="M77" s="421"/>
      <c r="N77" s="422"/>
      <c r="O77" s="393"/>
    </row>
    <row r="78" spans="1:15" ht="34.5" customHeight="1" x14ac:dyDescent="0.25">
      <c r="A78" s="371"/>
      <c r="B78" s="385"/>
      <c r="C78" s="386"/>
      <c r="D78" s="374"/>
      <c r="E78" s="387"/>
      <c r="F78" s="376" t="s">
        <v>11</v>
      </c>
      <c r="G78" s="377" t="s">
        <v>214</v>
      </c>
      <c r="H78" s="388" t="s">
        <v>303</v>
      </c>
      <c r="I78" s="379">
        <v>100</v>
      </c>
      <c r="J78" s="379">
        <v>100</v>
      </c>
      <c r="K78" s="389">
        <f>IF(J78/I78*100&gt;100,100,J78/I78*100)</f>
        <v>100</v>
      </c>
      <c r="L78" s="390"/>
      <c r="M78" s="421"/>
      <c r="N78" s="422"/>
      <c r="O78" s="393"/>
    </row>
    <row r="79" spans="1:15" ht="33.75" customHeight="1" x14ac:dyDescent="0.25">
      <c r="A79" s="371"/>
      <c r="B79" s="385"/>
      <c r="C79" s="394"/>
      <c r="D79" s="395"/>
      <c r="E79" s="387"/>
      <c r="F79" s="376" t="s">
        <v>16</v>
      </c>
      <c r="G79" s="396" t="s">
        <v>305</v>
      </c>
      <c r="H79" s="388" t="s">
        <v>313</v>
      </c>
      <c r="I79" s="379">
        <v>9.5</v>
      </c>
      <c r="J79" s="379">
        <v>9.5</v>
      </c>
      <c r="K79" s="389">
        <f>IF(J79/I79*100&gt;100,100,J79/I79*100)</f>
        <v>100</v>
      </c>
      <c r="L79" s="389">
        <f>K79</f>
        <v>100</v>
      </c>
      <c r="M79" s="406"/>
      <c r="N79" s="422"/>
      <c r="O79" s="397"/>
    </row>
    <row r="80" spans="1:15" ht="51" customHeight="1" x14ac:dyDescent="0.25">
      <c r="A80" s="371">
        <v>8</v>
      </c>
      <c r="B80" s="385"/>
      <c r="C80" s="399" t="s">
        <v>82</v>
      </c>
      <c r="D80" s="448" t="s">
        <v>325</v>
      </c>
      <c r="E80" s="375" t="s">
        <v>10</v>
      </c>
      <c r="F80" s="376" t="s">
        <v>11</v>
      </c>
      <c r="G80" s="377" t="s">
        <v>212</v>
      </c>
      <c r="H80" s="378" t="s">
        <v>303</v>
      </c>
      <c r="I80" s="379">
        <v>100</v>
      </c>
      <c r="J80" s="379">
        <v>96.1</v>
      </c>
      <c r="K80" s="389">
        <f>IF(J80/I80*100&gt;100,100,J80/I80*100)</f>
        <v>96.1</v>
      </c>
      <c r="L80" s="381">
        <f>(K80+K81+K82)/3</f>
        <v>98.7</v>
      </c>
      <c r="M80" s="419">
        <f>(L80+L83)/2</f>
        <v>99.35</v>
      </c>
      <c r="N80" s="422"/>
      <c r="O80" s="384"/>
    </row>
    <row r="81" spans="1:15" ht="51" customHeight="1" x14ac:dyDescent="0.25">
      <c r="A81" s="371"/>
      <c r="B81" s="385"/>
      <c r="C81" s="386"/>
      <c r="D81" s="449"/>
      <c r="E81" s="387"/>
      <c r="F81" s="376" t="s">
        <v>11</v>
      </c>
      <c r="G81" s="377" t="s">
        <v>213</v>
      </c>
      <c r="H81" s="388" t="s">
        <v>303</v>
      </c>
      <c r="I81" s="379">
        <v>10</v>
      </c>
      <c r="J81" s="379">
        <v>3.7</v>
      </c>
      <c r="K81" s="380">
        <f>IF(I81/J81*100&gt;100,100,I81/J81*100)</f>
        <v>100</v>
      </c>
      <c r="L81" s="390"/>
      <c r="M81" s="421"/>
      <c r="N81" s="422"/>
      <c r="O81" s="393"/>
    </row>
    <row r="82" spans="1:15" ht="35.25" customHeight="1" x14ac:dyDescent="0.25">
      <c r="A82" s="371"/>
      <c r="B82" s="385"/>
      <c r="C82" s="386"/>
      <c r="D82" s="449"/>
      <c r="E82" s="387"/>
      <c r="F82" s="376" t="s">
        <v>11</v>
      </c>
      <c r="G82" s="377" t="s">
        <v>214</v>
      </c>
      <c r="H82" s="388" t="s">
        <v>303</v>
      </c>
      <c r="I82" s="379">
        <v>100</v>
      </c>
      <c r="J82" s="379">
        <v>100</v>
      </c>
      <c r="K82" s="389">
        <f>IF(J82/I82*100&gt;100,100,J82/I82*100)</f>
        <v>100</v>
      </c>
      <c r="L82" s="390"/>
      <c r="M82" s="421"/>
      <c r="N82" s="422"/>
      <c r="O82" s="393"/>
    </row>
    <row r="83" spans="1:15" ht="31.5" customHeight="1" x14ac:dyDescent="0.25">
      <c r="A83" s="371"/>
      <c r="B83" s="385"/>
      <c r="C83" s="394"/>
      <c r="D83" s="400"/>
      <c r="E83" s="387"/>
      <c r="F83" s="376" t="s">
        <v>16</v>
      </c>
      <c r="G83" s="396" t="s">
        <v>305</v>
      </c>
      <c r="H83" s="388" t="s">
        <v>313</v>
      </c>
      <c r="I83" s="379">
        <v>309.67</v>
      </c>
      <c r="J83" s="379">
        <v>309.67</v>
      </c>
      <c r="K83" s="389">
        <f>IF(J83/I83*100&gt;100,100,J83/I83*100)</f>
        <v>100</v>
      </c>
      <c r="L83" s="389">
        <f>K83</f>
        <v>100</v>
      </c>
      <c r="M83" s="406"/>
      <c r="N83" s="422"/>
      <c r="O83" s="397"/>
    </row>
    <row r="84" spans="1:15" ht="68.25" hidden="1" customHeight="1" x14ac:dyDescent="0.25">
      <c r="A84" s="398">
        <v>20</v>
      </c>
      <c r="B84" s="385"/>
      <c r="C84" s="399" t="s">
        <v>224</v>
      </c>
      <c r="D84" s="448" t="s">
        <v>326</v>
      </c>
      <c r="E84" s="375" t="s">
        <v>10</v>
      </c>
      <c r="F84" s="376" t="s">
        <v>11</v>
      </c>
      <c r="G84" s="377" t="s">
        <v>212</v>
      </c>
      <c r="H84" s="388" t="s">
        <v>303</v>
      </c>
      <c r="I84" s="379"/>
      <c r="J84" s="379"/>
      <c r="K84" s="389" t="e">
        <f>IF(J84/I84*100&gt;100,100,J84/I84*100)</f>
        <v>#DIV/0!</v>
      </c>
      <c r="L84" s="381" t="e">
        <f>(K84+K85+K86)/3</f>
        <v>#DIV/0!</v>
      </c>
      <c r="M84" s="419" t="e">
        <f>(L84+L87)/2</f>
        <v>#DIV/0!</v>
      </c>
      <c r="N84" s="422"/>
      <c r="O84" s="409"/>
    </row>
    <row r="85" spans="1:15" ht="84" hidden="1" customHeight="1" x14ac:dyDescent="0.25">
      <c r="A85" s="371"/>
      <c r="B85" s="385"/>
      <c r="C85" s="386"/>
      <c r="D85" s="449"/>
      <c r="E85" s="387"/>
      <c r="F85" s="376" t="s">
        <v>11</v>
      </c>
      <c r="G85" s="377" t="s">
        <v>213</v>
      </c>
      <c r="H85" s="388" t="s">
        <v>303</v>
      </c>
      <c r="I85" s="379"/>
      <c r="J85" s="379"/>
      <c r="K85" s="380" t="e">
        <f>IF(I85/J85*100&gt;100,100,I85/J85*100)</f>
        <v>#DIV/0!</v>
      </c>
      <c r="L85" s="390"/>
      <c r="M85" s="421"/>
      <c r="N85" s="422"/>
      <c r="O85" s="410"/>
    </row>
    <row r="86" spans="1:15" ht="50.25" hidden="1" customHeight="1" x14ac:dyDescent="0.25">
      <c r="A86" s="371"/>
      <c r="B86" s="385"/>
      <c r="C86" s="386"/>
      <c r="D86" s="449"/>
      <c r="E86" s="387"/>
      <c r="F86" s="376" t="s">
        <v>11</v>
      </c>
      <c r="G86" s="377" t="s">
        <v>214</v>
      </c>
      <c r="H86" s="388" t="s">
        <v>303</v>
      </c>
      <c r="I86" s="379"/>
      <c r="J86" s="379"/>
      <c r="K86" s="389" t="e">
        <f>IF(J86/I86*100&gt;100,100,J86/I86*100)</f>
        <v>#DIV/0!</v>
      </c>
      <c r="L86" s="390"/>
      <c r="M86" s="421"/>
      <c r="N86" s="422"/>
      <c r="O86" s="410"/>
    </row>
    <row r="87" spans="1:15" ht="32.25" hidden="1" customHeight="1" x14ac:dyDescent="0.25">
      <c r="A87" s="371"/>
      <c r="B87" s="385"/>
      <c r="C87" s="394"/>
      <c r="D87" s="400"/>
      <c r="E87" s="387"/>
      <c r="F87" s="376" t="s">
        <v>16</v>
      </c>
      <c r="G87" s="396" t="s">
        <v>305</v>
      </c>
      <c r="H87" s="388" t="s">
        <v>306</v>
      </c>
      <c r="I87" s="379"/>
      <c r="J87" s="379"/>
      <c r="K87" s="389" t="e">
        <f>IF(J87/I87*100&gt;100,100,J87/I87*100)</f>
        <v>#DIV/0!</v>
      </c>
      <c r="L87" s="389" t="e">
        <f>K87</f>
        <v>#DIV/0!</v>
      </c>
      <c r="M87" s="406"/>
      <c r="N87" s="422"/>
      <c r="O87" s="412"/>
    </row>
    <row r="88" spans="1:15" ht="66" hidden="1" customHeight="1" x14ac:dyDescent="0.25">
      <c r="A88" s="371">
        <v>21</v>
      </c>
      <c r="B88" s="385"/>
      <c r="C88" s="399" t="s">
        <v>327</v>
      </c>
      <c r="D88" s="374" t="s">
        <v>328</v>
      </c>
      <c r="E88" s="375" t="s">
        <v>10</v>
      </c>
      <c r="F88" s="376" t="s">
        <v>11</v>
      </c>
      <c r="G88" s="377" t="s">
        <v>212</v>
      </c>
      <c r="H88" s="378" t="s">
        <v>303</v>
      </c>
      <c r="I88" s="379"/>
      <c r="J88" s="379"/>
      <c r="K88" s="389" t="e">
        <f>IF(J88/I88*100&gt;100,100,J88/I88*100)</f>
        <v>#DIV/0!</v>
      </c>
      <c r="L88" s="381" t="e">
        <f>(K88+K89+K90)/3</f>
        <v>#DIV/0!</v>
      </c>
      <c r="M88" s="419" t="e">
        <f>(L88+L91)/2</f>
        <v>#DIV/0!</v>
      </c>
      <c r="N88" s="422"/>
      <c r="O88" s="384"/>
    </row>
    <row r="89" spans="1:15" ht="83.25" hidden="1" customHeight="1" x14ac:dyDescent="0.25">
      <c r="A89" s="371"/>
      <c r="B89" s="385"/>
      <c r="C89" s="386"/>
      <c r="D89" s="374"/>
      <c r="E89" s="387"/>
      <c r="F89" s="376" t="s">
        <v>11</v>
      </c>
      <c r="G89" s="377" t="s">
        <v>213</v>
      </c>
      <c r="H89" s="388" t="s">
        <v>303</v>
      </c>
      <c r="I89" s="379"/>
      <c r="J89" s="379"/>
      <c r="K89" s="380" t="e">
        <f>IF(I89/J89*100&gt;100,100,I89/J89*100)</f>
        <v>#DIV/0!</v>
      </c>
      <c r="L89" s="390"/>
      <c r="M89" s="421"/>
      <c r="N89" s="422"/>
      <c r="O89" s="393"/>
    </row>
    <row r="90" spans="1:15" ht="52.5" hidden="1" customHeight="1" x14ac:dyDescent="0.25">
      <c r="A90" s="371"/>
      <c r="B90" s="385"/>
      <c r="C90" s="386"/>
      <c r="D90" s="374"/>
      <c r="E90" s="387"/>
      <c r="F90" s="376" t="s">
        <v>11</v>
      </c>
      <c r="G90" s="377" t="s">
        <v>214</v>
      </c>
      <c r="H90" s="388" t="s">
        <v>303</v>
      </c>
      <c r="I90" s="379"/>
      <c r="J90" s="379"/>
      <c r="K90" s="389" t="e">
        <f>IF(J90/I90*100&gt;100,100,J90/I90*100)</f>
        <v>#DIV/0!</v>
      </c>
      <c r="L90" s="390"/>
      <c r="M90" s="421"/>
      <c r="N90" s="422"/>
      <c r="O90" s="393"/>
    </row>
    <row r="91" spans="1:15" ht="34.5" hidden="1" customHeight="1" x14ac:dyDescent="0.25">
      <c r="A91" s="371"/>
      <c r="B91" s="385"/>
      <c r="C91" s="394"/>
      <c r="D91" s="395"/>
      <c r="E91" s="387"/>
      <c r="F91" s="376" t="s">
        <v>16</v>
      </c>
      <c r="G91" s="396" t="s">
        <v>305</v>
      </c>
      <c r="H91" s="388" t="s">
        <v>306</v>
      </c>
      <c r="I91" s="379"/>
      <c r="J91" s="379"/>
      <c r="K91" s="389" t="e">
        <f>IF(J91/I91*100&gt;100,100,J91/I91*100)</f>
        <v>#DIV/0!</v>
      </c>
      <c r="L91" s="389" t="e">
        <f>K91</f>
        <v>#DIV/0!</v>
      </c>
      <c r="M91" s="406"/>
      <c r="N91" s="422"/>
      <c r="O91" s="397"/>
    </row>
    <row r="92" spans="1:15" ht="51.75" customHeight="1" x14ac:dyDescent="0.25">
      <c r="A92" s="398">
        <v>9</v>
      </c>
      <c r="B92" s="385"/>
      <c r="C92" s="399" t="s">
        <v>102</v>
      </c>
      <c r="D92" s="374" t="s">
        <v>329</v>
      </c>
      <c r="E92" s="375" t="s">
        <v>10</v>
      </c>
      <c r="F92" s="376" t="s">
        <v>11</v>
      </c>
      <c r="G92" s="377" t="s">
        <v>212</v>
      </c>
      <c r="H92" s="378" t="s">
        <v>303</v>
      </c>
      <c r="I92" s="379">
        <v>100</v>
      </c>
      <c r="J92" s="379">
        <v>96.1</v>
      </c>
      <c r="K92" s="389">
        <f>IF(J92/I92*100&gt;100,100,J92/I92*100)</f>
        <v>96.1</v>
      </c>
      <c r="L92" s="381">
        <f>(K92+K93+K94)/3</f>
        <v>98.7</v>
      </c>
      <c r="M92" s="419">
        <f>(L92+L95)/2</f>
        <v>99.35</v>
      </c>
      <c r="N92" s="422"/>
      <c r="O92" s="384"/>
    </row>
    <row r="93" spans="1:15" ht="50.25" customHeight="1" x14ac:dyDescent="0.25">
      <c r="A93" s="371"/>
      <c r="B93" s="385"/>
      <c r="C93" s="386"/>
      <c r="D93" s="374"/>
      <c r="E93" s="387"/>
      <c r="F93" s="376" t="s">
        <v>11</v>
      </c>
      <c r="G93" s="377" t="s">
        <v>213</v>
      </c>
      <c r="H93" s="388" t="s">
        <v>303</v>
      </c>
      <c r="I93" s="379">
        <v>15</v>
      </c>
      <c r="J93" s="379">
        <v>3.1</v>
      </c>
      <c r="K93" s="380">
        <f>IF(I93/J93*100&gt;100,100,I93/J93*100)</f>
        <v>100</v>
      </c>
      <c r="L93" s="390"/>
      <c r="M93" s="421"/>
      <c r="N93" s="422"/>
      <c r="O93" s="393"/>
    </row>
    <row r="94" spans="1:15" ht="35.25" customHeight="1" x14ac:dyDescent="0.25">
      <c r="A94" s="371"/>
      <c r="B94" s="385"/>
      <c r="C94" s="386"/>
      <c r="D94" s="374"/>
      <c r="E94" s="387"/>
      <c r="F94" s="376" t="s">
        <v>11</v>
      </c>
      <c r="G94" s="377" t="s">
        <v>214</v>
      </c>
      <c r="H94" s="388" t="s">
        <v>303</v>
      </c>
      <c r="I94" s="379">
        <v>100</v>
      </c>
      <c r="J94" s="379">
        <v>100</v>
      </c>
      <c r="K94" s="389">
        <f>IF(J94/I94*100&gt;100,100,J94/I94*100)</f>
        <v>100</v>
      </c>
      <c r="L94" s="390"/>
      <c r="M94" s="421"/>
      <c r="N94" s="422"/>
      <c r="O94" s="393"/>
    </row>
    <row r="95" spans="1:15" ht="33" customHeight="1" x14ac:dyDescent="0.25">
      <c r="A95" s="371"/>
      <c r="B95" s="385"/>
      <c r="C95" s="394"/>
      <c r="D95" s="395"/>
      <c r="E95" s="387"/>
      <c r="F95" s="376" t="s">
        <v>16</v>
      </c>
      <c r="G95" s="396" t="s">
        <v>305</v>
      </c>
      <c r="H95" s="388" t="s">
        <v>313</v>
      </c>
      <c r="I95" s="379">
        <v>7.25</v>
      </c>
      <c r="J95" s="379">
        <v>7.25</v>
      </c>
      <c r="K95" s="389">
        <f>IF(J95/I95*100&gt;100,100,J95/I95*100)</f>
        <v>100</v>
      </c>
      <c r="L95" s="389">
        <f>K95</f>
        <v>100</v>
      </c>
      <c r="M95" s="406"/>
      <c r="N95" s="422"/>
      <c r="O95" s="397"/>
    </row>
    <row r="96" spans="1:15" ht="52.5" customHeight="1" x14ac:dyDescent="0.25">
      <c r="A96" s="371">
        <v>10</v>
      </c>
      <c r="B96" s="385"/>
      <c r="C96" s="399" t="s">
        <v>86</v>
      </c>
      <c r="D96" s="374" t="s">
        <v>330</v>
      </c>
      <c r="E96" s="375" t="s">
        <v>10</v>
      </c>
      <c r="F96" s="376" t="s">
        <v>11</v>
      </c>
      <c r="G96" s="377" t="s">
        <v>212</v>
      </c>
      <c r="H96" s="378" t="s">
        <v>303</v>
      </c>
      <c r="I96" s="379">
        <v>100</v>
      </c>
      <c r="J96" s="379">
        <v>94.2</v>
      </c>
      <c r="K96" s="389">
        <f>IF(J96/I96*100&gt;100,100,J96/I96*100)</f>
        <v>94.2</v>
      </c>
      <c r="L96" s="381">
        <f>(K96+K97+K98)/3</f>
        <v>98.066666666666663</v>
      </c>
      <c r="M96" s="419">
        <f>(L96+L99)/2</f>
        <v>99.033333333333331</v>
      </c>
      <c r="N96" s="422"/>
      <c r="O96" s="384"/>
    </row>
    <row r="97" spans="1:15" ht="51.75" customHeight="1" x14ac:dyDescent="0.25">
      <c r="A97" s="371"/>
      <c r="B97" s="385"/>
      <c r="C97" s="386"/>
      <c r="D97" s="374"/>
      <c r="E97" s="387"/>
      <c r="F97" s="376" t="s">
        <v>11</v>
      </c>
      <c r="G97" s="377" t="s">
        <v>213</v>
      </c>
      <c r="H97" s="388" t="s">
        <v>303</v>
      </c>
      <c r="I97" s="379">
        <v>15</v>
      </c>
      <c r="J97" s="379">
        <v>2.2999999999999998</v>
      </c>
      <c r="K97" s="380">
        <f>IF(I97/J97*100&gt;100,100,I97/J97*100)</f>
        <v>100</v>
      </c>
      <c r="L97" s="390"/>
      <c r="M97" s="421"/>
      <c r="N97" s="422"/>
      <c r="O97" s="393"/>
    </row>
    <row r="98" spans="1:15" ht="36" customHeight="1" x14ac:dyDescent="0.25">
      <c r="A98" s="371"/>
      <c r="B98" s="385"/>
      <c r="C98" s="386"/>
      <c r="D98" s="374"/>
      <c r="E98" s="387"/>
      <c r="F98" s="376" t="s">
        <v>11</v>
      </c>
      <c r="G98" s="377" t="s">
        <v>214</v>
      </c>
      <c r="H98" s="388" t="s">
        <v>303</v>
      </c>
      <c r="I98" s="379">
        <v>100</v>
      </c>
      <c r="J98" s="379">
        <v>100</v>
      </c>
      <c r="K98" s="389">
        <f>IF(J98/I98*100&gt;100,100,J98/I98*100)</f>
        <v>100</v>
      </c>
      <c r="L98" s="390"/>
      <c r="M98" s="421"/>
      <c r="N98" s="422"/>
      <c r="O98" s="393"/>
    </row>
    <row r="99" spans="1:15" ht="39" customHeight="1" x14ac:dyDescent="0.25">
      <c r="A99" s="371"/>
      <c r="B99" s="385"/>
      <c r="C99" s="394"/>
      <c r="D99" s="395"/>
      <c r="E99" s="387"/>
      <c r="F99" s="376" t="s">
        <v>16</v>
      </c>
      <c r="G99" s="396" t="s">
        <v>305</v>
      </c>
      <c r="H99" s="388" t="s">
        <v>313</v>
      </c>
      <c r="I99" s="379">
        <v>42</v>
      </c>
      <c r="J99" s="379">
        <v>42.67</v>
      </c>
      <c r="K99" s="389">
        <f>IF(J99/I99*100&gt;100,100,J99/I99*100)</f>
        <v>100</v>
      </c>
      <c r="L99" s="389">
        <f>K99</f>
        <v>100</v>
      </c>
      <c r="M99" s="406"/>
      <c r="N99" s="422"/>
      <c r="O99" s="397"/>
    </row>
    <row r="100" spans="1:15" ht="67.5" hidden="1" customHeight="1" x14ac:dyDescent="0.25">
      <c r="A100" s="398">
        <v>24</v>
      </c>
      <c r="B100" s="385"/>
      <c r="C100" s="399" t="s">
        <v>89</v>
      </c>
      <c r="D100" s="374" t="s">
        <v>331</v>
      </c>
      <c r="E100" s="375" t="s">
        <v>10</v>
      </c>
      <c r="F100" s="376" t="s">
        <v>11</v>
      </c>
      <c r="G100" s="377" t="s">
        <v>212</v>
      </c>
      <c r="H100" s="378" t="s">
        <v>303</v>
      </c>
      <c r="I100" s="379"/>
      <c r="J100" s="379"/>
      <c r="K100" s="389" t="e">
        <f>IF(J100/I100*100&gt;100,100,J100/I100*100)</f>
        <v>#DIV/0!</v>
      </c>
      <c r="L100" s="381" t="e">
        <f>(K100+K101+K102)/3</f>
        <v>#DIV/0!</v>
      </c>
      <c r="M100" s="419" t="e">
        <f>(L100+L103)/2</f>
        <v>#DIV/0!</v>
      </c>
      <c r="N100" s="422"/>
      <c r="O100" s="393"/>
    </row>
    <row r="101" spans="1:15" ht="41.25" hidden="1" customHeight="1" x14ac:dyDescent="0.25">
      <c r="A101" s="371"/>
      <c r="B101" s="385"/>
      <c r="C101" s="386"/>
      <c r="D101" s="374"/>
      <c r="E101" s="387"/>
      <c r="F101" s="376" t="s">
        <v>11</v>
      </c>
      <c r="G101" s="377" t="s">
        <v>213</v>
      </c>
      <c r="H101" s="388" t="s">
        <v>303</v>
      </c>
      <c r="I101" s="379"/>
      <c r="J101" s="379"/>
      <c r="K101" s="380" t="e">
        <f>IF(I101/J101*100&gt;100,100,I101/J101*100)</f>
        <v>#DIV/0!</v>
      </c>
      <c r="L101" s="390"/>
      <c r="M101" s="421"/>
      <c r="N101" s="422"/>
      <c r="O101" s="393"/>
    </row>
    <row r="102" spans="1:15" ht="51.75" hidden="1" customHeight="1" x14ac:dyDescent="0.25">
      <c r="A102" s="371"/>
      <c r="B102" s="385"/>
      <c r="C102" s="386"/>
      <c r="D102" s="374"/>
      <c r="E102" s="387"/>
      <c r="F102" s="376" t="s">
        <v>11</v>
      </c>
      <c r="G102" s="377" t="s">
        <v>214</v>
      </c>
      <c r="H102" s="388" t="s">
        <v>303</v>
      </c>
      <c r="I102" s="379"/>
      <c r="J102" s="379"/>
      <c r="K102" s="389" t="e">
        <f>IF(J102/I102*100&gt;100,100,J102/I102*100)</f>
        <v>#DIV/0!</v>
      </c>
      <c r="L102" s="390"/>
      <c r="M102" s="421"/>
      <c r="N102" s="422"/>
      <c r="O102" s="393"/>
    </row>
    <row r="103" spans="1:15" ht="38.25" hidden="1" customHeight="1" x14ac:dyDescent="0.25">
      <c r="A103" s="371"/>
      <c r="B103" s="385"/>
      <c r="C103" s="394"/>
      <c r="D103" s="395"/>
      <c r="E103" s="387"/>
      <c r="F103" s="376" t="s">
        <v>16</v>
      </c>
      <c r="G103" s="396" t="s">
        <v>305</v>
      </c>
      <c r="H103" s="388" t="s">
        <v>306</v>
      </c>
      <c r="I103" s="379"/>
      <c r="J103" s="379"/>
      <c r="K103" s="389" t="e">
        <f>IF(J103/I103*100&gt;100,100,J103/I103*100)</f>
        <v>#DIV/0!</v>
      </c>
      <c r="L103" s="389" t="e">
        <f>K103</f>
        <v>#DIV/0!</v>
      </c>
      <c r="M103" s="406"/>
      <c r="N103" s="422"/>
      <c r="O103" s="397"/>
    </row>
    <row r="104" spans="1:15" ht="67.5" hidden="1" customHeight="1" x14ac:dyDescent="0.25">
      <c r="A104" s="371">
        <v>25</v>
      </c>
      <c r="B104" s="385"/>
      <c r="C104" s="399" t="s">
        <v>332</v>
      </c>
      <c r="D104" s="374" t="s">
        <v>333</v>
      </c>
      <c r="E104" s="375" t="s">
        <v>10</v>
      </c>
      <c r="F104" s="376" t="s">
        <v>11</v>
      </c>
      <c r="G104" s="377" t="s">
        <v>212</v>
      </c>
      <c r="H104" s="378" t="s">
        <v>303</v>
      </c>
      <c r="I104" s="379"/>
      <c r="J104" s="379"/>
      <c r="K104" s="389" t="e">
        <f>IF(J104/I104*100&gt;100,100,J104/I104*100)</f>
        <v>#DIV/0!</v>
      </c>
      <c r="L104" s="381" t="e">
        <f>(K104+K105+K106)/3</f>
        <v>#DIV/0!</v>
      </c>
      <c r="M104" s="419" t="e">
        <f>(L104+L107)/2</f>
        <v>#DIV/0!</v>
      </c>
      <c r="N104" s="422"/>
      <c r="O104" s="384"/>
    </row>
    <row r="105" spans="1:15" ht="83.25" hidden="1" customHeight="1" x14ac:dyDescent="0.25">
      <c r="A105" s="371"/>
      <c r="B105" s="385"/>
      <c r="C105" s="386"/>
      <c r="D105" s="374"/>
      <c r="E105" s="387"/>
      <c r="F105" s="376" t="s">
        <v>11</v>
      </c>
      <c r="G105" s="377" t="s">
        <v>213</v>
      </c>
      <c r="H105" s="388" t="s">
        <v>303</v>
      </c>
      <c r="I105" s="379"/>
      <c r="J105" s="379"/>
      <c r="K105" s="380" t="e">
        <f>IF(I105/J105*100&gt;100,100,I105/J105*100)</f>
        <v>#DIV/0!</v>
      </c>
      <c r="L105" s="390"/>
      <c r="M105" s="421"/>
      <c r="N105" s="422"/>
      <c r="O105" s="393"/>
    </row>
    <row r="106" spans="1:15" ht="53.25" hidden="1" customHeight="1" x14ac:dyDescent="0.25">
      <c r="A106" s="371"/>
      <c r="B106" s="385"/>
      <c r="C106" s="386"/>
      <c r="D106" s="374"/>
      <c r="E106" s="387"/>
      <c r="F106" s="376" t="s">
        <v>11</v>
      </c>
      <c r="G106" s="377" t="s">
        <v>214</v>
      </c>
      <c r="H106" s="388" t="s">
        <v>303</v>
      </c>
      <c r="I106" s="379"/>
      <c r="J106" s="379"/>
      <c r="K106" s="389" t="e">
        <f>IF(J106/I106*100&gt;100,100,J106/I106*100)</f>
        <v>#DIV/0!</v>
      </c>
      <c r="L106" s="390"/>
      <c r="M106" s="421"/>
      <c r="N106" s="422"/>
      <c r="O106" s="393"/>
    </row>
    <row r="107" spans="1:15" ht="39" hidden="1" customHeight="1" x14ac:dyDescent="0.25">
      <c r="A107" s="371"/>
      <c r="B107" s="385"/>
      <c r="C107" s="394"/>
      <c r="D107" s="395"/>
      <c r="E107" s="387"/>
      <c r="F107" s="376" t="s">
        <v>16</v>
      </c>
      <c r="G107" s="396" t="s">
        <v>305</v>
      </c>
      <c r="H107" s="388" t="s">
        <v>306</v>
      </c>
      <c r="I107" s="379"/>
      <c r="J107" s="379"/>
      <c r="K107" s="389" t="e">
        <f>IF(J107/I107*100&gt;100,100,J107/I107*100)</f>
        <v>#DIV/0!</v>
      </c>
      <c r="L107" s="389" t="e">
        <f>K107</f>
        <v>#DIV/0!</v>
      </c>
      <c r="M107" s="406"/>
      <c r="N107" s="422"/>
      <c r="O107" s="397"/>
    </row>
    <row r="108" spans="1:15" ht="68.25" hidden="1" customHeight="1" x14ac:dyDescent="0.25">
      <c r="A108" s="398">
        <v>26</v>
      </c>
      <c r="B108" s="385"/>
      <c r="C108" s="399" t="s">
        <v>84</v>
      </c>
      <c r="D108" s="374" t="s">
        <v>218</v>
      </c>
      <c r="E108" s="375" t="s">
        <v>10</v>
      </c>
      <c r="F108" s="376" t="s">
        <v>11</v>
      </c>
      <c r="G108" s="377" t="s">
        <v>212</v>
      </c>
      <c r="H108" s="378" t="s">
        <v>303</v>
      </c>
      <c r="I108" s="379"/>
      <c r="J108" s="379"/>
      <c r="K108" s="389" t="e">
        <f>IF(J108/I108*100&gt;100,100,J108/I108*100)</f>
        <v>#DIV/0!</v>
      </c>
      <c r="L108" s="381" t="e">
        <f>(K108+K109+K110)/3</f>
        <v>#DIV/0!</v>
      </c>
      <c r="M108" s="419" t="e">
        <f>(L108+L111)/2</f>
        <v>#DIV/0!</v>
      </c>
      <c r="N108" s="422"/>
      <c r="O108" s="384"/>
    </row>
    <row r="109" spans="1:15" ht="85.5" hidden="1" customHeight="1" x14ac:dyDescent="0.25">
      <c r="A109" s="371"/>
      <c r="B109" s="385"/>
      <c r="C109" s="386"/>
      <c r="D109" s="374"/>
      <c r="E109" s="387"/>
      <c r="F109" s="376" t="s">
        <v>11</v>
      </c>
      <c r="G109" s="377" t="s">
        <v>213</v>
      </c>
      <c r="H109" s="388" t="s">
        <v>303</v>
      </c>
      <c r="I109" s="379"/>
      <c r="J109" s="379"/>
      <c r="K109" s="380" t="e">
        <f>IF(I109/J109*100&gt;100,100,I109/J109*100)</f>
        <v>#DIV/0!</v>
      </c>
      <c r="L109" s="390"/>
      <c r="M109" s="421"/>
      <c r="N109" s="422"/>
      <c r="O109" s="393"/>
    </row>
    <row r="110" spans="1:15" ht="51.75" hidden="1" customHeight="1" x14ac:dyDescent="0.25">
      <c r="A110" s="371"/>
      <c r="B110" s="385"/>
      <c r="C110" s="386"/>
      <c r="D110" s="374"/>
      <c r="E110" s="387"/>
      <c r="F110" s="376" t="s">
        <v>11</v>
      </c>
      <c r="G110" s="377" t="s">
        <v>214</v>
      </c>
      <c r="H110" s="388" t="s">
        <v>303</v>
      </c>
      <c r="I110" s="379"/>
      <c r="J110" s="379"/>
      <c r="K110" s="389" t="e">
        <f>IF(J110/I110*100&gt;100,100,J110/I110*100)</f>
        <v>#DIV/0!</v>
      </c>
      <c r="L110" s="390"/>
      <c r="M110" s="421"/>
      <c r="N110" s="422"/>
      <c r="O110" s="393"/>
    </row>
    <row r="111" spans="1:15" ht="34.5" hidden="1" customHeight="1" x14ac:dyDescent="0.25">
      <c r="A111" s="371"/>
      <c r="B111" s="450"/>
      <c r="C111" s="394"/>
      <c r="D111" s="395"/>
      <c r="E111" s="387"/>
      <c r="F111" s="376" t="s">
        <v>16</v>
      </c>
      <c r="G111" s="396" t="s">
        <v>305</v>
      </c>
      <c r="H111" s="388" t="s">
        <v>306</v>
      </c>
      <c r="I111" s="379"/>
      <c r="J111" s="379"/>
      <c r="K111" s="389" t="e">
        <f>IF(J111/I111*100&gt;100,100,J111/I111*100)</f>
        <v>#DIV/0!</v>
      </c>
      <c r="L111" s="389" t="e">
        <f>K111</f>
        <v>#DIV/0!</v>
      </c>
      <c r="M111" s="406"/>
      <c r="N111" s="451"/>
      <c r="O111" s="397"/>
    </row>
    <row r="112" spans="1:15" x14ac:dyDescent="0.4">
      <c r="F112" s="453"/>
      <c r="M112" s="454"/>
      <c r="N112" s="455"/>
    </row>
    <row r="113" spans="2:14" x14ac:dyDescent="0.4">
      <c r="C113" s="456"/>
      <c r="F113" s="453"/>
      <c r="H113" s="457"/>
      <c r="I113" s="457"/>
      <c r="M113" s="454"/>
      <c r="N113" s="455"/>
    </row>
    <row r="114" spans="2:14" ht="26.25" customHeight="1" x14ac:dyDescent="0.4">
      <c r="B114" s="458" t="s">
        <v>334</v>
      </c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</row>
    <row r="115" spans="2:14" x14ac:dyDescent="0.4">
      <c r="B115" s="459" t="s">
        <v>335</v>
      </c>
      <c r="D115" s="460"/>
      <c r="E115" s="460"/>
      <c r="F115" s="461"/>
      <c r="G115" s="462"/>
      <c r="H115" s="457"/>
      <c r="I115" s="457"/>
      <c r="M115" s="454"/>
      <c r="N115" s="455"/>
    </row>
    <row r="116" spans="2:14" x14ac:dyDescent="0.4">
      <c r="B116" s="459" t="s">
        <v>336</v>
      </c>
      <c r="D116" s="463"/>
      <c r="F116" s="461"/>
      <c r="G116" s="462"/>
      <c r="H116" s="462"/>
      <c r="I116" s="462"/>
      <c r="M116" s="454"/>
      <c r="N116" s="455"/>
    </row>
    <row r="117" spans="2:14" x14ac:dyDescent="0.4">
      <c r="D117" s="463"/>
      <c r="E117" s="464"/>
      <c r="F117" s="465"/>
      <c r="G117" s="459"/>
      <c r="H117" s="459"/>
      <c r="I117" s="459"/>
      <c r="J117" s="459"/>
      <c r="M117" s="454"/>
      <c r="N117" s="455"/>
    </row>
    <row r="118" spans="2:14" x14ac:dyDescent="0.4">
      <c r="F118" s="466"/>
    </row>
    <row r="119" spans="2:14" x14ac:dyDescent="0.4">
      <c r="F119" s="465"/>
    </row>
    <row r="120" spans="2:14" x14ac:dyDescent="0.4">
      <c r="F120" s="462"/>
    </row>
    <row r="121" spans="2:14" x14ac:dyDescent="0.4">
      <c r="F121" s="459"/>
    </row>
  </sheetData>
  <autoFilter ref="A3:P3"/>
  <mergeCells count="194">
    <mergeCell ref="O108:O111"/>
    <mergeCell ref="B114:N114"/>
    <mergeCell ref="A108:A111"/>
    <mergeCell ref="C108:C111"/>
    <mergeCell ref="D108:D111"/>
    <mergeCell ref="E108:E111"/>
    <mergeCell ref="L108:L110"/>
    <mergeCell ref="M108:M111"/>
    <mergeCell ref="O100:O103"/>
    <mergeCell ref="A104:A107"/>
    <mergeCell ref="C104:C107"/>
    <mergeCell ref="D104:D107"/>
    <mergeCell ref="E104:E107"/>
    <mergeCell ref="L104:L106"/>
    <mergeCell ref="M104:M107"/>
    <mergeCell ref="O104:O107"/>
    <mergeCell ref="A100:A103"/>
    <mergeCell ref="C100:C103"/>
    <mergeCell ref="D100:D103"/>
    <mergeCell ref="E100:E103"/>
    <mergeCell ref="L100:L102"/>
    <mergeCell ref="M100:M103"/>
    <mergeCell ref="O92:O95"/>
    <mergeCell ref="A96:A99"/>
    <mergeCell ref="C96:C99"/>
    <mergeCell ref="D96:D99"/>
    <mergeCell ref="E96:E99"/>
    <mergeCell ref="L96:L98"/>
    <mergeCell ref="M96:M99"/>
    <mergeCell ref="O96:O99"/>
    <mergeCell ref="A92:A95"/>
    <mergeCell ref="C92:C95"/>
    <mergeCell ref="D92:D95"/>
    <mergeCell ref="E92:E95"/>
    <mergeCell ref="L92:L94"/>
    <mergeCell ref="M92:M95"/>
    <mergeCell ref="O84:O87"/>
    <mergeCell ref="A88:A91"/>
    <mergeCell ref="C88:C91"/>
    <mergeCell ref="D88:D91"/>
    <mergeCell ref="E88:E91"/>
    <mergeCell ref="L88:L90"/>
    <mergeCell ref="M88:M91"/>
    <mergeCell ref="O88:O91"/>
    <mergeCell ref="A84:A87"/>
    <mergeCell ref="C84:C87"/>
    <mergeCell ref="D84:D87"/>
    <mergeCell ref="E84:E87"/>
    <mergeCell ref="L84:L86"/>
    <mergeCell ref="M84:M87"/>
    <mergeCell ref="O76:O79"/>
    <mergeCell ref="A80:A83"/>
    <mergeCell ref="C80:C83"/>
    <mergeCell ref="D80:D83"/>
    <mergeCell ref="E80:E83"/>
    <mergeCell ref="L80:L82"/>
    <mergeCell ref="M80:M83"/>
    <mergeCell ref="O80:O83"/>
    <mergeCell ref="A76:A79"/>
    <mergeCell ref="C76:C79"/>
    <mergeCell ref="D76:D79"/>
    <mergeCell ref="E76:E79"/>
    <mergeCell ref="L76:L78"/>
    <mergeCell ref="M76:M79"/>
    <mergeCell ref="O68:O71"/>
    <mergeCell ref="A72:A75"/>
    <mergeCell ref="C72:C75"/>
    <mergeCell ref="D72:D75"/>
    <mergeCell ref="E72:E75"/>
    <mergeCell ref="L72:L74"/>
    <mergeCell ref="M72:M75"/>
    <mergeCell ref="O72:O75"/>
    <mergeCell ref="A68:A71"/>
    <mergeCell ref="C68:C71"/>
    <mergeCell ref="D68:D71"/>
    <mergeCell ref="E68:E71"/>
    <mergeCell ref="L68:L70"/>
    <mergeCell ref="M68:M71"/>
    <mergeCell ref="C64:C67"/>
    <mergeCell ref="D64:D67"/>
    <mergeCell ref="E64:E67"/>
    <mergeCell ref="L64:L66"/>
    <mergeCell ref="M64:M67"/>
    <mergeCell ref="O64:O67"/>
    <mergeCell ref="O56:O59"/>
    <mergeCell ref="A60:A63"/>
    <mergeCell ref="C60:C63"/>
    <mergeCell ref="D60:D63"/>
    <mergeCell ref="E60:E63"/>
    <mergeCell ref="L60:L62"/>
    <mergeCell ref="M60:M63"/>
    <mergeCell ref="N60:N111"/>
    <mergeCell ref="O60:O63"/>
    <mergeCell ref="A64:A67"/>
    <mergeCell ref="A56:A59"/>
    <mergeCell ref="C56:C59"/>
    <mergeCell ref="D56:D59"/>
    <mergeCell ref="E56:E59"/>
    <mergeCell ref="L56:L58"/>
    <mergeCell ref="M56:M59"/>
    <mergeCell ref="O48:O51"/>
    <mergeCell ref="A52:A55"/>
    <mergeCell ref="C52:C55"/>
    <mergeCell ref="D52:D55"/>
    <mergeCell ref="E52:E55"/>
    <mergeCell ref="L52:L54"/>
    <mergeCell ref="M52:M55"/>
    <mergeCell ref="O52:O55"/>
    <mergeCell ref="A48:A51"/>
    <mergeCell ref="C48:C51"/>
    <mergeCell ref="D48:D51"/>
    <mergeCell ref="E48:E51"/>
    <mergeCell ref="L48:L50"/>
    <mergeCell ref="M48:M51"/>
    <mergeCell ref="O40:O43"/>
    <mergeCell ref="A44:A47"/>
    <mergeCell ref="C44:C47"/>
    <mergeCell ref="D44:D47"/>
    <mergeCell ref="E44:E47"/>
    <mergeCell ref="L44:L46"/>
    <mergeCell ref="M44:M47"/>
    <mergeCell ref="O44:O47"/>
    <mergeCell ref="A40:A43"/>
    <mergeCell ref="C40:C43"/>
    <mergeCell ref="D40:D43"/>
    <mergeCell ref="E40:E43"/>
    <mergeCell ref="L40:L42"/>
    <mergeCell ref="M40:M43"/>
    <mergeCell ref="O32:O35"/>
    <mergeCell ref="A36:A39"/>
    <mergeCell ref="C36:C39"/>
    <mergeCell ref="D36:D39"/>
    <mergeCell ref="E36:E39"/>
    <mergeCell ref="L36:L38"/>
    <mergeCell ref="M36:M39"/>
    <mergeCell ref="O36:O39"/>
    <mergeCell ref="A32:A35"/>
    <mergeCell ref="C32:C35"/>
    <mergeCell ref="D32:D35"/>
    <mergeCell ref="E32:E35"/>
    <mergeCell ref="L32:L34"/>
    <mergeCell ref="M32:M35"/>
    <mergeCell ref="O24:O27"/>
    <mergeCell ref="A28:A31"/>
    <mergeCell ref="C28:C31"/>
    <mergeCell ref="D28:D31"/>
    <mergeCell ref="E28:E31"/>
    <mergeCell ref="L28:L30"/>
    <mergeCell ref="M28:M31"/>
    <mergeCell ref="O28:O31"/>
    <mergeCell ref="A24:A27"/>
    <mergeCell ref="C24:C27"/>
    <mergeCell ref="D24:D27"/>
    <mergeCell ref="E24:E27"/>
    <mergeCell ref="L24:L26"/>
    <mergeCell ref="M24:M27"/>
    <mergeCell ref="O16:O19"/>
    <mergeCell ref="A20:A23"/>
    <mergeCell ref="C20:C23"/>
    <mergeCell ref="D20:D23"/>
    <mergeCell ref="E20:E23"/>
    <mergeCell ref="L20:L22"/>
    <mergeCell ref="M20:M23"/>
    <mergeCell ref="O20:O23"/>
    <mergeCell ref="A16:A19"/>
    <mergeCell ref="C16:C19"/>
    <mergeCell ref="D16:D19"/>
    <mergeCell ref="E16:E19"/>
    <mergeCell ref="L16:L18"/>
    <mergeCell ref="M16:M19"/>
    <mergeCell ref="O8:O11"/>
    <mergeCell ref="A12:A15"/>
    <mergeCell ref="C12:C15"/>
    <mergeCell ref="D12:D15"/>
    <mergeCell ref="E12:E15"/>
    <mergeCell ref="L12:L14"/>
    <mergeCell ref="M12:M15"/>
    <mergeCell ref="O12:O15"/>
    <mergeCell ref="A8:A11"/>
    <mergeCell ref="C8:C11"/>
    <mergeCell ref="D8:D11"/>
    <mergeCell ref="E8:E11"/>
    <mergeCell ref="L8:L10"/>
    <mergeCell ref="M8:M11"/>
    <mergeCell ref="A1:O1"/>
    <mergeCell ref="A4:A7"/>
    <mergeCell ref="B4:B111"/>
    <mergeCell ref="C4:C7"/>
    <mergeCell ref="D4:D7"/>
    <mergeCell ref="E4:E7"/>
    <mergeCell ref="L4:L6"/>
    <mergeCell ref="M4:M7"/>
    <mergeCell ref="N4:N59"/>
    <mergeCell ref="O4:O7"/>
  </mergeCells>
  <pageMargins left="0.7" right="0.7" top="0.75" bottom="0.75" header="0.3" footer="0.3"/>
  <pageSetup paperSize="9" scale="41" fitToHeight="0" orientation="landscape" r:id="rId1"/>
  <rowBreaks count="1" manualBreakCount="1">
    <brk id="63" max="14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2"/>
  <sheetViews>
    <sheetView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5.28515625" style="561" customWidth="1"/>
    <col min="2" max="2" width="26.5703125" style="561" customWidth="1"/>
    <col min="3" max="3" width="17.5703125" style="561" customWidth="1"/>
    <col min="4" max="4" width="11.42578125" style="561" customWidth="1"/>
    <col min="5" max="5" width="10" style="562" customWidth="1"/>
    <col min="6" max="6" width="24.28515625" style="561" customWidth="1"/>
    <col min="7" max="7" width="17.5703125" style="561" customWidth="1"/>
    <col min="8" max="8" width="17.5703125" style="563" customWidth="1"/>
    <col min="9" max="13" width="17.5703125" style="561" customWidth="1"/>
    <col min="14" max="14" width="20" style="561" hidden="1" customWidth="1"/>
    <col min="15" max="20" width="9.140625" style="561" hidden="1" customWidth="1"/>
    <col min="21" max="16384" width="8.85546875" style="561"/>
  </cols>
  <sheetData>
    <row r="1" spans="1:19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9" s="486" customFormat="1" ht="113.25" customHeight="1" x14ac:dyDescent="0.2">
      <c r="A2" s="481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2" t="s">
        <v>5</v>
      </c>
      <c r="K2" s="482" t="s">
        <v>6</v>
      </c>
      <c r="L2" s="482" t="s">
        <v>7</v>
      </c>
      <c r="M2" s="481" t="s">
        <v>8</v>
      </c>
      <c r="N2" s="485" t="s">
        <v>9</v>
      </c>
    </row>
    <row r="3" spans="1:19" s="489" customFormat="1" ht="22.5" customHeight="1" x14ac:dyDescent="0.2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19" s="505" customFormat="1" ht="75" customHeight="1" x14ac:dyDescent="0.25">
      <c r="A4" s="490" t="s">
        <v>404</v>
      </c>
      <c r="B4" s="491" t="s">
        <v>176</v>
      </c>
      <c r="C4" s="492" t="s">
        <v>405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12</v>
      </c>
      <c r="I4" s="498">
        <v>4.7</v>
      </c>
      <c r="J4" s="499">
        <f>IF(H4/I4*100&gt;100,100,H4/I4*100)</f>
        <v>100</v>
      </c>
      <c r="K4" s="500">
        <f>(J4+J5+J6)/3</f>
        <v>100</v>
      </c>
      <c r="L4" s="501">
        <f>(K4+K7)/2</f>
        <v>97.445255474452551</v>
      </c>
      <c r="M4" s="502" t="s">
        <v>407</v>
      </c>
      <c r="N4" s="503"/>
      <c r="O4" s="504">
        <f>H7+H11+H15+H19+H23+H27+H31+H35+H39+H43+H47+H51</f>
        <v>277.7</v>
      </c>
      <c r="P4" s="504">
        <f>I7+I11+I15+I19+I23+I27+I31+I35+I39+I43+I47+I51</f>
        <v>273</v>
      </c>
      <c r="Q4" s="504"/>
      <c r="R4" s="504"/>
      <c r="S4" s="504"/>
    </row>
    <row r="5" spans="1:19" s="505" customFormat="1" ht="54.6" customHeight="1" x14ac:dyDescent="0.25">
      <c r="A5" s="506"/>
      <c r="B5" s="507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498">
        <v>100</v>
      </c>
      <c r="J5" s="499">
        <f>IF(I5/H5*100&gt;100,100,I5/H5*100)</f>
        <v>100</v>
      </c>
      <c r="K5" s="510"/>
      <c r="L5" s="511"/>
      <c r="M5" s="512"/>
      <c r="N5" s="503"/>
      <c r="O5" s="504"/>
      <c r="P5" s="504"/>
      <c r="Q5" s="504"/>
      <c r="R5" s="504"/>
      <c r="S5" s="504"/>
    </row>
    <row r="6" spans="1:19" s="505" customFormat="1" ht="63.6" customHeight="1" x14ac:dyDescent="0.25">
      <c r="A6" s="506"/>
      <c r="B6" s="507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100</v>
      </c>
      <c r="J6" s="499">
        <f>IF(I6/H6*100&gt;100,100,I6/H6*100)</f>
        <v>100</v>
      </c>
      <c r="K6" s="510"/>
      <c r="L6" s="511"/>
      <c r="M6" s="512"/>
      <c r="N6" s="503"/>
      <c r="O6" s="504"/>
      <c r="P6" s="504"/>
      <c r="Q6" s="504"/>
      <c r="R6" s="504"/>
      <c r="S6" s="504"/>
    </row>
    <row r="7" spans="1:19" s="505" customFormat="1" ht="24" customHeight="1" x14ac:dyDescent="0.25">
      <c r="A7" s="506"/>
      <c r="B7" s="507"/>
      <c r="C7" s="514"/>
      <c r="D7" s="515"/>
      <c r="E7" s="516" t="s">
        <v>16</v>
      </c>
      <c r="F7" s="517" t="s">
        <v>305</v>
      </c>
      <c r="G7" s="518" t="s">
        <v>18</v>
      </c>
      <c r="H7" s="519">
        <v>13.7</v>
      </c>
      <c r="I7" s="519">
        <v>13</v>
      </c>
      <c r="J7" s="499">
        <f>IF(I7/H7*100&gt;100,100,I7/H7*100)</f>
        <v>94.890510948905117</v>
      </c>
      <c r="K7" s="520">
        <f>J7</f>
        <v>94.890510948905117</v>
      </c>
      <c r="L7" s="511"/>
      <c r="M7" s="512"/>
      <c r="N7" s="503"/>
      <c r="O7" s="504"/>
      <c r="P7" s="504"/>
      <c r="Q7" s="504"/>
      <c r="R7" s="504"/>
      <c r="S7" s="504"/>
    </row>
    <row r="8" spans="1:19" s="505" customFormat="1" ht="33.75" hidden="1" customHeight="1" x14ac:dyDescent="0.25">
      <c r="A8" s="506"/>
      <c r="B8" s="491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497"/>
      <c r="I8" s="498"/>
      <c r="J8" s="499" t="e">
        <f>IF(H8/I8*100&gt;100,100,H8/I8*100)</f>
        <v>#DIV/0!</v>
      </c>
      <c r="K8" s="500" t="e">
        <f>(J8+J9+J10)/3</f>
        <v>#DIV/0!</v>
      </c>
      <c r="L8" s="501" t="e">
        <f>(K8+K11)/2</f>
        <v>#DIV/0!</v>
      </c>
      <c r="M8" s="512"/>
      <c r="N8" s="503"/>
      <c r="O8" s="504"/>
      <c r="P8" s="504"/>
      <c r="Q8" s="504"/>
      <c r="R8" s="504"/>
      <c r="S8" s="504"/>
    </row>
    <row r="9" spans="1:19" s="505" customFormat="1" ht="33.75" hidden="1" customHeight="1" x14ac:dyDescent="0.25">
      <c r="A9" s="506"/>
      <c r="B9" s="507"/>
      <c r="C9" s="508"/>
      <c r="D9" s="509"/>
      <c r="E9" s="494" t="s">
        <v>11</v>
      </c>
      <c r="F9" s="495" t="s">
        <v>112</v>
      </c>
      <c r="G9" s="496" t="s">
        <v>13</v>
      </c>
      <c r="H9" s="497"/>
      <c r="I9" s="498"/>
      <c r="J9" s="499" t="e">
        <f>IF(I9/H9*100&gt;100,100,I9/H9*100)</f>
        <v>#DIV/0!</v>
      </c>
      <c r="K9" s="510"/>
      <c r="L9" s="511"/>
      <c r="M9" s="512"/>
      <c r="N9" s="503"/>
      <c r="O9" s="504"/>
      <c r="P9" s="504"/>
      <c r="Q9" s="504"/>
      <c r="R9" s="504"/>
      <c r="S9" s="504"/>
    </row>
    <row r="10" spans="1:19" s="505" customFormat="1" ht="33.75" hidden="1" customHeight="1" x14ac:dyDescent="0.25">
      <c r="A10" s="506"/>
      <c r="B10" s="507"/>
      <c r="C10" s="508"/>
      <c r="D10" s="509"/>
      <c r="E10" s="494" t="s">
        <v>11</v>
      </c>
      <c r="F10" s="495" t="s">
        <v>408</v>
      </c>
      <c r="G10" s="496" t="s">
        <v>13</v>
      </c>
      <c r="H10" s="497"/>
      <c r="I10" s="513"/>
      <c r="J10" s="499" t="e">
        <f>IF(I10/H10*100&gt;100,100,I10/H10*100)</f>
        <v>#DIV/0!</v>
      </c>
      <c r="K10" s="510"/>
      <c r="L10" s="511"/>
      <c r="M10" s="512"/>
      <c r="N10" s="503"/>
      <c r="O10" s="504"/>
      <c r="P10" s="504"/>
      <c r="Q10" s="504"/>
      <c r="R10" s="504"/>
      <c r="S10" s="504"/>
    </row>
    <row r="11" spans="1:19" s="505" customFormat="1" ht="33.75" hidden="1" customHeight="1" thickBot="1" x14ac:dyDescent="0.3">
      <c r="A11" s="506"/>
      <c r="B11" s="507"/>
      <c r="C11" s="514"/>
      <c r="D11" s="515"/>
      <c r="E11" s="494" t="s">
        <v>16</v>
      </c>
      <c r="F11" s="517" t="s">
        <v>305</v>
      </c>
      <c r="G11" s="496" t="s">
        <v>18</v>
      </c>
      <c r="H11" s="519"/>
      <c r="I11" s="522"/>
      <c r="J11" s="499" t="e">
        <f>IF(I11/H11*100&gt;100,100,I11/H11*100)</f>
        <v>#DIV/0!</v>
      </c>
      <c r="K11" s="523" t="e">
        <f>J11</f>
        <v>#DIV/0!</v>
      </c>
      <c r="L11" s="511"/>
      <c r="M11" s="512"/>
      <c r="N11" s="503"/>
      <c r="O11" s="504"/>
      <c r="P11" s="504"/>
      <c r="Q11" s="504"/>
      <c r="R11" s="504"/>
      <c r="S11" s="504"/>
    </row>
    <row r="12" spans="1:19" s="505" customFormat="1" ht="42" hidden="1" customHeight="1" x14ac:dyDescent="0.25">
      <c r="A12" s="506"/>
      <c r="B12" s="491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497"/>
      <c r="I12" s="498"/>
      <c r="J12" s="499" t="e">
        <f>IF(H12/I12*100&gt;100,100,H12/I12*100)</f>
        <v>#DIV/0!</v>
      </c>
      <c r="K12" s="500" t="e">
        <f>(J12+J13+J14)/3</f>
        <v>#DIV/0!</v>
      </c>
      <c r="L12" s="501" t="e">
        <f>(K12+K15)/2</f>
        <v>#DIV/0!</v>
      </c>
      <c r="M12" s="512"/>
      <c r="N12" s="503"/>
      <c r="O12" s="504"/>
      <c r="P12" s="504"/>
      <c r="Q12" s="504"/>
      <c r="R12" s="504"/>
      <c r="S12" s="504"/>
    </row>
    <row r="13" spans="1:19" s="505" customFormat="1" ht="42" hidden="1" customHeight="1" x14ac:dyDescent="0.25">
      <c r="A13" s="506"/>
      <c r="B13" s="507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498"/>
      <c r="J13" s="499" t="e">
        <f>IF(I13/H13*100&gt;100,100,I13/H13*100)</f>
        <v>#DIV/0!</v>
      </c>
      <c r="K13" s="510"/>
      <c r="L13" s="511"/>
      <c r="M13" s="512"/>
      <c r="N13" s="503"/>
      <c r="O13" s="504"/>
      <c r="P13" s="504"/>
      <c r="Q13" s="504"/>
      <c r="R13" s="504"/>
      <c r="S13" s="504"/>
    </row>
    <row r="14" spans="1:19" s="505" customFormat="1" ht="36" hidden="1" customHeight="1" x14ac:dyDescent="0.25">
      <c r="A14" s="506"/>
      <c r="B14" s="507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499" t="e">
        <f>IF(I14/H14*100&gt;100,100,I14/H14*100)</f>
        <v>#DIV/0!</v>
      </c>
      <c r="K14" s="510"/>
      <c r="L14" s="511"/>
      <c r="M14" s="512"/>
      <c r="N14" s="503"/>
      <c r="O14" s="504"/>
      <c r="P14" s="504"/>
      <c r="Q14" s="504"/>
      <c r="R14" s="504"/>
      <c r="S14" s="504"/>
    </row>
    <row r="15" spans="1:19" s="505" customFormat="1" ht="30.75" hidden="1" customHeight="1" thickBot="1" x14ac:dyDescent="0.3">
      <c r="A15" s="506"/>
      <c r="B15" s="507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519"/>
      <c r="J15" s="499" t="e">
        <f>IF(I15/H15*100&gt;100,100,I15/H15*100)</f>
        <v>#DIV/0!</v>
      </c>
      <c r="K15" s="523" t="e">
        <f>J15</f>
        <v>#DIV/0!</v>
      </c>
      <c r="L15" s="511"/>
      <c r="M15" s="512"/>
      <c r="N15" s="503"/>
      <c r="O15" s="504"/>
      <c r="P15" s="504"/>
      <c r="Q15" s="504"/>
      <c r="R15" s="504"/>
      <c r="S15" s="504"/>
    </row>
    <row r="16" spans="1:19" s="505" customFormat="1" ht="69.599999999999994" customHeight="1" x14ac:dyDescent="0.25">
      <c r="A16" s="506"/>
      <c r="B16" s="491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12</v>
      </c>
      <c r="I16" s="498">
        <v>6.6</v>
      </c>
      <c r="J16" s="499">
        <f>IF(H16/I16*100&gt;100,100,H16/I16*100)</f>
        <v>100</v>
      </c>
      <c r="K16" s="500">
        <f>(J16+J17+J18)/3</f>
        <v>100</v>
      </c>
      <c r="L16" s="501">
        <f>(K16+K19)/2</f>
        <v>100</v>
      </c>
      <c r="M16" s="512"/>
      <c r="N16" s="503"/>
      <c r="O16" s="504"/>
      <c r="P16" s="504"/>
      <c r="Q16" s="504"/>
      <c r="R16" s="504"/>
      <c r="S16" s="504"/>
    </row>
    <row r="17" spans="1:19" s="505" customFormat="1" ht="48.75" customHeight="1" x14ac:dyDescent="0.25">
      <c r="A17" s="506"/>
      <c r="B17" s="507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498">
        <v>100</v>
      </c>
      <c r="J17" s="499">
        <f>IF(I17/H17*100&gt;100,100,I17/H17*100)</f>
        <v>100</v>
      </c>
      <c r="K17" s="510"/>
      <c r="L17" s="511"/>
      <c r="M17" s="512"/>
      <c r="N17" s="503"/>
      <c r="O17" s="504"/>
      <c r="P17" s="504"/>
      <c r="Q17" s="504"/>
      <c r="R17" s="504"/>
      <c r="S17" s="504"/>
    </row>
    <row r="18" spans="1:19" s="505" customFormat="1" ht="83.25" customHeight="1" x14ac:dyDescent="0.25">
      <c r="A18" s="506"/>
      <c r="B18" s="507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100</v>
      </c>
      <c r="J18" s="499">
        <f>IF(I18/H18*100&gt;100,100,I18/H18*100)</f>
        <v>100</v>
      </c>
      <c r="K18" s="510"/>
      <c r="L18" s="511"/>
      <c r="M18" s="512"/>
      <c r="N18" s="503"/>
      <c r="O18" s="504"/>
      <c r="P18" s="504"/>
      <c r="Q18" s="504"/>
      <c r="R18" s="504"/>
      <c r="S18" s="504"/>
    </row>
    <row r="19" spans="1:19" s="505" customFormat="1" ht="30.75" customHeight="1" x14ac:dyDescent="0.25">
      <c r="A19" s="506"/>
      <c r="B19" s="507"/>
      <c r="C19" s="514"/>
      <c r="D19" s="515"/>
      <c r="E19" s="494" t="s">
        <v>16</v>
      </c>
      <c r="F19" s="517" t="s">
        <v>305</v>
      </c>
      <c r="G19" s="496" t="s">
        <v>18</v>
      </c>
      <c r="H19" s="519">
        <v>0.7</v>
      </c>
      <c r="I19" s="522">
        <v>1</v>
      </c>
      <c r="J19" s="499">
        <f>IF(I19/H19*100&gt;100,100,I19/H19*100)</f>
        <v>100</v>
      </c>
      <c r="K19" s="523">
        <f>J19</f>
        <v>100</v>
      </c>
      <c r="L19" s="511"/>
      <c r="M19" s="512"/>
      <c r="N19" s="503"/>
      <c r="O19" s="504"/>
      <c r="P19" s="504"/>
      <c r="Q19" s="504"/>
      <c r="R19" s="504"/>
      <c r="S19" s="504"/>
    </row>
    <row r="20" spans="1:19" s="505" customFormat="1" ht="69" customHeight="1" x14ac:dyDescent="0.25">
      <c r="A20" s="506"/>
      <c r="B20" s="491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497">
        <v>10</v>
      </c>
      <c r="I20" s="498">
        <v>4.9000000000000004</v>
      </c>
      <c r="J20" s="499">
        <f>IF(H20/I20*100&gt;100,100,H20/I20*100)</f>
        <v>100</v>
      </c>
      <c r="K20" s="500">
        <f>(J20+J21+J22)/3</f>
        <v>100</v>
      </c>
      <c r="L20" s="501">
        <f>(K20+K23)/2</f>
        <v>100</v>
      </c>
      <c r="M20" s="512"/>
      <c r="N20" s="503"/>
      <c r="O20" s="504"/>
      <c r="P20" s="504"/>
      <c r="Q20" s="504"/>
      <c r="R20" s="504"/>
      <c r="S20" s="504"/>
    </row>
    <row r="21" spans="1:19" s="505" customFormat="1" ht="58.9" customHeight="1" x14ac:dyDescent="0.25">
      <c r="A21" s="506"/>
      <c r="B21" s="507"/>
      <c r="C21" s="508"/>
      <c r="D21" s="509"/>
      <c r="E21" s="494" t="s">
        <v>11</v>
      </c>
      <c r="F21" s="495" t="s">
        <v>112</v>
      </c>
      <c r="G21" s="496" t="s">
        <v>13</v>
      </c>
      <c r="H21" s="497">
        <v>100</v>
      </c>
      <c r="I21" s="498">
        <v>100</v>
      </c>
      <c r="J21" s="499">
        <f>IF(I21/H21*100&gt;100,100,I21/H21*100)</f>
        <v>100</v>
      </c>
      <c r="K21" s="510"/>
      <c r="L21" s="511"/>
      <c r="M21" s="512"/>
      <c r="N21" s="503"/>
      <c r="O21" s="504"/>
      <c r="P21" s="504"/>
      <c r="Q21" s="504"/>
      <c r="R21" s="504"/>
      <c r="S21" s="504"/>
    </row>
    <row r="22" spans="1:19" s="505" customFormat="1" ht="59.45" customHeight="1" x14ac:dyDescent="0.25">
      <c r="A22" s="506"/>
      <c r="B22" s="507"/>
      <c r="C22" s="508"/>
      <c r="D22" s="509"/>
      <c r="E22" s="494" t="s">
        <v>11</v>
      </c>
      <c r="F22" s="495" t="s">
        <v>408</v>
      </c>
      <c r="G22" s="496" t="s">
        <v>13</v>
      </c>
      <c r="H22" s="497">
        <v>55</v>
      </c>
      <c r="I22" s="513">
        <v>100</v>
      </c>
      <c r="J22" s="499">
        <f>IF(I22/H22*100&gt;100,100,I22/H22*100)</f>
        <v>100</v>
      </c>
      <c r="K22" s="510"/>
      <c r="L22" s="511"/>
      <c r="M22" s="512"/>
      <c r="N22" s="503"/>
      <c r="O22" s="504"/>
      <c r="P22" s="504"/>
      <c r="Q22" s="504"/>
      <c r="R22" s="504"/>
      <c r="S22" s="504"/>
    </row>
    <row r="23" spans="1:19" s="505" customFormat="1" ht="30.75" customHeight="1" x14ac:dyDescent="0.25">
      <c r="A23" s="506"/>
      <c r="B23" s="507"/>
      <c r="C23" s="514"/>
      <c r="D23" s="515"/>
      <c r="E23" s="494" t="s">
        <v>16</v>
      </c>
      <c r="F23" s="517" t="s">
        <v>305</v>
      </c>
      <c r="G23" s="496" t="s">
        <v>18</v>
      </c>
      <c r="H23" s="519">
        <v>0.7</v>
      </c>
      <c r="I23" s="519">
        <v>1</v>
      </c>
      <c r="J23" s="499">
        <f>IF(I23/H23*100&gt;100,100,I23/H23*100)</f>
        <v>100</v>
      </c>
      <c r="K23" s="523">
        <f>J23</f>
        <v>100</v>
      </c>
      <c r="L23" s="511"/>
      <c r="M23" s="512"/>
      <c r="N23" s="503"/>
      <c r="O23" s="504"/>
      <c r="P23" s="504"/>
      <c r="Q23" s="504"/>
      <c r="R23" s="504"/>
      <c r="S23" s="504"/>
    </row>
    <row r="24" spans="1:19" s="505" customFormat="1" ht="42" customHeight="1" x14ac:dyDescent="0.25">
      <c r="A24" s="506"/>
      <c r="B24" s="491" t="s">
        <v>178</v>
      </c>
      <c r="C24" s="492" t="s">
        <v>413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10</v>
      </c>
      <c r="I24" s="498">
        <v>4.9000000000000004</v>
      </c>
      <c r="J24" s="499">
        <f>IF(H24/I24*100&gt;100,100,H24/I24*100)</f>
        <v>100</v>
      </c>
      <c r="K24" s="500">
        <f>(J24+J25+J26)/3</f>
        <v>100</v>
      </c>
      <c r="L24" s="501">
        <f>(K24+K27)/2</f>
        <v>100</v>
      </c>
      <c r="M24" s="512"/>
      <c r="N24" s="503"/>
      <c r="O24" s="504"/>
      <c r="P24" s="504"/>
      <c r="Q24" s="504"/>
      <c r="R24" s="504"/>
      <c r="S24" s="504"/>
    </row>
    <row r="25" spans="1:19" s="505" customFormat="1" ht="42" customHeight="1" x14ac:dyDescent="0.25">
      <c r="A25" s="506"/>
      <c r="B25" s="507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499">
        <f>IF(I25/H25*100&gt;100,100,I25/H25*100)</f>
        <v>100</v>
      </c>
      <c r="K25" s="510"/>
      <c r="L25" s="511"/>
      <c r="M25" s="512"/>
      <c r="N25" s="503"/>
      <c r="O25" s="504"/>
      <c r="P25" s="504"/>
      <c r="Q25" s="504"/>
      <c r="R25" s="504"/>
      <c r="S25" s="504"/>
    </row>
    <row r="26" spans="1:19" s="505" customFormat="1" ht="36" customHeight="1" x14ac:dyDescent="0.25">
      <c r="A26" s="506"/>
      <c r="B26" s="507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100</v>
      </c>
      <c r="J26" s="499">
        <f>IF(I26/H26*100&gt;100,100,I26/H26*100)</f>
        <v>100</v>
      </c>
      <c r="K26" s="510"/>
      <c r="L26" s="511"/>
      <c r="M26" s="512"/>
      <c r="N26" s="503"/>
      <c r="O26" s="504"/>
      <c r="P26" s="504"/>
      <c r="Q26" s="504"/>
      <c r="R26" s="504"/>
      <c r="S26" s="504"/>
    </row>
    <row r="27" spans="1:19" s="505" customFormat="1" ht="30.75" customHeight="1" x14ac:dyDescent="0.25">
      <c r="A27" s="506"/>
      <c r="B27" s="507"/>
      <c r="C27" s="514"/>
      <c r="D27" s="515"/>
      <c r="E27" s="494" t="s">
        <v>16</v>
      </c>
      <c r="F27" s="517" t="s">
        <v>305</v>
      </c>
      <c r="G27" s="496" t="s">
        <v>18</v>
      </c>
      <c r="H27" s="519">
        <v>0.3</v>
      </c>
      <c r="I27" s="522">
        <v>1</v>
      </c>
      <c r="J27" s="499">
        <f>IF(I27/H27*100&gt;100,100,I27/H27*100)</f>
        <v>100</v>
      </c>
      <c r="K27" s="523">
        <f>J27</f>
        <v>100</v>
      </c>
      <c r="L27" s="511"/>
      <c r="M27" s="512"/>
      <c r="N27" s="503"/>
      <c r="O27" s="504"/>
      <c r="P27" s="504"/>
      <c r="Q27" s="504"/>
      <c r="R27" s="504"/>
      <c r="S27" s="504"/>
    </row>
    <row r="28" spans="1:19" s="505" customFormat="1" ht="64.900000000000006" customHeight="1" x14ac:dyDescent="0.25">
      <c r="A28" s="506"/>
      <c r="B28" s="491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>
        <v>12</v>
      </c>
      <c r="I28" s="498">
        <v>12</v>
      </c>
      <c r="J28" s="499">
        <f>IF(H28/I28*100&gt;100,100,H28/I28*100)</f>
        <v>100</v>
      </c>
      <c r="K28" s="500">
        <f>(J28+J29+J30)/3</f>
        <v>100</v>
      </c>
      <c r="L28" s="501">
        <f>(K28+K31)/2</f>
        <v>97.5</v>
      </c>
      <c r="M28" s="512"/>
      <c r="N28" s="503"/>
      <c r="O28" s="504"/>
      <c r="P28" s="504"/>
      <c r="Q28" s="504"/>
      <c r="R28" s="504"/>
      <c r="S28" s="504"/>
    </row>
    <row r="29" spans="1:19" s="505" customFormat="1" ht="42" customHeight="1" x14ac:dyDescent="0.25">
      <c r="A29" s="506"/>
      <c r="B29" s="507"/>
      <c r="C29" s="508"/>
      <c r="D29" s="509"/>
      <c r="E29" s="494" t="s">
        <v>11</v>
      </c>
      <c r="F29" s="495" t="s">
        <v>112</v>
      </c>
      <c r="G29" s="496" t="s">
        <v>13</v>
      </c>
      <c r="H29" s="497">
        <v>100</v>
      </c>
      <c r="I29" s="498">
        <v>100</v>
      </c>
      <c r="J29" s="499">
        <f>IF(I29/H29*100&gt;100,100,I29/H29*100)</f>
        <v>100</v>
      </c>
      <c r="K29" s="510"/>
      <c r="L29" s="511"/>
      <c r="M29" s="512"/>
      <c r="N29" s="503"/>
      <c r="O29" s="504"/>
      <c r="P29" s="504"/>
      <c r="Q29" s="504"/>
      <c r="R29" s="504"/>
      <c r="S29" s="504"/>
    </row>
    <row r="30" spans="1:19" s="505" customFormat="1" ht="60" customHeight="1" x14ac:dyDescent="0.25">
      <c r="A30" s="506"/>
      <c r="B30" s="507"/>
      <c r="C30" s="508"/>
      <c r="D30" s="509"/>
      <c r="E30" s="494" t="s">
        <v>11</v>
      </c>
      <c r="F30" s="495" t="s">
        <v>408</v>
      </c>
      <c r="G30" s="496" t="s">
        <v>13</v>
      </c>
      <c r="H30" s="497">
        <v>55</v>
      </c>
      <c r="I30" s="513">
        <v>66.7</v>
      </c>
      <c r="J30" s="499">
        <f>IF(I30/H30*100&gt;100,100,I30/H30*100)</f>
        <v>100</v>
      </c>
      <c r="K30" s="510"/>
      <c r="L30" s="511"/>
      <c r="M30" s="512"/>
      <c r="N30" s="503"/>
      <c r="O30" s="504"/>
      <c r="P30" s="504"/>
      <c r="Q30" s="504"/>
      <c r="R30" s="504"/>
      <c r="S30" s="504"/>
    </row>
    <row r="31" spans="1:19" s="505" customFormat="1" ht="30.75" customHeight="1" x14ac:dyDescent="0.25">
      <c r="A31" s="506"/>
      <c r="B31" s="507"/>
      <c r="C31" s="514"/>
      <c r="D31" s="515"/>
      <c r="E31" s="494" t="s">
        <v>16</v>
      </c>
      <c r="F31" s="517" t="s">
        <v>305</v>
      </c>
      <c r="G31" s="496" t="s">
        <v>18</v>
      </c>
      <c r="H31" s="519">
        <v>8</v>
      </c>
      <c r="I31" s="519">
        <v>7.6</v>
      </c>
      <c r="J31" s="499">
        <f>IF(I31/H31*100&gt;100,100,I31/H31*100)</f>
        <v>95</v>
      </c>
      <c r="K31" s="523">
        <f>J31</f>
        <v>95</v>
      </c>
      <c r="L31" s="511"/>
      <c r="M31" s="512"/>
      <c r="N31" s="503"/>
      <c r="O31" s="504"/>
      <c r="P31" s="504"/>
      <c r="Q31" s="504"/>
      <c r="R31" s="504"/>
      <c r="S31" s="504"/>
    </row>
    <row r="32" spans="1:19" s="505" customFormat="1" ht="42" customHeight="1" x14ac:dyDescent="0.25">
      <c r="A32" s="506"/>
      <c r="B32" s="491" t="s">
        <v>79</v>
      </c>
      <c r="C32" s="492" t="s">
        <v>415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12</v>
      </c>
      <c r="I32" s="498">
        <v>6.4</v>
      </c>
      <c r="J32" s="499">
        <f>IF(H32/I32*100&gt;100,100,H32/I32*100)</f>
        <v>100</v>
      </c>
      <c r="K32" s="500">
        <f>(J32+J33+J34)/3</f>
        <v>100</v>
      </c>
      <c r="L32" s="501">
        <f>(K32+K35)/2</f>
        <v>99.036570979158469</v>
      </c>
      <c r="M32" s="512"/>
      <c r="N32" s="503"/>
      <c r="O32" s="504"/>
      <c r="P32" s="504"/>
      <c r="Q32" s="504"/>
      <c r="R32" s="504"/>
      <c r="S32" s="504"/>
    </row>
    <row r="33" spans="1:19" s="505" customFormat="1" ht="42" customHeight="1" x14ac:dyDescent="0.25">
      <c r="A33" s="506"/>
      <c r="B33" s="507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512"/>
      <c r="N33" s="503"/>
      <c r="O33" s="504"/>
      <c r="P33" s="504"/>
      <c r="Q33" s="504"/>
      <c r="R33" s="504"/>
      <c r="S33" s="504"/>
    </row>
    <row r="34" spans="1:19" s="505" customFormat="1" ht="36" customHeight="1" x14ac:dyDescent="0.25">
      <c r="A34" s="506"/>
      <c r="B34" s="507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59.3</v>
      </c>
      <c r="J34" s="499">
        <f>IF(I34/H34*100&gt;100,100,I34/H34*100)</f>
        <v>100</v>
      </c>
      <c r="K34" s="510"/>
      <c r="L34" s="511"/>
      <c r="M34" s="512"/>
      <c r="N34" s="503"/>
      <c r="O34" s="504"/>
      <c r="P34" s="504"/>
      <c r="Q34" s="504"/>
      <c r="R34" s="504"/>
      <c r="S34" s="504"/>
    </row>
    <row r="35" spans="1:19" s="505" customFormat="1" ht="30.75" customHeight="1" x14ac:dyDescent="0.25">
      <c r="A35" s="506"/>
      <c r="B35" s="507"/>
      <c r="C35" s="514"/>
      <c r="D35" s="515"/>
      <c r="E35" s="494" t="s">
        <v>16</v>
      </c>
      <c r="F35" s="517" t="s">
        <v>305</v>
      </c>
      <c r="G35" s="496" t="s">
        <v>18</v>
      </c>
      <c r="H35" s="519">
        <v>254.3</v>
      </c>
      <c r="I35" s="519">
        <v>249.4</v>
      </c>
      <c r="J35" s="499">
        <f>IF(I35/H35*100&gt;100,100,I35/H35*100)</f>
        <v>98.073141958316938</v>
      </c>
      <c r="K35" s="523">
        <f>J35</f>
        <v>98.073141958316938</v>
      </c>
      <c r="L35" s="511"/>
      <c r="M35" s="512"/>
      <c r="N35" s="503"/>
      <c r="O35" s="504"/>
      <c r="P35" s="504"/>
      <c r="Q35" s="504"/>
      <c r="R35" s="504"/>
      <c r="S35" s="504"/>
    </row>
    <row r="36" spans="1:19" s="505" customFormat="1" ht="42" hidden="1" customHeight="1" x14ac:dyDescent="0.25">
      <c r="A36" s="506"/>
      <c r="B36" s="491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512"/>
      <c r="N36" s="503"/>
      <c r="O36" s="504"/>
      <c r="P36" s="504"/>
      <c r="Q36" s="504"/>
      <c r="R36" s="504"/>
      <c r="S36" s="504"/>
    </row>
    <row r="37" spans="1:19" s="505" customFormat="1" ht="42" hidden="1" customHeight="1" x14ac:dyDescent="0.25">
      <c r="A37" s="506"/>
      <c r="B37" s="507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512"/>
      <c r="N37" s="503"/>
      <c r="O37" s="504"/>
      <c r="P37" s="504"/>
      <c r="Q37" s="504"/>
      <c r="R37" s="504"/>
      <c r="S37" s="504"/>
    </row>
    <row r="38" spans="1:19" s="505" customFormat="1" ht="36" hidden="1" customHeight="1" x14ac:dyDescent="0.25">
      <c r="A38" s="506"/>
      <c r="B38" s="507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512"/>
      <c r="N38" s="503"/>
      <c r="O38" s="504"/>
      <c r="P38" s="504"/>
      <c r="Q38" s="504"/>
      <c r="R38" s="504"/>
      <c r="S38" s="504"/>
    </row>
    <row r="39" spans="1:19" s="505" customFormat="1" ht="30.75" hidden="1" customHeight="1" thickBot="1" x14ac:dyDescent="0.3">
      <c r="A39" s="506"/>
      <c r="B39" s="50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512"/>
      <c r="N39" s="503"/>
      <c r="O39" s="504"/>
      <c r="P39" s="504"/>
      <c r="Q39" s="504"/>
      <c r="R39" s="504"/>
      <c r="S39" s="504"/>
    </row>
    <row r="40" spans="1:19" s="505" customFormat="1" ht="42" hidden="1" customHeight="1" x14ac:dyDescent="0.25">
      <c r="A40" s="506"/>
      <c r="B40" s="491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512"/>
      <c r="N40" s="503"/>
      <c r="O40" s="504"/>
      <c r="P40" s="504"/>
      <c r="Q40" s="504"/>
      <c r="R40" s="504"/>
      <c r="S40" s="504"/>
    </row>
    <row r="41" spans="1:19" s="505" customFormat="1" ht="42" hidden="1" customHeight="1" x14ac:dyDescent="0.25">
      <c r="A41" s="506"/>
      <c r="B41" s="507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512"/>
      <c r="N41" s="503"/>
      <c r="O41" s="504"/>
      <c r="P41" s="504"/>
      <c r="Q41" s="504"/>
      <c r="R41" s="504"/>
      <c r="S41" s="504"/>
    </row>
    <row r="42" spans="1:19" s="505" customFormat="1" ht="36" hidden="1" customHeight="1" x14ac:dyDescent="0.25">
      <c r="A42" s="506"/>
      <c r="B42" s="507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512"/>
      <c r="N42" s="503"/>
      <c r="O42" s="504"/>
      <c r="P42" s="504"/>
      <c r="Q42" s="504"/>
      <c r="R42" s="504"/>
      <c r="S42" s="504"/>
    </row>
    <row r="43" spans="1:19" s="505" customFormat="1" ht="30.75" hidden="1" customHeight="1" thickBot="1" x14ac:dyDescent="0.3">
      <c r="A43" s="506"/>
      <c r="B43" s="50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512"/>
      <c r="N43" s="503"/>
      <c r="O43" s="504"/>
      <c r="P43" s="504"/>
      <c r="Q43" s="504"/>
      <c r="R43" s="504"/>
      <c r="S43" s="504"/>
    </row>
    <row r="44" spans="1:19" s="505" customFormat="1" ht="42" hidden="1" customHeight="1" x14ac:dyDescent="0.25">
      <c r="A44" s="506"/>
      <c r="B44" s="524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512"/>
      <c r="N44" s="503"/>
      <c r="O44" s="504"/>
      <c r="P44" s="504"/>
      <c r="Q44" s="504"/>
      <c r="R44" s="504"/>
      <c r="S44" s="504"/>
    </row>
    <row r="45" spans="1:19" s="505" customFormat="1" ht="42" hidden="1" customHeight="1" x14ac:dyDescent="0.25">
      <c r="A45" s="506"/>
      <c r="B45" s="524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499" t="e">
        <f>IF(I45/H45*100&gt;100,100,I45/H45*100)</f>
        <v>#DIV/0!</v>
      </c>
      <c r="K45" s="510"/>
      <c r="L45" s="511"/>
      <c r="M45" s="512"/>
      <c r="N45" s="503"/>
      <c r="O45" s="504"/>
      <c r="P45" s="504"/>
      <c r="Q45" s="504"/>
      <c r="R45" s="504"/>
      <c r="S45" s="504"/>
    </row>
    <row r="46" spans="1:19" s="505" customFormat="1" ht="36" hidden="1" customHeight="1" x14ac:dyDescent="0.25">
      <c r="A46" s="506"/>
      <c r="B46" s="527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499" t="e">
        <f>IF(I46/H46*100&gt;100,100,I46/H46*100)</f>
        <v>#DIV/0!</v>
      </c>
      <c r="K46" s="510"/>
      <c r="L46" s="511"/>
      <c r="M46" s="512"/>
      <c r="N46" s="503"/>
      <c r="O46" s="504"/>
      <c r="P46" s="504"/>
      <c r="Q46" s="504"/>
      <c r="R46" s="504"/>
      <c r="S46" s="504"/>
    </row>
    <row r="47" spans="1:19" s="505" customFormat="1" ht="30.75" hidden="1" customHeight="1" thickBot="1" x14ac:dyDescent="0.3">
      <c r="A47" s="506"/>
      <c r="B47" s="524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512"/>
      <c r="N47" s="503"/>
      <c r="O47" s="504"/>
      <c r="P47" s="504"/>
      <c r="Q47" s="504"/>
      <c r="R47" s="504"/>
      <c r="S47" s="504"/>
    </row>
    <row r="48" spans="1:19" s="505" customFormat="1" ht="42" hidden="1" customHeight="1" x14ac:dyDescent="0.25">
      <c r="A48" s="506"/>
      <c r="B48" s="524" t="s">
        <v>419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/>
      <c r="I48" s="498"/>
      <c r="J48" s="499" t="e">
        <f>IF(H48/I48*100&gt;100,100,H48/I48*100)</f>
        <v>#DIV/0!</v>
      </c>
      <c r="K48" s="500" t="e">
        <f>(J48+J49+J50)/3</f>
        <v>#DIV/0!</v>
      </c>
      <c r="L48" s="501" t="e">
        <f>(K48+K51)/2</f>
        <v>#DIV/0!</v>
      </c>
      <c r="M48" s="512"/>
      <c r="N48" s="503"/>
      <c r="O48" s="504"/>
      <c r="P48" s="504"/>
      <c r="Q48" s="504"/>
      <c r="R48" s="504"/>
      <c r="S48" s="504"/>
    </row>
    <row r="49" spans="1:19" s="505" customFormat="1" ht="42" hidden="1" customHeight="1" x14ac:dyDescent="0.25">
      <c r="A49" s="506"/>
      <c r="B49" s="524"/>
      <c r="C49" s="526"/>
      <c r="D49" s="509"/>
      <c r="E49" s="494" t="s">
        <v>11</v>
      </c>
      <c r="F49" s="495" t="s">
        <v>20</v>
      </c>
      <c r="G49" s="496" t="s">
        <v>13</v>
      </c>
      <c r="H49" s="497"/>
      <c r="I49" s="498"/>
      <c r="J49" s="499" t="e">
        <f>IF(I49/H49*100&gt;100,100,I49/H49*100)</f>
        <v>#DIV/0!</v>
      </c>
      <c r="K49" s="510"/>
      <c r="L49" s="511"/>
      <c r="M49" s="512"/>
      <c r="N49" s="503"/>
      <c r="O49" s="504"/>
      <c r="P49" s="504"/>
      <c r="Q49" s="504"/>
      <c r="R49" s="504"/>
      <c r="S49" s="504"/>
    </row>
    <row r="50" spans="1:19" s="505" customFormat="1" ht="36" hidden="1" customHeight="1" x14ac:dyDescent="0.25">
      <c r="A50" s="506"/>
      <c r="B50" s="527"/>
      <c r="C50" s="526"/>
      <c r="D50" s="509"/>
      <c r="E50" s="494" t="s">
        <v>11</v>
      </c>
      <c r="F50" s="495" t="s">
        <v>408</v>
      </c>
      <c r="G50" s="496" t="s">
        <v>13</v>
      </c>
      <c r="H50" s="497"/>
      <c r="I50" s="513"/>
      <c r="J50" s="499" t="e">
        <f>IF(I50/H50*100&gt;100,100,I50/H50*100)</f>
        <v>#DIV/0!</v>
      </c>
      <c r="K50" s="510"/>
      <c r="L50" s="511"/>
      <c r="M50" s="512"/>
      <c r="N50" s="503"/>
      <c r="O50" s="504"/>
      <c r="P50" s="504"/>
      <c r="Q50" s="504"/>
      <c r="R50" s="504"/>
      <c r="S50" s="504"/>
    </row>
    <row r="51" spans="1:19" s="505" customFormat="1" ht="30.75" hidden="1" customHeight="1" thickBot="1" x14ac:dyDescent="0.3">
      <c r="A51" s="506"/>
      <c r="B51" s="524"/>
      <c r="C51" s="528"/>
      <c r="D51" s="515"/>
      <c r="E51" s="494" t="s">
        <v>16</v>
      </c>
      <c r="F51" s="517" t="s">
        <v>305</v>
      </c>
      <c r="G51" s="496" t="s">
        <v>18</v>
      </c>
      <c r="H51" s="519"/>
      <c r="I51" s="519"/>
      <c r="J51" s="499" t="e">
        <f>IF(I51/H51*100&gt;100,100,I51/H51*100)</f>
        <v>#DIV/0!</v>
      </c>
      <c r="K51" s="523" t="e">
        <f>J51</f>
        <v>#DIV/0!</v>
      </c>
      <c r="L51" s="511"/>
      <c r="M51" s="512"/>
      <c r="N51" s="503"/>
      <c r="O51" s="504"/>
      <c r="P51" s="504"/>
      <c r="Q51" s="504"/>
      <c r="R51" s="504"/>
      <c r="S51" s="504"/>
    </row>
    <row r="52" spans="1:19" s="531" customFormat="1" ht="42" customHeight="1" x14ac:dyDescent="0.25">
      <c r="A52" s="506"/>
      <c r="B52" s="491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>
        <v>100</v>
      </c>
      <c r="I52" s="498">
        <v>100</v>
      </c>
      <c r="J52" s="499">
        <f>IF(I52/H52*100&gt;100,100,I52/H52*100)</f>
        <v>100</v>
      </c>
      <c r="K52" s="500">
        <f>(J52+J53+J54)/3</f>
        <v>100</v>
      </c>
      <c r="L52" s="501">
        <f>(K52+K55)/2</f>
        <v>100</v>
      </c>
      <c r="M52" s="512"/>
      <c r="N52" s="503"/>
      <c r="O52" s="504"/>
      <c r="P52" s="504"/>
      <c r="Q52" s="504"/>
      <c r="R52" s="504"/>
      <c r="S52" s="504"/>
    </row>
    <row r="53" spans="1:19" s="531" customFormat="1" ht="73.150000000000006" customHeight="1" x14ac:dyDescent="0.25">
      <c r="A53" s="506"/>
      <c r="B53" s="507"/>
      <c r="C53" s="508"/>
      <c r="D53" s="532"/>
      <c r="E53" s="496" t="s">
        <v>11</v>
      </c>
      <c r="F53" s="530" t="s">
        <v>213</v>
      </c>
      <c r="G53" s="496" t="s">
        <v>13</v>
      </c>
      <c r="H53" s="497">
        <v>12</v>
      </c>
      <c r="I53" s="498">
        <v>4.9000000000000004</v>
      </c>
      <c r="J53" s="499">
        <f>IF(H53/I53*100&gt;100,100,H53/I53*100)</f>
        <v>100</v>
      </c>
      <c r="K53" s="510"/>
      <c r="L53" s="511"/>
      <c r="M53" s="512"/>
      <c r="N53" s="503"/>
      <c r="O53" s="504"/>
      <c r="P53" s="504"/>
      <c r="Q53" s="504"/>
      <c r="R53" s="504"/>
      <c r="S53" s="504"/>
    </row>
    <row r="54" spans="1:19" s="531" customFormat="1" ht="36" customHeight="1" x14ac:dyDescent="0.25">
      <c r="A54" s="506"/>
      <c r="B54" s="507"/>
      <c r="C54" s="508"/>
      <c r="D54" s="532"/>
      <c r="E54" s="496" t="s">
        <v>11</v>
      </c>
      <c r="F54" s="530" t="s">
        <v>214</v>
      </c>
      <c r="G54" s="496" t="s">
        <v>13</v>
      </c>
      <c r="H54" s="497">
        <v>100</v>
      </c>
      <c r="I54" s="513">
        <v>100</v>
      </c>
      <c r="J54" s="499">
        <f>IF(I54/H54*100&gt;100,100,I54/H54*100)</f>
        <v>100</v>
      </c>
      <c r="K54" s="510"/>
      <c r="L54" s="511"/>
      <c r="M54" s="512"/>
      <c r="N54" s="503"/>
      <c r="O54" s="504"/>
      <c r="P54" s="504"/>
      <c r="Q54" s="504"/>
      <c r="R54" s="504"/>
      <c r="S54" s="504"/>
    </row>
    <row r="55" spans="1:19" s="531" customFormat="1" ht="30.75" customHeight="1" x14ac:dyDescent="0.25">
      <c r="A55" s="506"/>
      <c r="B55" s="507"/>
      <c r="C55" s="514"/>
      <c r="D55" s="533"/>
      <c r="E55" s="496" t="s">
        <v>16</v>
      </c>
      <c r="F55" s="534" t="s">
        <v>305</v>
      </c>
      <c r="G55" s="496" t="s">
        <v>18</v>
      </c>
      <c r="H55" s="519">
        <v>0.7</v>
      </c>
      <c r="I55" s="519">
        <v>1</v>
      </c>
      <c r="J55" s="499">
        <f>IF(I55/H55*100&gt;100,100,I55/H55*100)</f>
        <v>100</v>
      </c>
      <c r="K55" s="523">
        <f>J55</f>
        <v>100</v>
      </c>
      <c r="L55" s="511"/>
      <c r="M55" s="512"/>
      <c r="N55" s="503"/>
      <c r="O55" s="504"/>
      <c r="P55" s="504"/>
      <c r="Q55" s="504"/>
      <c r="R55" s="504"/>
      <c r="S55" s="504"/>
    </row>
    <row r="56" spans="1:19" s="531" customFormat="1" ht="42" customHeight="1" x14ac:dyDescent="0.25">
      <c r="A56" s="506"/>
      <c r="B56" s="491" t="s">
        <v>88</v>
      </c>
      <c r="C56" s="492" t="s">
        <v>422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>IF(I56/H56*100&gt;100,100,I56/H56*100)</f>
        <v>100</v>
      </c>
      <c r="K56" s="500">
        <f>(J56+J57+J58)/3</f>
        <v>100</v>
      </c>
      <c r="L56" s="501">
        <f>(K56+K59)/2</f>
        <v>100</v>
      </c>
      <c r="M56" s="512"/>
      <c r="N56" s="503"/>
      <c r="O56" s="504"/>
      <c r="P56" s="504"/>
      <c r="Q56" s="504"/>
      <c r="R56" s="504"/>
      <c r="S56" s="504"/>
    </row>
    <row r="57" spans="1:19" s="531" customFormat="1" ht="42" customHeight="1" x14ac:dyDescent="0.25">
      <c r="A57" s="506"/>
      <c r="B57" s="507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8.6</v>
      </c>
      <c r="J57" s="499">
        <f>IF(H57/I57*100&gt;100,100,H57/I57*100)</f>
        <v>100</v>
      </c>
      <c r="K57" s="510"/>
      <c r="L57" s="511"/>
      <c r="M57" s="512"/>
      <c r="N57" s="503"/>
      <c r="O57" s="504"/>
      <c r="P57" s="504"/>
      <c r="Q57" s="504"/>
      <c r="R57" s="504"/>
      <c r="S57" s="504"/>
    </row>
    <row r="58" spans="1:19" s="531" customFormat="1" ht="36" customHeight="1" x14ac:dyDescent="0.25">
      <c r="A58" s="506"/>
      <c r="B58" s="507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>IF(I58/H58*100&gt;100,100,I58/H58*100)</f>
        <v>100</v>
      </c>
      <c r="K58" s="510"/>
      <c r="L58" s="511"/>
      <c r="M58" s="512"/>
      <c r="N58" s="503"/>
      <c r="O58" s="504"/>
      <c r="P58" s="504"/>
      <c r="Q58" s="504"/>
      <c r="R58" s="504"/>
      <c r="S58" s="504"/>
    </row>
    <row r="59" spans="1:19" s="531" customFormat="1" ht="30.75" customHeight="1" x14ac:dyDescent="0.25">
      <c r="A59" s="506"/>
      <c r="B59" s="507"/>
      <c r="C59" s="514"/>
      <c r="D59" s="540"/>
      <c r="E59" s="536" t="s">
        <v>16</v>
      </c>
      <c r="F59" s="541" t="s">
        <v>305</v>
      </c>
      <c r="G59" s="536" t="s">
        <v>18</v>
      </c>
      <c r="H59" s="519">
        <v>1</v>
      </c>
      <c r="I59" s="519">
        <v>1</v>
      </c>
      <c r="J59" s="542">
        <f>IF(I59/H59*100&gt;100,100,I59/H59*100)</f>
        <v>100</v>
      </c>
      <c r="K59" s="523">
        <f>J59</f>
        <v>100</v>
      </c>
      <c r="L59" s="511"/>
      <c r="M59" s="512"/>
      <c r="N59" s="503"/>
      <c r="O59" s="504"/>
      <c r="P59" s="504"/>
      <c r="Q59" s="504"/>
      <c r="R59" s="504"/>
      <c r="S59" s="504"/>
    </row>
    <row r="60" spans="1:19" s="531" customFormat="1" ht="42" customHeight="1" x14ac:dyDescent="0.25">
      <c r="A60" s="506"/>
      <c r="B60" s="491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>
        <v>100</v>
      </c>
      <c r="I60" s="538">
        <v>100</v>
      </c>
      <c r="J60" s="499">
        <f>IF(H60/I60*100&gt;100,100,H60/I60*100)</f>
        <v>100</v>
      </c>
      <c r="K60" s="500">
        <f>(J60+J61+J62)/3</f>
        <v>100</v>
      </c>
      <c r="L60" s="501">
        <f>(K60+K63)/2</f>
        <v>97.5</v>
      </c>
      <c r="M60" s="504"/>
      <c r="N60" s="503"/>
      <c r="O60" s="504"/>
      <c r="P60" s="504"/>
      <c r="Q60" s="504"/>
      <c r="R60" s="504"/>
      <c r="S60" s="504"/>
    </row>
    <row r="61" spans="1:19" s="531" customFormat="1" ht="42" customHeight="1" x14ac:dyDescent="0.25">
      <c r="A61" s="506"/>
      <c r="B61" s="507"/>
      <c r="C61" s="508"/>
      <c r="D61" s="532"/>
      <c r="E61" s="496" t="s">
        <v>11</v>
      </c>
      <c r="F61" s="530" t="s">
        <v>213</v>
      </c>
      <c r="G61" s="496" t="s">
        <v>13</v>
      </c>
      <c r="H61" s="497">
        <v>10</v>
      </c>
      <c r="I61" s="538">
        <v>10</v>
      </c>
      <c r="J61" s="499">
        <f>IF(H61/I61*100&gt;100,100,H61/I61*100)</f>
        <v>100</v>
      </c>
      <c r="K61" s="510"/>
      <c r="L61" s="511"/>
      <c r="M61" s="504"/>
      <c r="N61" s="503"/>
      <c r="O61" s="504"/>
      <c r="P61" s="504"/>
      <c r="Q61" s="504"/>
      <c r="R61" s="504"/>
      <c r="S61" s="504"/>
    </row>
    <row r="62" spans="1:19" s="531" customFormat="1" ht="36" customHeight="1" x14ac:dyDescent="0.25">
      <c r="A62" s="506"/>
      <c r="B62" s="507"/>
      <c r="C62" s="508"/>
      <c r="D62" s="532"/>
      <c r="E62" s="496" t="s">
        <v>11</v>
      </c>
      <c r="F62" s="530" t="s">
        <v>214</v>
      </c>
      <c r="G62" s="496" t="s">
        <v>13</v>
      </c>
      <c r="H62" s="497">
        <v>100</v>
      </c>
      <c r="I62" s="497">
        <v>100</v>
      </c>
      <c r="J62" s="499">
        <f>IF(I62/H62*100&gt;100,100,I62/H62*100)</f>
        <v>100</v>
      </c>
      <c r="K62" s="510"/>
      <c r="L62" s="511"/>
      <c r="M62" s="504"/>
      <c r="N62" s="503"/>
      <c r="O62" s="504"/>
      <c r="P62" s="504"/>
      <c r="Q62" s="504"/>
      <c r="R62" s="504"/>
      <c r="S62" s="504"/>
    </row>
    <row r="63" spans="1:19" s="531" customFormat="1" ht="30.75" customHeight="1" x14ac:dyDescent="0.25">
      <c r="A63" s="506"/>
      <c r="B63" s="507"/>
      <c r="C63" s="514"/>
      <c r="D63" s="533"/>
      <c r="E63" s="496" t="s">
        <v>16</v>
      </c>
      <c r="F63" s="534" t="s">
        <v>305</v>
      </c>
      <c r="G63" s="496" t="s">
        <v>18</v>
      </c>
      <c r="H63" s="519">
        <v>8</v>
      </c>
      <c r="I63" s="519">
        <v>7.6</v>
      </c>
      <c r="J63" s="499">
        <f>IF(I63/H63*100&gt;100,100,I63/H63*100)</f>
        <v>95</v>
      </c>
      <c r="K63" s="523">
        <f>J63</f>
        <v>95</v>
      </c>
      <c r="L63" s="511"/>
      <c r="M63" s="504"/>
      <c r="N63" s="503"/>
      <c r="O63" s="504"/>
      <c r="P63" s="504"/>
      <c r="Q63" s="504"/>
      <c r="R63" s="504"/>
      <c r="S63" s="504"/>
    </row>
    <row r="64" spans="1:19" s="531" customFormat="1" ht="42" customHeight="1" x14ac:dyDescent="0.25">
      <c r="A64" s="506"/>
      <c r="B64" s="491" t="s">
        <v>82</v>
      </c>
      <c r="C64" s="492" t="s">
        <v>424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499">
        <f>IF(I64/H64*100&gt;100,100,I64/H64*100)</f>
        <v>100</v>
      </c>
      <c r="K64" s="500">
        <f>(J64+J65+J66)/3</f>
        <v>100</v>
      </c>
      <c r="L64" s="501">
        <f>(K64+K67)/2</f>
        <v>99.209989806320067</v>
      </c>
      <c r="M64" s="543"/>
      <c r="N64" s="503"/>
      <c r="O64" s="504"/>
      <c r="P64" s="504"/>
      <c r="Q64" s="504"/>
      <c r="R64" s="504"/>
      <c r="S64" s="504"/>
    </row>
    <row r="65" spans="1:19" s="531" customFormat="1" ht="42" customHeight="1" x14ac:dyDescent="0.25">
      <c r="A65" s="506"/>
      <c r="B65" s="507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12</v>
      </c>
      <c r="I65" s="498">
        <v>10</v>
      </c>
      <c r="J65" s="499">
        <f>IF(H65/I65*100&gt;100,100,H65/I65*100)</f>
        <v>100</v>
      </c>
      <c r="K65" s="510"/>
      <c r="L65" s="511"/>
      <c r="M65" s="543"/>
      <c r="N65" s="503"/>
      <c r="O65" s="504"/>
      <c r="P65" s="504"/>
      <c r="Q65" s="504"/>
      <c r="R65" s="504"/>
      <c r="S65" s="504"/>
    </row>
    <row r="66" spans="1:19" s="531" customFormat="1" ht="36" customHeight="1" x14ac:dyDescent="0.25">
      <c r="A66" s="506"/>
      <c r="B66" s="507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>IF(I66/H66*100&gt;100,100,I66/H66*100)</f>
        <v>100</v>
      </c>
      <c r="K66" s="510"/>
      <c r="L66" s="511"/>
      <c r="M66" s="543"/>
      <c r="N66" s="503"/>
      <c r="O66" s="504"/>
      <c r="P66" s="504"/>
      <c r="Q66" s="504"/>
      <c r="R66" s="504"/>
      <c r="S66" s="504"/>
    </row>
    <row r="67" spans="1:19" s="531" customFormat="1" ht="30.75" customHeight="1" x14ac:dyDescent="0.25">
      <c r="A67" s="506"/>
      <c r="B67" s="507"/>
      <c r="C67" s="514"/>
      <c r="D67" s="533"/>
      <c r="E67" s="496" t="s">
        <v>16</v>
      </c>
      <c r="F67" s="534" t="s">
        <v>305</v>
      </c>
      <c r="G67" s="496" t="s">
        <v>18</v>
      </c>
      <c r="H67" s="519">
        <v>294.3</v>
      </c>
      <c r="I67" s="519">
        <v>289.64999999999998</v>
      </c>
      <c r="J67" s="499">
        <f>IF(I67/H67*100&gt;100,100,I67/H67*100)</f>
        <v>98.419979612640148</v>
      </c>
      <c r="K67" s="523">
        <f>J67</f>
        <v>98.419979612640148</v>
      </c>
      <c r="L67" s="511"/>
      <c r="M67" s="543"/>
      <c r="N67" s="503"/>
      <c r="O67" s="504"/>
      <c r="P67" s="504"/>
      <c r="Q67" s="504"/>
      <c r="R67" s="504"/>
      <c r="S67" s="504"/>
    </row>
    <row r="68" spans="1:19" s="531" customFormat="1" ht="42" hidden="1" customHeight="1" x14ac:dyDescent="0.25">
      <c r="A68" s="508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544"/>
      <c r="I68" s="545"/>
      <c r="J68" s="546" t="e">
        <f>IF(H68/I68*100&gt;100,100,H68/I68*100)</f>
        <v>#DIV/0!</v>
      </c>
      <c r="K68" s="547" t="e">
        <f>(J68+J69+J70)/3</f>
        <v>#DIV/0!</v>
      </c>
      <c r="L68" s="548" t="e">
        <f>(K68+K71)/2</f>
        <v>#DIV/0!</v>
      </c>
      <c r="M68" s="504"/>
      <c r="N68" s="503"/>
      <c r="O68" s="504"/>
      <c r="P68" s="504"/>
      <c r="Q68" s="504"/>
      <c r="R68" s="504"/>
      <c r="S68" s="504"/>
    </row>
    <row r="69" spans="1:19" s="531" customFormat="1" ht="42" hidden="1" customHeight="1" x14ac:dyDescent="0.25">
      <c r="A69" s="508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544"/>
      <c r="I69" s="545"/>
      <c r="J69" s="546" t="e">
        <f>IF(I69/H69*100&gt;100,100,I69/H69*100)</f>
        <v>#DIV/0!</v>
      </c>
      <c r="K69" s="549"/>
      <c r="L69" s="550"/>
      <c r="M69" s="504"/>
      <c r="N69" s="503"/>
      <c r="O69" s="504"/>
      <c r="P69" s="504"/>
      <c r="Q69" s="504"/>
      <c r="R69" s="504"/>
      <c r="S69" s="504"/>
    </row>
    <row r="70" spans="1:19" s="531" customFormat="1" ht="36" hidden="1" customHeight="1" x14ac:dyDescent="0.25">
      <c r="A70" s="508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544"/>
      <c r="I70" s="551"/>
      <c r="J70" s="546" t="e">
        <f>IF(I70/H70*100&gt;100,100,I70/H70*100)</f>
        <v>#DIV/0!</v>
      </c>
      <c r="K70" s="549"/>
      <c r="L70" s="550"/>
      <c r="M70" s="504"/>
      <c r="N70" s="503"/>
      <c r="O70" s="504"/>
      <c r="P70" s="504"/>
      <c r="Q70" s="504"/>
      <c r="R70" s="504"/>
      <c r="S70" s="504"/>
    </row>
    <row r="71" spans="1:19" s="531" customFormat="1" ht="30.75" hidden="1" customHeight="1" x14ac:dyDescent="0.25">
      <c r="A71" s="508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52"/>
      <c r="I71" s="553"/>
      <c r="J71" s="546" t="e">
        <f>IF(I71/H71*100&gt;100,100,I71/H71*100)</f>
        <v>#DIV/0!</v>
      </c>
      <c r="K71" s="554" t="e">
        <f>J71</f>
        <v>#DIV/0!</v>
      </c>
      <c r="L71" s="550"/>
      <c r="M71" s="504"/>
      <c r="N71" s="503"/>
      <c r="O71" s="504"/>
      <c r="P71" s="504"/>
      <c r="Q71" s="504"/>
      <c r="R71" s="504"/>
      <c r="S71" s="504"/>
    </row>
    <row r="72" spans="1:19" s="531" customFormat="1" ht="42" hidden="1" customHeight="1" x14ac:dyDescent="0.25">
      <c r="A72" s="508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544"/>
      <c r="I72" s="545"/>
      <c r="J72" s="546" t="e">
        <f>IF(H72/I72*100&gt;100,100,H72/I72*100)</f>
        <v>#DIV/0!</v>
      </c>
      <c r="K72" s="547" t="e">
        <f>(J72+J73+J74)/3</f>
        <v>#DIV/0!</v>
      </c>
      <c r="L72" s="548" t="e">
        <f>(K72+K75)/2</f>
        <v>#DIV/0!</v>
      </c>
      <c r="M72" s="504"/>
      <c r="N72" s="503"/>
      <c r="O72" s="504"/>
      <c r="P72" s="504"/>
      <c r="Q72" s="504"/>
      <c r="R72" s="504"/>
      <c r="S72" s="504"/>
    </row>
    <row r="73" spans="1:19" s="531" customFormat="1" ht="42" hidden="1" customHeight="1" x14ac:dyDescent="0.25">
      <c r="A73" s="508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544"/>
      <c r="I73" s="545"/>
      <c r="J73" s="546" t="e">
        <f>IF(I73/H73*100&gt;100,100,I73/H73*100)</f>
        <v>#DIV/0!</v>
      </c>
      <c r="K73" s="549"/>
      <c r="L73" s="550"/>
      <c r="M73" s="504"/>
      <c r="N73" s="503"/>
      <c r="O73" s="504"/>
      <c r="P73" s="504"/>
      <c r="Q73" s="504"/>
      <c r="R73" s="504"/>
      <c r="S73" s="504"/>
    </row>
    <row r="74" spans="1:19" s="531" customFormat="1" ht="36" hidden="1" customHeight="1" x14ac:dyDescent="0.25">
      <c r="A74" s="508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544"/>
      <c r="I74" s="551"/>
      <c r="J74" s="546" t="e">
        <f>IF(I74/H74*100&gt;100,100,I74/H74*100)</f>
        <v>#DIV/0!</v>
      </c>
      <c r="K74" s="549"/>
      <c r="L74" s="550"/>
      <c r="M74" s="504"/>
      <c r="N74" s="503"/>
      <c r="O74" s="504"/>
      <c r="P74" s="504"/>
      <c r="Q74" s="504"/>
      <c r="R74" s="504"/>
      <c r="S74" s="504"/>
    </row>
    <row r="75" spans="1:19" s="531" customFormat="1" ht="30.75" hidden="1" customHeight="1" thickBot="1" x14ac:dyDescent="0.3">
      <c r="A75" s="508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52"/>
      <c r="I75" s="553"/>
      <c r="J75" s="546" t="e">
        <f>IF(I75/H75*100&gt;100,100,I75/H75*100)</f>
        <v>#DIV/0!</v>
      </c>
      <c r="K75" s="554" t="e">
        <f>J75</f>
        <v>#DIV/0!</v>
      </c>
      <c r="L75" s="550"/>
      <c r="M75" s="504"/>
      <c r="N75" s="503"/>
      <c r="O75" s="504"/>
      <c r="P75" s="504"/>
      <c r="Q75" s="504"/>
      <c r="R75" s="504"/>
      <c r="S75" s="504"/>
    </row>
    <row r="76" spans="1:19" s="531" customFormat="1" ht="42" hidden="1" customHeight="1" x14ac:dyDescent="0.25">
      <c r="A76" s="508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544"/>
      <c r="I76" s="544"/>
      <c r="J76" s="546" t="e">
        <f>IF(H76/I76*100&gt;100,100,H76/I76*100)</f>
        <v>#DIV/0!</v>
      </c>
      <c r="K76" s="547" t="e">
        <f>(J76+J77+J78)/3</f>
        <v>#DIV/0!</v>
      </c>
      <c r="L76" s="548" t="e">
        <f>(K76+K79)/2</f>
        <v>#DIV/0!</v>
      </c>
      <c r="M76" s="504"/>
      <c r="N76" s="503"/>
      <c r="O76" s="504"/>
      <c r="P76" s="504"/>
      <c r="Q76" s="504"/>
      <c r="R76" s="504"/>
      <c r="S76" s="504"/>
    </row>
    <row r="77" spans="1:19" s="531" customFormat="1" ht="42" hidden="1" customHeight="1" x14ac:dyDescent="0.25">
      <c r="A77" s="508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544"/>
      <c r="I77" s="544"/>
      <c r="J77" s="546" t="e">
        <f>IF(I77/H77*100&gt;100,100,I77/H77*100)</f>
        <v>#DIV/0!</v>
      </c>
      <c r="K77" s="549"/>
      <c r="L77" s="550"/>
      <c r="M77" s="504"/>
      <c r="N77" s="503"/>
      <c r="O77" s="504"/>
      <c r="P77" s="504"/>
      <c r="Q77" s="504"/>
      <c r="R77" s="504"/>
      <c r="S77" s="504"/>
    </row>
    <row r="78" spans="1:19" s="531" customFormat="1" ht="36" hidden="1" customHeight="1" x14ac:dyDescent="0.25">
      <c r="A78" s="508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544"/>
      <c r="I78" s="544"/>
      <c r="J78" s="546" t="e">
        <f>IF(I78/H78*100&gt;100,100,I78/H78*100)</f>
        <v>#DIV/0!</v>
      </c>
      <c r="K78" s="549"/>
      <c r="L78" s="550"/>
      <c r="M78" s="504"/>
      <c r="N78" s="503"/>
      <c r="O78" s="504"/>
      <c r="P78" s="504"/>
      <c r="Q78" s="504"/>
      <c r="R78" s="504"/>
      <c r="S78" s="504"/>
    </row>
    <row r="79" spans="1:19" s="531" customFormat="1" ht="30.75" hidden="1" customHeight="1" thickBot="1" x14ac:dyDescent="0.3">
      <c r="A79" s="508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52"/>
      <c r="I79" s="553"/>
      <c r="J79" s="546" t="e">
        <f>IF(I79/H79*100&gt;100,100,I79/H79*100)</f>
        <v>#DIV/0!</v>
      </c>
      <c r="K79" s="554" t="e">
        <f>J79</f>
        <v>#DIV/0!</v>
      </c>
      <c r="L79" s="550"/>
      <c r="M79" s="504"/>
      <c r="N79" s="503"/>
      <c r="O79" s="504"/>
      <c r="P79" s="504"/>
      <c r="Q79" s="504"/>
      <c r="R79" s="504"/>
      <c r="S79" s="504"/>
    </row>
    <row r="80" spans="1:19" s="531" customFormat="1" ht="42" hidden="1" customHeight="1" x14ac:dyDescent="0.25">
      <c r="A80" s="508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544"/>
      <c r="I80" s="544"/>
      <c r="J80" s="546" t="e">
        <f>IF(H80/I80*100&gt;100,100,H80/I80*100)</f>
        <v>#DIV/0!</v>
      </c>
      <c r="K80" s="547" t="e">
        <f>(J80+J81+J82)/3</f>
        <v>#DIV/0!</v>
      </c>
      <c r="L80" s="548" t="e">
        <f>(K80+K83)/2</f>
        <v>#DIV/0!</v>
      </c>
      <c r="M80" s="504"/>
      <c r="N80" s="503"/>
      <c r="O80" s="504"/>
      <c r="P80" s="504"/>
      <c r="Q80" s="504"/>
      <c r="R80" s="504"/>
      <c r="S80" s="504"/>
    </row>
    <row r="81" spans="1:19" s="531" customFormat="1" ht="42" hidden="1" customHeight="1" x14ac:dyDescent="0.25">
      <c r="A81" s="508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544"/>
      <c r="I81" s="544"/>
      <c r="J81" s="546" t="e">
        <f>IF(I81/H81*100&gt;100,100,I81/H81*100)</f>
        <v>#DIV/0!</v>
      </c>
      <c r="K81" s="549"/>
      <c r="L81" s="550"/>
      <c r="M81" s="504"/>
      <c r="N81" s="503"/>
      <c r="O81" s="504"/>
      <c r="P81" s="504"/>
      <c r="Q81" s="504"/>
      <c r="R81" s="504"/>
      <c r="S81" s="504"/>
    </row>
    <row r="82" spans="1:19" s="531" customFormat="1" ht="36" hidden="1" customHeight="1" x14ac:dyDescent="0.25">
      <c r="A82" s="508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544"/>
      <c r="I82" s="544"/>
      <c r="J82" s="546" t="e">
        <f>IF(I82/H82*100&gt;100,100,I82/H82*100)</f>
        <v>#DIV/0!</v>
      </c>
      <c r="K82" s="549"/>
      <c r="L82" s="550"/>
      <c r="M82" s="504"/>
      <c r="N82" s="503"/>
      <c r="O82" s="504"/>
      <c r="P82" s="504"/>
      <c r="Q82" s="504"/>
      <c r="R82" s="504"/>
      <c r="S82" s="504"/>
    </row>
    <row r="83" spans="1:19" s="531" customFormat="1" ht="30.75" hidden="1" customHeight="1" thickBot="1" x14ac:dyDescent="0.3">
      <c r="A83" s="508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52"/>
      <c r="I83" s="553"/>
      <c r="J83" s="546" t="e">
        <f>IF(I83/H83*100&gt;100,100,I83/H83*100)</f>
        <v>#DIV/0!</v>
      </c>
      <c r="K83" s="554" t="e">
        <f>J83</f>
        <v>#DIV/0!</v>
      </c>
      <c r="L83" s="550"/>
      <c r="M83" s="504"/>
      <c r="N83" s="503"/>
      <c r="O83" s="504"/>
      <c r="P83" s="504"/>
      <c r="Q83" s="504"/>
      <c r="R83" s="504"/>
      <c r="S83" s="504"/>
    </row>
    <row r="84" spans="1:19" s="531" customFormat="1" ht="42" hidden="1" customHeight="1" x14ac:dyDescent="0.25">
      <c r="A84" s="508"/>
      <c r="B84" s="558" t="s">
        <v>86</v>
      </c>
      <c r="C84" s="492" t="s">
        <v>429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544"/>
      <c r="I84" s="545"/>
      <c r="J84" s="546" t="e">
        <f>IF(H84/I84*100&gt;100,100,H84/I84*100)</f>
        <v>#DIV/0!</v>
      </c>
      <c r="K84" s="547" t="e">
        <f>(J84+J85+J86)/3</f>
        <v>#DIV/0!</v>
      </c>
      <c r="L84" s="548" t="e">
        <f>(K84+K87)/2</f>
        <v>#DIV/0!</v>
      </c>
      <c r="M84" s="543"/>
      <c r="N84" s="503"/>
      <c r="O84" s="504"/>
      <c r="P84" s="504"/>
      <c r="Q84" s="504"/>
      <c r="R84" s="504"/>
      <c r="S84" s="504"/>
    </row>
    <row r="85" spans="1:19" s="531" customFormat="1" ht="42" hidden="1" customHeight="1" x14ac:dyDescent="0.25">
      <c r="A85" s="508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544"/>
      <c r="I85" s="559"/>
      <c r="J85" s="546" t="e">
        <f>IF(H85/I85*100&gt;100,100,H85/I85*100)</f>
        <v>#DIV/0!</v>
      </c>
      <c r="K85" s="549"/>
      <c r="L85" s="550"/>
      <c r="M85" s="543"/>
      <c r="N85" s="503"/>
      <c r="O85" s="504"/>
      <c r="P85" s="504"/>
      <c r="Q85" s="504"/>
      <c r="R85" s="504"/>
      <c r="S85" s="504"/>
    </row>
    <row r="86" spans="1:19" s="531" customFormat="1" ht="36" hidden="1" customHeight="1" x14ac:dyDescent="0.25">
      <c r="A86" s="508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544"/>
      <c r="I86" s="551"/>
      <c r="J86" s="546" t="e">
        <f>IF(I86/H86*100&gt;100,100,I86/H86*100)</f>
        <v>#DIV/0!</v>
      </c>
      <c r="K86" s="549"/>
      <c r="L86" s="550"/>
      <c r="M86" s="543"/>
      <c r="N86" s="503"/>
      <c r="O86" s="504"/>
      <c r="P86" s="504"/>
      <c r="Q86" s="504"/>
      <c r="R86" s="504"/>
      <c r="S86" s="504"/>
    </row>
    <row r="87" spans="1:19" s="531" customFormat="1" ht="30.75" hidden="1" customHeight="1" x14ac:dyDescent="0.25">
      <c r="A87" s="514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52"/>
      <c r="I87" s="552"/>
      <c r="J87" s="546" t="e">
        <f>IF(I87/H87*100&gt;100,100,I87/H87*100)</f>
        <v>#DIV/0!</v>
      </c>
      <c r="K87" s="554" t="e">
        <f>J87</f>
        <v>#DIV/0!</v>
      </c>
      <c r="L87" s="550"/>
      <c r="M87" s="543"/>
      <c r="N87" s="503"/>
      <c r="O87" s="504"/>
      <c r="P87" s="504"/>
      <c r="Q87" s="504"/>
      <c r="R87" s="504"/>
      <c r="S87" s="504"/>
    </row>
    <row r="88" spans="1:19" ht="34.5" customHeight="1" x14ac:dyDescent="0.25">
      <c r="A88" s="560" t="s">
        <v>430</v>
      </c>
      <c r="G88" s="560" t="s">
        <v>431</v>
      </c>
    </row>
    <row r="89" spans="1:19" ht="30.75" customHeight="1" x14ac:dyDescent="0.25">
      <c r="A89" s="561" t="s">
        <v>432</v>
      </c>
    </row>
    <row r="90" spans="1:19" x14ac:dyDescent="0.25">
      <c r="G90" s="561">
        <v>278</v>
      </c>
      <c r="H90" s="564">
        <f>H7+H11+H15+H19+H23+H27+H31+H35+H39+H43+H47+H51</f>
        <v>277.7</v>
      </c>
      <c r="I90" s="565">
        <f>I7+I11+I15+I19+I23+I27+I31+I35+I39+I43+I47+I51</f>
        <v>273</v>
      </c>
      <c r="J90" s="566">
        <v>273</v>
      </c>
      <c r="K90" s="567"/>
      <c r="L90" s="568"/>
    </row>
    <row r="91" spans="1:19" x14ac:dyDescent="0.25">
      <c r="G91" s="561">
        <v>304</v>
      </c>
      <c r="H91" s="564">
        <f>H55+H59+H63+H67+H71+H75+H79+H83+H87</f>
        <v>304</v>
      </c>
      <c r="I91" s="565">
        <f>I55+I59+I63+I67+I71+I75+I79+I83+I87</f>
        <v>299.25</v>
      </c>
      <c r="J91" s="566">
        <v>299.25</v>
      </c>
      <c r="K91" s="567"/>
      <c r="L91" s="568"/>
    </row>
    <row r="92" spans="1:19" ht="30.75" customHeight="1" x14ac:dyDescent="0.25">
      <c r="A92" s="560"/>
      <c r="G92" s="560"/>
    </row>
  </sheetData>
  <autoFilter ref="A2:T2"/>
  <mergeCells count="108">
    <mergeCell ref="B84:B87"/>
    <mergeCell ref="C84:C87"/>
    <mergeCell ref="D84:D87"/>
    <mergeCell ref="K84:K86"/>
    <mergeCell ref="L84:L87"/>
    <mergeCell ref="M84:M87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4:B67"/>
    <mergeCell ref="C64:C67"/>
    <mergeCell ref="D64:D67"/>
    <mergeCell ref="K64:K66"/>
    <mergeCell ref="L64:L67"/>
    <mergeCell ref="M64:M67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59"/>
    <mergeCell ref="B8:B11"/>
    <mergeCell ref="C8:C11"/>
  </mergeCells>
  <pageMargins left="0.19685039370078741" right="0" top="0.19685039370078741" bottom="0.19685039370078741" header="0.31496062992125984" footer="0.31496062992125984"/>
  <pageSetup paperSize="9" scale="41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93"/>
  <sheetViews>
    <sheetView topLeftCell="B1"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7.85546875" style="635" customWidth="1"/>
    <col min="2" max="2" width="26.5703125" style="561" customWidth="1"/>
    <col min="3" max="4" width="17.5703125" style="635" customWidth="1"/>
    <col min="5" max="5" width="17.5703125" style="636" customWidth="1"/>
    <col min="6" max="6" width="56.42578125" style="635" customWidth="1"/>
    <col min="7" max="7" width="11.7109375" style="637" customWidth="1"/>
    <col min="8" max="8" width="17.5703125" style="638" customWidth="1"/>
    <col min="9" max="9" width="17.5703125" style="635" customWidth="1"/>
    <col min="10" max="13" width="17.85546875" style="635" customWidth="1"/>
    <col min="14" max="14" width="17.85546875" style="635" hidden="1" customWidth="1"/>
    <col min="15" max="16384" width="8.85546875" style="635"/>
  </cols>
  <sheetData>
    <row r="1" spans="1:17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7" s="572" customFormat="1" ht="113.25" customHeight="1" x14ac:dyDescent="0.2">
      <c r="A2" s="569" t="s">
        <v>403</v>
      </c>
      <c r="B2" s="482" t="s">
        <v>298</v>
      </c>
      <c r="C2" s="570" t="s">
        <v>0</v>
      </c>
      <c r="D2" s="569" t="s">
        <v>1</v>
      </c>
      <c r="E2" s="570" t="s">
        <v>2</v>
      </c>
      <c r="F2" s="570" t="s">
        <v>3</v>
      </c>
      <c r="G2" s="570" t="s">
        <v>4</v>
      </c>
      <c r="H2" s="571" t="s">
        <v>97</v>
      </c>
      <c r="I2" s="484" t="s">
        <v>98</v>
      </c>
      <c r="J2" s="570" t="s">
        <v>5</v>
      </c>
      <c r="K2" s="570" t="s">
        <v>6</v>
      </c>
      <c r="L2" s="570" t="s">
        <v>7</v>
      </c>
      <c r="M2" s="569" t="s">
        <v>8</v>
      </c>
      <c r="N2" s="569" t="s">
        <v>9</v>
      </c>
    </row>
    <row r="3" spans="1:17" s="572" customFormat="1" ht="22.5" customHeight="1" x14ac:dyDescent="0.2">
      <c r="A3" s="570">
        <v>1</v>
      </c>
      <c r="B3" s="487">
        <v>2</v>
      </c>
      <c r="C3" s="570">
        <v>3</v>
      </c>
      <c r="D3" s="569">
        <v>4</v>
      </c>
      <c r="E3" s="573">
        <v>5</v>
      </c>
      <c r="F3" s="570">
        <v>6</v>
      </c>
      <c r="G3" s="570">
        <v>7</v>
      </c>
      <c r="H3" s="570">
        <v>8</v>
      </c>
      <c r="I3" s="574">
        <v>9</v>
      </c>
      <c r="J3" s="570">
        <v>10</v>
      </c>
      <c r="K3" s="570">
        <v>11</v>
      </c>
      <c r="L3" s="570">
        <v>12</v>
      </c>
      <c r="M3" s="570">
        <v>13</v>
      </c>
      <c r="N3" s="569">
        <v>13</v>
      </c>
    </row>
    <row r="4" spans="1:17" s="588" customFormat="1" ht="42" hidden="1" customHeight="1" x14ac:dyDescent="0.2">
      <c r="A4" s="575" t="s">
        <v>433</v>
      </c>
      <c r="B4" s="576" t="s">
        <v>176</v>
      </c>
      <c r="C4" s="577" t="s">
        <v>434</v>
      </c>
      <c r="D4" s="493" t="s">
        <v>406</v>
      </c>
      <c r="E4" s="578" t="s">
        <v>11</v>
      </c>
      <c r="F4" s="579" t="s">
        <v>12</v>
      </c>
      <c r="G4" s="580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586" t="s">
        <v>407</v>
      </c>
      <c r="N4" s="503"/>
      <c r="O4" s="587"/>
      <c r="P4" s="587"/>
      <c r="Q4" s="587"/>
    </row>
    <row r="5" spans="1:17" s="588" customFormat="1" ht="42" hidden="1" customHeight="1" x14ac:dyDescent="0.2">
      <c r="A5" s="589"/>
      <c r="B5" s="590"/>
      <c r="C5" s="591"/>
      <c r="D5" s="592"/>
      <c r="E5" s="578" t="s">
        <v>11</v>
      </c>
      <c r="F5" s="579" t="s">
        <v>112</v>
      </c>
      <c r="G5" s="580" t="s">
        <v>13</v>
      </c>
      <c r="H5" s="581"/>
      <c r="I5" s="582"/>
      <c r="J5" s="583" t="e">
        <f>IF(I5/H5*100&gt;100,100,I5/H5*100)</f>
        <v>#DIV/0!</v>
      </c>
      <c r="K5" s="593"/>
      <c r="L5" s="594"/>
      <c r="M5" s="595"/>
      <c r="N5" s="503"/>
      <c r="O5" s="587"/>
      <c r="P5" s="587"/>
      <c r="Q5" s="587"/>
    </row>
    <row r="6" spans="1:17" s="588" customFormat="1" ht="36" hidden="1" customHeight="1" x14ac:dyDescent="0.2">
      <c r="A6" s="589"/>
      <c r="B6" s="590"/>
      <c r="C6" s="591"/>
      <c r="D6" s="592"/>
      <c r="E6" s="578" t="s">
        <v>11</v>
      </c>
      <c r="F6" s="579" t="s">
        <v>408</v>
      </c>
      <c r="G6" s="580" t="s">
        <v>13</v>
      </c>
      <c r="H6" s="581"/>
      <c r="I6" s="513"/>
      <c r="J6" s="583" t="e">
        <f>IF(I6/H6*100&gt;100,100,I6/H6*100)</f>
        <v>#DIV/0!</v>
      </c>
      <c r="K6" s="593"/>
      <c r="L6" s="594"/>
      <c r="M6" s="595"/>
      <c r="N6" s="503"/>
      <c r="O6" s="587"/>
      <c r="P6" s="587"/>
      <c r="Q6" s="587"/>
    </row>
    <row r="7" spans="1:17" s="588" customFormat="1" ht="30.75" hidden="1" customHeight="1" x14ac:dyDescent="0.2">
      <c r="A7" s="589"/>
      <c r="B7" s="596"/>
      <c r="C7" s="597"/>
      <c r="D7" s="598"/>
      <c r="E7" s="578" t="s">
        <v>16</v>
      </c>
      <c r="F7" s="599" t="s">
        <v>305</v>
      </c>
      <c r="G7" s="580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595"/>
      <c r="N7" s="503"/>
      <c r="O7" s="587"/>
      <c r="P7" s="587"/>
      <c r="Q7" s="587"/>
    </row>
    <row r="8" spans="1:17" s="588" customFormat="1" ht="42" hidden="1" customHeight="1" x14ac:dyDescent="0.2">
      <c r="A8" s="589"/>
      <c r="B8" s="603" t="s">
        <v>81</v>
      </c>
      <c r="C8" s="577" t="s">
        <v>409</v>
      </c>
      <c r="D8" s="604" t="s">
        <v>406</v>
      </c>
      <c r="E8" s="578" t="s">
        <v>11</v>
      </c>
      <c r="F8" s="579" t="s">
        <v>12</v>
      </c>
      <c r="G8" s="580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595"/>
      <c r="N8" s="503"/>
      <c r="O8" s="587"/>
      <c r="P8" s="587"/>
      <c r="Q8" s="587"/>
    </row>
    <row r="9" spans="1:17" s="588" customFormat="1" ht="42" hidden="1" customHeight="1" x14ac:dyDescent="0.2">
      <c r="A9" s="589"/>
      <c r="B9" s="590"/>
      <c r="C9" s="591"/>
      <c r="D9" s="592"/>
      <c r="E9" s="578" t="s">
        <v>11</v>
      </c>
      <c r="F9" s="579" t="s">
        <v>112</v>
      </c>
      <c r="G9" s="580" t="s">
        <v>13</v>
      </c>
      <c r="H9" s="581"/>
      <c r="I9" s="582"/>
      <c r="J9" s="583" t="e">
        <f>IF(I9/H9*100&gt;100,100,I9/H9*100)</f>
        <v>#DIV/0!</v>
      </c>
      <c r="K9" s="593"/>
      <c r="L9" s="594"/>
      <c r="M9" s="595"/>
      <c r="N9" s="503"/>
      <c r="O9" s="587"/>
      <c r="P9" s="587"/>
      <c r="Q9" s="587"/>
    </row>
    <row r="10" spans="1:17" s="588" customFormat="1" ht="36" hidden="1" customHeight="1" x14ac:dyDescent="0.2">
      <c r="A10" s="589"/>
      <c r="B10" s="590"/>
      <c r="C10" s="591"/>
      <c r="D10" s="592"/>
      <c r="E10" s="578" t="s">
        <v>11</v>
      </c>
      <c r="F10" s="579" t="s">
        <v>408</v>
      </c>
      <c r="G10" s="580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595"/>
      <c r="N10" s="503"/>
      <c r="O10" s="587"/>
      <c r="P10" s="587"/>
      <c r="Q10" s="587"/>
    </row>
    <row r="11" spans="1:17" s="588" customFormat="1" ht="30.75" hidden="1" customHeight="1" x14ac:dyDescent="0.2">
      <c r="A11" s="589"/>
      <c r="B11" s="590"/>
      <c r="C11" s="597"/>
      <c r="D11" s="598"/>
      <c r="E11" s="578" t="s">
        <v>16</v>
      </c>
      <c r="F11" s="599" t="s">
        <v>305</v>
      </c>
      <c r="G11" s="580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595"/>
      <c r="N11" s="503"/>
      <c r="O11" s="587"/>
      <c r="P11" s="587"/>
      <c r="Q11" s="587"/>
    </row>
    <row r="12" spans="1:17" s="588" customFormat="1" ht="42" hidden="1" customHeight="1" x14ac:dyDescent="0.2">
      <c r="A12" s="589"/>
      <c r="B12" s="576" t="s">
        <v>207</v>
      </c>
      <c r="C12" s="577" t="s">
        <v>435</v>
      </c>
      <c r="D12" s="604" t="s">
        <v>406</v>
      </c>
      <c r="E12" s="578" t="s">
        <v>11</v>
      </c>
      <c r="F12" s="579" t="s">
        <v>12</v>
      </c>
      <c r="G12" s="580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595"/>
      <c r="N12" s="503"/>
      <c r="O12" s="587"/>
      <c r="P12" s="587"/>
      <c r="Q12" s="587"/>
    </row>
    <row r="13" spans="1:17" s="588" customFormat="1" ht="42" hidden="1" customHeight="1" x14ac:dyDescent="0.2">
      <c r="A13" s="589"/>
      <c r="B13" s="590"/>
      <c r="C13" s="591"/>
      <c r="D13" s="592"/>
      <c r="E13" s="578" t="s">
        <v>11</v>
      </c>
      <c r="F13" s="579" t="s">
        <v>112</v>
      </c>
      <c r="G13" s="580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595"/>
      <c r="N13" s="503"/>
      <c r="O13" s="587"/>
      <c r="P13" s="587"/>
      <c r="Q13" s="587"/>
    </row>
    <row r="14" spans="1:17" s="588" customFormat="1" ht="36" hidden="1" customHeight="1" x14ac:dyDescent="0.2">
      <c r="A14" s="589"/>
      <c r="B14" s="590"/>
      <c r="C14" s="591"/>
      <c r="D14" s="592"/>
      <c r="E14" s="578" t="s">
        <v>11</v>
      </c>
      <c r="F14" s="579" t="s">
        <v>408</v>
      </c>
      <c r="G14" s="580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595"/>
      <c r="N14" s="503"/>
      <c r="O14" s="587"/>
      <c r="P14" s="587"/>
      <c r="Q14" s="587"/>
    </row>
    <row r="15" spans="1:17" s="588" customFormat="1" ht="30.75" hidden="1" customHeight="1" x14ac:dyDescent="0.2">
      <c r="A15" s="589"/>
      <c r="B15" s="590"/>
      <c r="C15" s="597"/>
      <c r="D15" s="598"/>
      <c r="E15" s="578" t="s">
        <v>16</v>
      </c>
      <c r="F15" s="599" t="s">
        <v>305</v>
      </c>
      <c r="G15" s="580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595"/>
      <c r="N15" s="503"/>
      <c r="O15" s="587"/>
      <c r="P15" s="587"/>
      <c r="Q15" s="587"/>
    </row>
    <row r="16" spans="1:17" s="588" customFormat="1" ht="42" customHeight="1" x14ac:dyDescent="0.2">
      <c r="A16" s="589"/>
      <c r="B16" s="607" t="s">
        <v>103</v>
      </c>
      <c r="C16" s="577" t="s">
        <v>411</v>
      </c>
      <c r="D16" s="604" t="s">
        <v>406</v>
      </c>
      <c r="E16" s="578" t="s">
        <v>11</v>
      </c>
      <c r="F16" s="579" t="s">
        <v>12</v>
      </c>
      <c r="G16" s="580" t="s">
        <v>13</v>
      </c>
      <c r="H16" s="497">
        <v>10</v>
      </c>
      <c r="I16" s="498">
        <v>10.1</v>
      </c>
      <c r="J16" s="499">
        <f>IF(H16/I16*100&gt;100,100,H16/I16*100)</f>
        <v>99.009900990099013</v>
      </c>
      <c r="K16" s="608">
        <f>(J16+J17+J18)/3</f>
        <v>99.669966996699671</v>
      </c>
      <c r="L16" s="501">
        <f>(K16+K19)/2</f>
        <v>99.834983498349828</v>
      </c>
      <c r="M16" s="595"/>
      <c r="N16" s="503"/>
      <c r="O16" s="587"/>
      <c r="P16" s="587"/>
      <c r="Q16" s="587"/>
    </row>
    <row r="17" spans="1:17" s="588" customFormat="1" ht="42" customHeight="1" x14ac:dyDescent="0.2">
      <c r="A17" s="589"/>
      <c r="B17" s="609"/>
      <c r="C17" s="591"/>
      <c r="D17" s="592"/>
      <c r="E17" s="578" t="s">
        <v>11</v>
      </c>
      <c r="F17" s="579" t="s">
        <v>112</v>
      </c>
      <c r="G17" s="580" t="s">
        <v>13</v>
      </c>
      <c r="H17" s="497">
        <v>100</v>
      </c>
      <c r="I17" s="498">
        <v>100</v>
      </c>
      <c r="J17" s="499">
        <f>IF(I17/H17*100&gt;100,100,I17/H17*100)</f>
        <v>100</v>
      </c>
      <c r="K17" s="610"/>
      <c r="L17" s="511"/>
      <c r="M17" s="595"/>
      <c r="N17" s="503"/>
      <c r="O17" s="587"/>
      <c r="P17" s="587"/>
      <c r="Q17" s="587"/>
    </row>
    <row r="18" spans="1:17" s="588" customFormat="1" ht="36" customHeight="1" x14ac:dyDescent="0.2">
      <c r="A18" s="589"/>
      <c r="B18" s="609"/>
      <c r="C18" s="591"/>
      <c r="D18" s="592"/>
      <c r="E18" s="578" t="s">
        <v>11</v>
      </c>
      <c r="F18" s="579" t="s">
        <v>408</v>
      </c>
      <c r="G18" s="580" t="s">
        <v>13</v>
      </c>
      <c r="H18" s="497">
        <v>50</v>
      </c>
      <c r="I18" s="513">
        <v>50</v>
      </c>
      <c r="J18" s="499">
        <f>IF(I18/H18*100&gt;100,100,I18/H18*100)</f>
        <v>100</v>
      </c>
      <c r="K18" s="610"/>
      <c r="L18" s="511"/>
      <c r="M18" s="595"/>
      <c r="N18" s="503"/>
      <c r="O18" s="587"/>
      <c r="P18" s="587"/>
      <c r="Q18" s="587"/>
    </row>
    <row r="19" spans="1:17" s="588" customFormat="1" ht="30.75" customHeight="1" x14ac:dyDescent="0.2">
      <c r="A19" s="589"/>
      <c r="B19" s="609"/>
      <c r="C19" s="597"/>
      <c r="D19" s="598"/>
      <c r="E19" s="578" t="s">
        <v>16</v>
      </c>
      <c r="F19" s="599" t="s">
        <v>305</v>
      </c>
      <c r="G19" s="580" t="s">
        <v>18</v>
      </c>
      <c r="H19" s="519">
        <v>1.7</v>
      </c>
      <c r="I19" s="522">
        <v>1.7</v>
      </c>
      <c r="J19" s="542">
        <f>IF(I19/H19*100&gt;100,100,I19/H19*100)</f>
        <v>100</v>
      </c>
      <c r="K19" s="611">
        <f>J19</f>
        <v>100</v>
      </c>
      <c r="L19" s="511"/>
      <c r="M19" s="595"/>
      <c r="N19" s="503"/>
      <c r="O19" s="587"/>
      <c r="P19" s="587"/>
      <c r="Q19" s="587"/>
    </row>
    <row r="20" spans="1:17" s="588" customFormat="1" ht="75.95" hidden="1" customHeight="1" x14ac:dyDescent="0.2">
      <c r="A20" s="589"/>
      <c r="B20" s="603" t="s">
        <v>189</v>
      </c>
      <c r="C20" s="577" t="s">
        <v>436</v>
      </c>
      <c r="D20" s="604" t="s">
        <v>406</v>
      </c>
      <c r="E20" s="578" t="s">
        <v>11</v>
      </c>
      <c r="F20" s="579" t="s">
        <v>12</v>
      </c>
      <c r="G20" s="580" t="s">
        <v>13</v>
      </c>
      <c r="H20" s="497"/>
      <c r="I20" s="498"/>
      <c r="J20" s="499" t="e">
        <f>IF(H20/I20*100&gt;100,100,H20/I20*100)</f>
        <v>#DIV/0!</v>
      </c>
      <c r="K20" s="608" t="e">
        <f>(J20+J21+J22)/3</f>
        <v>#DIV/0!</v>
      </c>
      <c r="L20" s="501" t="e">
        <f>(K20+K23)/2</f>
        <v>#DIV/0!</v>
      </c>
      <c r="M20" s="595"/>
      <c r="N20" s="503"/>
      <c r="O20" s="587"/>
      <c r="P20" s="587"/>
      <c r="Q20" s="587"/>
    </row>
    <row r="21" spans="1:17" s="588" customFormat="1" ht="75.95" hidden="1" customHeight="1" x14ac:dyDescent="0.2">
      <c r="A21" s="589"/>
      <c r="B21" s="590"/>
      <c r="C21" s="591"/>
      <c r="D21" s="592"/>
      <c r="E21" s="578" t="s">
        <v>11</v>
      </c>
      <c r="F21" s="579" t="s">
        <v>112</v>
      </c>
      <c r="G21" s="580" t="s">
        <v>13</v>
      </c>
      <c r="H21" s="497"/>
      <c r="I21" s="498"/>
      <c r="J21" s="499" t="e">
        <f>IF(I21/H21*100&gt;100,100,I21/H21*100)</f>
        <v>#DIV/0!</v>
      </c>
      <c r="K21" s="610"/>
      <c r="L21" s="511"/>
      <c r="M21" s="595"/>
      <c r="N21" s="503"/>
      <c r="O21" s="587"/>
      <c r="P21" s="587"/>
      <c r="Q21" s="587"/>
    </row>
    <row r="22" spans="1:17" s="588" customFormat="1" ht="75.95" hidden="1" customHeight="1" x14ac:dyDescent="0.2">
      <c r="A22" s="589"/>
      <c r="B22" s="590"/>
      <c r="C22" s="591"/>
      <c r="D22" s="592"/>
      <c r="E22" s="578" t="s">
        <v>11</v>
      </c>
      <c r="F22" s="579" t="s">
        <v>408</v>
      </c>
      <c r="G22" s="580" t="s">
        <v>13</v>
      </c>
      <c r="H22" s="497"/>
      <c r="I22" s="513"/>
      <c r="J22" s="499" t="e">
        <f>IF(I22/H22*100&gt;100,100,I22/H22*100)</f>
        <v>#DIV/0!</v>
      </c>
      <c r="K22" s="610"/>
      <c r="L22" s="511"/>
      <c r="M22" s="595"/>
      <c r="N22" s="503"/>
      <c r="O22" s="587"/>
      <c r="P22" s="587"/>
      <c r="Q22" s="587"/>
    </row>
    <row r="23" spans="1:17" s="588" customFormat="1" ht="75.95" hidden="1" customHeight="1" thickBot="1" x14ac:dyDescent="0.25">
      <c r="A23" s="589"/>
      <c r="B23" s="596"/>
      <c r="C23" s="597"/>
      <c r="D23" s="598"/>
      <c r="E23" s="578" t="s">
        <v>16</v>
      </c>
      <c r="F23" s="599" t="s">
        <v>305</v>
      </c>
      <c r="G23" s="580" t="s">
        <v>18</v>
      </c>
      <c r="H23" s="519"/>
      <c r="I23" s="519"/>
      <c r="J23" s="499" t="e">
        <f>IF(I23/H23*100&gt;100,100,I23/H23*100)</f>
        <v>#DIV/0!</v>
      </c>
      <c r="K23" s="611" t="e">
        <f>J23</f>
        <v>#DIV/0!</v>
      </c>
      <c r="L23" s="511"/>
      <c r="M23" s="595"/>
      <c r="N23" s="503"/>
      <c r="O23" s="587"/>
      <c r="P23" s="587"/>
      <c r="Q23" s="587"/>
    </row>
    <row r="24" spans="1:17" s="588" customFormat="1" ht="75.95" hidden="1" customHeight="1" x14ac:dyDescent="0.2">
      <c r="A24" s="589"/>
      <c r="B24" s="603" t="s">
        <v>178</v>
      </c>
      <c r="C24" s="577" t="s">
        <v>413</v>
      </c>
      <c r="D24" s="604" t="s">
        <v>406</v>
      </c>
      <c r="E24" s="578" t="s">
        <v>11</v>
      </c>
      <c r="F24" s="579" t="s">
        <v>12</v>
      </c>
      <c r="G24" s="580" t="s">
        <v>13</v>
      </c>
      <c r="H24" s="497"/>
      <c r="I24" s="498"/>
      <c r="J24" s="499" t="e">
        <f>IF(H24/I24*100&gt;100,100,H24/I24*100)</f>
        <v>#DIV/0!</v>
      </c>
      <c r="K24" s="608" t="e">
        <f>(J24+J25+J26)/3</f>
        <v>#DIV/0!</v>
      </c>
      <c r="L24" s="501" t="e">
        <f>(K24+K27)/2</f>
        <v>#DIV/0!</v>
      </c>
      <c r="M24" s="595"/>
      <c r="N24" s="503"/>
      <c r="O24" s="587"/>
      <c r="P24" s="587"/>
      <c r="Q24" s="587"/>
    </row>
    <row r="25" spans="1:17" s="588" customFormat="1" ht="75.95" hidden="1" customHeight="1" x14ac:dyDescent="0.2">
      <c r="A25" s="589"/>
      <c r="B25" s="590"/>
      <c r="C25" s="591"/>
      <c r="D25" s="592"/>
      <c r="E25" s="578" t="s">
        <v>11</v>
      </c>
      <c r="F25" s="579" t="s">
        <v>112</v>
      </c>
      <c r="G25" s="580" t="s">
        <v>13</v>
      </c>
      <c r="H25" s="497"/>
      <c r="I25" s="498"/>
      <c r="J25" s="499" t="e">
        <f>IF(I25/H25*100&gt;100,100,I25/H25*100)</f>
        <v>#DIV/0!</v>
      </c>
      <c r="K25" s="610"/>
      <c r="L25" s="511"/>
      <c r="M25" s="595"/>
      <c r="N25" s="503"/>
      <c r="O25" s="587"/>
      <c r="P25" s="587"/>
      <c r="Q25" s="587"/>
    </row>
    <row r="26" spans="1:17" s="588" customFormat="1" ht="75.95" hidden="1" customHeight="1" x14ac:dyDescent="0.2">
      <c r="A26" s="589"/>
      <c r="B26" s="590"/>
      <c r="C26" s="591"/>
      <c r="D26" s="592"/>
      <c r="E26" s="578" t="s">
        <v>11</v>
      </c>
      <c r="F26" s="579" t="s">
        <v>408</v>
      </c>
      <c r="G26" s="580" t="s">
        <v>13</v>
      </c>
      <c r="H26" s="497"/>
      <c r="I26" s="513"/>
      <c r="J26" s="499" t="e">
        <f>IF(I26/H26*100&gt;100,100,I26/H26*100)</f>
        <v>#DIV/0!</v>
      </c>
      <c r="K26" s="610"/>
      <c r="L26" s="511"/>
      <c r="M26" s="595"/>
      <c r="N26" s="503"/>
      <c r="O26" s="587"/>
      <c r="P26" s="587"/>
      <c r="Q26" s="587"/>
    </row>
    <row r="27" spans="1:17" s="588" customFormat="1" ht="75.95" hidden="1" customHeight="1" thickBot="1" x14ac:dyDescent="0.25">
      <c r="A27" s="589"/>
      <c r="B27" s="590"/>
      <c r="C27" s="597"/>
      <c r="D27" s="598"/>
      <c r="E27" s="578" t="s">
        <v>16</v>
      </c>
      <c r="F27" s="599" t="s">
        <v>305</v>
      </c>
      <c r="G27" s="580" t="s">
        <v>18</v>
      </c>
      <c r="H27" s="519"/>
      <c r="I27" s="522"/>
      <c r="J27" s="499" t="e">
        <f>IF(I27/H27*100&gt;100,100,I27/H27*100)</f>
        <v>#DIV/0!</v>
      </c>
      <c r="K27" s="611" t="e">
        <f>J27</f>
        <v>#DIV/0!</v>
      </c>
      <c r="L27" s="511"/>
      <c r="M27" s="595"/>
      <c r="N27" s="503"/>
      <c r="O27" s="587"/>
      <c r="P27" s="587"/>
      <c r="Q27" s="587"/>
    </row>
    <row r="28" spans="1:17" s="588" customFormat="1" ht="75.95" hidden="1" customHeight="1" x14ac:dyDescent="0.2">
      <c r="A28" s="589"/>
      <c r="B28" s="576" t="s">
        <v>177</v>
      </c>
      <c r="C28" s="577" t="s">
        <v>437</v>
      </c>
      <c r="D28" s="604" t="s">
        <v>406</v>
      </c>
      <c r="E28" s="578" t="s">
        <v>11</v>
      </c>
      <c r="F28" s="579" t="s">
        <v>12</v>
      </c>
      <c r="G28" s="580" t="s">
        <v>13</v>
      </c>
      <c r="H28" s="497"/>
      <c r="I28" s="498"/>
      <c r="J28" s="499" t="e">
        <f>IF(H28/I28*100&gt;100,100,H28/I28*100)</f>
        <v>#DIV/0!</v>
      </c>
      <c r="K28" s="608" t="e">
        <f>(J28+J29+J30)/3</f>
        <v>#DIV/0!</v>
      </c>
      <c r="L28" s="501" t="e">
        <f>(K28+K31)/2</f>
        <v>#DIV/0!</v>
      </c>
      <c r="M28" s="595"/>
      <c r="N28" s="503"/>
      <c r="O28" s="587"/>
      <c r="P28" s="587"/>
      <c r="Q28" s="587"/>
    </row>
    <row r="29" spans="1:17" s="588" customFormat="1" ht="75.95" hidden="1" customHeight="1" x14ac:dyDescent="0.2">
      <c r="A29" s="589"/>
      <c r="B29" s="590"/>
      <c r="C29" s="591"/>
      <c r="D29" s="592"/>
      <c r="E29" s="578" t="s">
        <v>11</v>
      </c>
      <c r="F29" s="579" t="s">
        <v>112</v>
      </c>
      <c r="G29" s="580" t="s">
        <v>13</v>
      </c>
      <c r="H29" s="497"/>
      <c r="I29" s="498"/>
      <c r="J29" s="499" t="e">
        <f>IF(I29/H29*100&gt;100,100,I29/H29*100)</f>
        <v>#DIV/0!</v>
      </c>
      <c r="K29" s="610"/>
      <c r="L29" s="511"/>
      <c r="M29" s="595"/>
      <c r="N29" s="503"/>
      <c r="O29" s="587"/>
      <c r="P29" s="587"/>
      <c r="Q29" s="587"/>
    </row>
    <row r="30" spans="1:17" s="588" customFormat="1" ht="75.95" hidden="1" customHeight="1" x14ac:dyDescent="0.2">
      <c r="A30" s="589"/>
      <c r="B30" s="590"/>
      <c r="C30" s="591"/>
      <c r="D30" s="592"/>
      <c r="E30" s="578" t="s">
        <v>11</v>
      </c>
      <c r="F30" s="579" t="s">
        <v>408</v>
      </c>
      <c r="G30" s="580" t="s">
        <v>13</v>
      </c>
      <c r="H30" s="497"/>
      <c r="I30" s="513"/>
      <c r="J30" s="499" t="e">
        <f>IF(I30/H30*100&gt;100,100,I30/H30*100)</f>
        <v>#DIV/0!</v>
      </c>
      <c r="K30" s="610"/>
      <c r="L30" s="511"/>
      <c r="M30" s="595"/>
      <c r="N30" s="503"/>
      <c r="O30" s="587"/>
      <c r="P30" s="587"/>
      <c r="Q30" s="587"/>
    </row>
    <row r="31" spans="1:17" s="588" customFormat="1" ht="75.95" hidden="1" customHeight="1" thickBot="1" x14ac:dyDescent="0.25">
      <c r="A31" s="589"/>
      <c r="B31" s="596"/>
      <c r="C31" s="597"/>
      <c r="D31" s="598"/>
      <c r="E31" s="578" t="s">
        <v>16</v>
      </c>
      <c r="F31" s="599" t="s">
        <v>305</v>
      </c>
      <c r="G31" s="580" t="s">
        <v>18</v>
      </c>
      <c r="H31" s="519"/>
      <c r="I31" s="519"/>
      <c r="J31" s="499" t="e">
        <f>IF(I31/H31*100&gt;100,100,I31/H31*100)</f>
        <v>#DIV/0!</v>
      </c>
      <c r="K31" s="611" t="e">
        <f>J31</f>
        <v>#DIV/0!</v>
      </c>
      <c r="L31" s="511"/>
      <c r="M31" s="595"/>
      <c r="N31" s="503"/>
      <c r="O31" s="587"/>
      <c r="P31" s="587"/>
      <c r="Q31" s="587"/>
    </row>
    <row r="32" spans="1:17" s="588" customFormat="1" ht="42" customHeight="1" x14ac:dyDescent="0.2">
      <c r="A32" s="589"/>
      <c r="B32" s="603" t="s">
        <v>79</v>
      </c>
      <c r="C32" s="577" t="s">
        <v>438</v>
      </c>
      <c r="D32" s="604" t="s">
        <v>406</v>
      </c>
      <c r="E32" s="578" t="s">
        <v>11</v>
      </c>
      <c r="F32" s="579" t="s">
        <v>12</v>
      </c>
      <c r="G32" s="580" t="s">
        <v>13</v>
      </c>
      <c r="H32" s="497">
        <v>10</v>
      </c>
      <c r="I32" s="498">
        <v>10.1</v>
      </c>
      <c r="J32" s="499">
        <f>IF(H32/I32*100&gt;100,100,H32/I32*100)</f>
        <v>99.009900990099013</v>
      </c>
      <c r="K32" s="500">
        <f>(J32+J33+J34)/3</f>
        <v>99.003300330033014</v>
      </c>
      <c r="L32" s="501">
        <f>(K32+K35)/2</f>
        <v>99.501650165016514</v>
      </c>
      <c r="M32" s="595"/>
      <c r="N32" s="503"/>
      <c r="O32" s="587"/>
      <c r="P32" s="587"/>
      <c r="Q32" s="587"/>
    </row>
    <row r="33" spans="1:17" s="588" customFormat="1" ht="42" customHeight="1" x14ac:dyDescent="0.2">
      <c r="A33" s="589"/>
      <c r="B33" s="590"/>
      <c r="C33" s="591"/>
      <c r="D33" s="592"/>
      <c r="E33" s="578" t="s">
        <v>11</v>
      </c>
      <c r="F33" s="579" t="s">
        <v>112</v>
      </c>
      <c r="G33" s="580" t="s">
        <v>13</v>
      </c>
      <c r="H33" s="497">
        <v>100</v>
      </c>
      <c r="I33" s="498">
        <v>98</v>
      </c>
      <c r="J33" s="499">
        <f>IF(I33/H33*100&gt;100,100,I33/H33*100)</f>
        <v>98</v>
      </c>
      <c r="K33" s="510"/>
      <c r="L33" s="511"/>
      <c r="M33" s="595"/>
      <c r="N33" s="503"/>
      <c r="O33" s="587"/>
      <c r="P33" s="587"/>
      <c r="Q33" s="587"/>
    </row>
    <row r="34" spans="1:17" s="588" customFormat="1" ht="36" customHeight="1" x14ac:dyDescent="0.2">
      <c r="A34" s="589"/>
      <c r="B34" s="590"/>
      <c r="C34" s="591"/>
      <c r="D34" s="592"/>
      <c r="E34" s="578" t="s">
        <v>11</v>
      </c>
      <c r="F34" s="579" t="s">
        <v>408</v>
      </c>
      <c r="G34" s="580" t="s">
        <v>13</v>
      </c>
      <c r="H34" s="497">
        <v>50</v>
      </c>
      <c r="I34" s="513">
        <v>50</v>
      </c>
      <c r="J34" s="499">
        <f>IF(I34/H34*100&gt;100,100,I34/H34*100)</f>
        <v>100</v>
      </c>
      <c r="K34" s="510"/>
      <c r="L34" s="511"/>
      <c r="M34" s="595"/>
      <c r="N34" s="503"/>
      <c r="O34" s="587"/>
      <c r="P34" s="587"/>
      <c r="Q34" s="587"/>
    </row>
    <row r="35" spans="1:17" s="588" customFormat="1" ht="30.75" customHeight="1" thickBot="1" x14ac:dyDescent="0.25">
      <c r="A35" s="589"/>
      <c r="B35" s="612"/>
      <c r="C35" s="597"/>
      <c r="D35" s="598"/>
      <c r="E35" s="578" t="s">
        <v>16</v>
      </c>
      <c r="F35" s="599" t="s">
        <v>305</v>
      </c>
      <c r="G35" s="580" t="s">
        <v>18</v>
      </c>
      <c r="H35" s="519">
        <v>270.3</v>
      </c>
      <c r="I35" s="519">
        <v>272.05</v>
      </c>
      <c r="J35" s="499">
        <f>IF(I35/H35*100&gt;100,100,I35/H35*100)</f>
        <v>100</v>
      </c>
      <c r="K35" s="523">
        <f>J35</f>
        <v>100</v>
      </c>
      <c r="L35" s="511"/>
      <c r="M35" s="595"/>
      <c r="N35" s="503"/>
      <c r="O35" s="587"/>
      <c r="P35" s="587"/>
      <c r="Q35" s="587"/>
    </row>
    <row r="36" spans="1:17" s="588" customFormat="1" ht="75.95" hidden="1" customHeight="1" x14ac:dyDescent="0.2">
      <c r="A36" s="589"/>
      <c r="B36" s="576" t="s">
        <v>182</v>
      </c>
      <c r="C36" s="577" t="s">
        <v>416</v>
      </c>
      <c r="D36" s="604" t="s">
        <v>406</v>
      </c>
      <c r="E36" s="578" t="s">
        <v>11</v>
      </c>
      <c r="F36" s="579" t="s">
        <v>12</v>
      </c>
      <c r="G36" s="580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595"/>
      <c r="N36" s="503"/>
      <c r="O36" s="587"/>
      <c r="P36" s="587"/>
      <c r="Q36" s="587"/>
    </row>
    <row r="37" spans="1:17" s="588" customFormat="1" ht="75.95" hidden="1" customHeight="1" x14ac:dyDescent="0.2">
      <c r="A37" s="589"/>
      <c r="B37" s="590"/>
      <c r="C37" s="591"/>
      <c r="D37" s="592"/>
      <c r="E37" s="578" t="s">
        <v>11</v>
      </c>
      <c r="F37" s="579" t="s">
        <v>112</v>
      </c>
      <c r="G37" s="580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595"/>
      <c r="N37" s="503"/>
      <c r="O37" s="587"/>
      <c r="P37" s="587"/>
      <c r="Q37" s="587"/>
    </row>
    <row r="38" spans="1:17" s="588" customFormat="1" ht="75.95" hidden="1" customHeight="1" x14ac:dyDescent="0.2">
      <c r="A38" s="589"/>
      <c r="B38" s="590"/>
      <c r="C38" s="591"/>
      <c r="D38" s="592"/>
      <c r="E38" s="578" t="s">
        <v>11</v>
      </c>
      <c r="F38" s="579" t="s">
        <v>408</v>
      </c>
      <c r="G38" s="580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595"/>
      <c r="N38" s="503"/>
      <c r="O38" s="587"/>
      <c r="P38" s="587"/>
      <c r="Q38" s="587"/>
    </row>
    <row r="39" spans="1:17" s="588" customFormat="1" ht="75.95" hidden="1" customHeight="1" thickBot="1" x14ac:dyDescent="0.25">
      <c r="A39" s="589"/>
      <c r="B39" s="596"/>
      <c r="C39" s="597"/>
      <c r="D39" s="598"/>
      <c r="E39" s="578" t="s">
        <v>16</v>
      </c>
      <c r="F39" s="599" t="s">
        <v>305</v>
      </c>
      <c r="G39" s="580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595"/>
      <c r="N39" s="503"/>
      <c r="O39" s="587"/>
      <c r="P39" s="587"/>
      <c r="Q39" s="587"/>
    </row>
    <row r="40" spans="1:17" s="588" customFormat="1" ht="75.95" hidden="1" customHeight="1" x14ac:dyDescent="0.2">
      <c r="A40" s="589"/>
      <c r="B40" s="576" t="s">
        <v>80</v>
      </c>
      <c r="C40" s="577" t="s">
        <v>417</v>
      </c>
      <c r="D40" s="604" t="s">
        <v>406</v>
      </c>
      <c r="E40" s="578" t="s">
        <v>11</v>
      </c>
      <c r="F40" s="579" t="s">
        <v>12</v>
      </c>
      <c r="G40" s="580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595"/>
      <c r="N40" s="503"/>
      <c r="O40" s="587"/>
      <c r="P40" s="587"/>
      <c r="Q40" s="587"/>
    </row>
    <row r="41" spans="1:17" s="588" customFormat="1" ht="75.95" hidden="1" customHeight="1" x14ac:dyDescent="0.2">
      <c r="A41" s="589"/>
      <c r="B41" s="590"/>
      <c r="C41" s="591"/>
      <c r="D41" s="592"/>
      <c r="E41" s="578" t="s">
        <v>11</v>
      </c>
      <c r="F41" s="579" t="s">
        <v>112</v>
      </c>
      <c r="G41" s="580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595"/>
      <c r="N41" s="503"/>
      <c r="O41" s="587"/>
      <c r="P41" s="587"/>
      <c r="Q41" s="587"/>
    </row>
    <row r="42" spans="1:17" s="588" customFormat="1" ht="75.95" hidden="1" customHeight="1" x14ac:dyDescent="0.2">
      <c r="A42" s="589"/>
      <c r="B42" s="590"/>
      <c r="C42" s="591"/>
      <c r="D42" s="592"/>
      <c r="E42" s="578" t="s">
        <v>11</v>
      </c>
      <c r="F42" s="579" t="s">
        <v>408</v>
      </c>
      <c r="G42" s="580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595"/>
      <c r="N42" s="503"/>
      <c r="O42" s="587"/>
      <c r="P42" s="587"/>
      <c r="Q42" s="587"/>
    </row>
    <row r="43" spans="1:17" s="588" customFormat="1" ht="75.95" hidden="1" customHeight="1" thickBot="1" x14ac:dyDescent="0.25">
      <c r="A43" s="589"/>
      <c r="B43" s="596"/>
      <c r="C43" s="597"/>
      <c r="D43" s="598"/>
      <c r="E43" s="578" t="s">
        <v>16</v>
      </c>
      <c r="F43" s="599" t="s">
        <v>305</v>
      </c>
      <c r="G43" s="580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595"/>
      <c r="N43" s="503"/>
      <c r="O43" s="587"/>
      <c r="P43" s="587"/>
      <c r="Q43" s="587"/>
    </row>
    <row r="44" spans="1:17" s="588" customFormat="1" ht="42" customHeight="1" x14ac:dyDescent="0.2">
      <c r="A44" s="589"/>
      <c r="B44" s="613" t="s">
        <v>101</v>
      </c>
      <c r="C44" s="614" t="s">
        <v>418</v>
      </c>
      <c r="D44" s="604" t="s">
        <v>406</v>
      </c>
      <c r="E44" s="578" t="s">
        <v>11</v>
      </c>
      <c r="F44" s="579" t="s">
        <v>12</v>
      </c>
      <c r="G44" s="580" t="s">
        <v>13</v>
      </c>
      <c r="H44" s="497">
        <v>12</v>
      </c>
      <c r="I44" s="498">
        <v>12</v>
      </c>
      <c r="J44" s="499">
        <f>IF(H44/I44*100&gt;100,100,H44/I44*100)</f>
        <v>100</v>
      </c>
      <c r="K44" s="500">
        <f>(J44+J45+J46)/3</f>
        <v>100</v>
      </c>
      <c r="L44" s="501">
        <f>(K44+K47)/2</f>
        <v>100</v>
      </c>
      <c r="M44" s="595"/>
      <c r="N44" s="503"/>
      <c r="O44" s="587"/>
      <c r="P44" s="587"/>
      <c r="Q44" s="587"/>
    </row>
    <row r="45" spans="1:17" s="588" customFormat="1" ht="42" customHeight="1" x14ac:dyDescent="0.2">
      <c r="A45" s="589"/>
      <c r="B45" s="615"/>
      <c r="C45" s="616"/>
      <c r="D45" s="592"/>
      <c r="E45" s="578" t="s">
        <v>11</v>
      </c>
      <c r="F45" s="579" t="s">
        <v>112</v>
      </c>
      <c r="G45" s="580" t="s">
        <v>13</v>
      </c>
      <c r="H45" s="497">
        <v>100</v>
      </c>
      <c r="I45" s="498">
        <v>100</v>
      </c>
      <c r="J45" s="499">
        <f>IF(I45/H45*100&gt;100,100,I45/H45*100)</f>
        <v>100</v>
      </c>
      <c r="K45" s="510"/>
      <c r="L45" s="511"/>
      <c r="M45" s="595"/>
      <c r="N45" s="503"/>
      <c r="O45" s="587"/>
      <c r="P45" s="587"/>
      <c r="Q45" s="587"/>
    </row>
    <row r="46" spans="1:17" s="588" customFormat="1" ht="36" customHeight="1" x14ac:dyDescent="0.2">
      <c r="A46" s="589"/>
      <c r="B46" s="617"/>
      <c r="C46" s="616"/>
      <c r="D46" s="592"/>
      <c r="E46" s="578" t="s">
        <v>11</v>
      </c>
      <c r="F46" s="579" t="s">
        <v>408</v>
      </c>
      <c r="G46" s="580" t="s">
        <v>13</v>
      </c>
      <c r="H46" s="497">
        <v>50</v>
      </c>
      <c r="I46" s="513">
        <v>50</v>
      </c>
      <c r="J46" s="499">
        <f>IF(I46/H46*100&gt;100,100,I46/H46*100)</f>
        <v>100</v>
      </c>
      <c r="K46" s="510"/>
      <c r="L46" s="511"/>
      <c r="M46" s="595"/>
      <c r="N46" s="503"/>
      <c r="O46" s="587"/>
      <c r="P46" s="587"/>
      <c r="Q46" s="587"/>
    </row>
    <row r="47" spans="1:17" s="588" customFormat="1" ht="30.75" customHeight="1" x14ac:dyDescent="0.2">
      <c r="A47" s="589"/>
      <c r="B47" s="615"/>
      <c r="C47" s="618"/>
      <c r="D47" s="598"/>
      <c r="E47" s="578" t="s">
        <v>16</v>
      </c>
      <c r="F47" s="599" t="s">
        <v>305</v>
      </c>
      <c r="G47" s="580" t="s">
        <v>18</v>
      </c>
      <c r="H47" s="519">
        <v>2</v>
      </c>
      <c r="I47" s="522">
        <v>2</v>
      </c>
      <c r="J47" s="499">
        <f>IF(I47/H47*100&gt;100,100,I47/H47*100)</f>
        <v>100</v>
      </c>
      <c r="K47" s="523">
        <f>J47</f>
        <v>100</v>
      </c>
      <c r="L47" s="511"/>
      <c r="M47" s="595"/>
      <c r="N47" s="503"/>
      <c r="O47" s="587"/>
      <c r="P47" s="587"/>
      <c r="Q47" s="587"/>
    </row>
    <row r="48" spans="1:17" s="588" customFormat="1" ht="42" customHeight="1" x14ac:dyDescent="0.2">
      <c r="A48" s="589"/>
      <c r="B48" s="619" t="s">
        <v>179</v>
      </c>
      <c r="C48" s="614" t="s">
        <v>439</v>
      </c>
      <c r="D48" s="604" t="s">
        <v>406</v>
      </c>
      <c r="E48" s="578" t="s">
        <v>11</v>
      </c>
      <c r="F48" s="579" t="s">
        <v>12</v>
      </c>
      <c r="G48" s="580" t="s">
        <v>13</v>
      </c>
      <c r="H48" s="497">
        <v>12</v>
      </c>
      <c r="I48" s="498">
        <v>11.1</v>
      </c>
      <c r="J48" s="499">
        <f>IF(H48/I48*100&gt;100,100,H48/I48*100)</f>
        <v>100</v>
      </c>
      <c r="K48" s="500">
        <f>(J48+J49+J50)/3</f>
        <v>100</v>
      </c>
      <c r="L48" s="501">
        <f>(K48+K51)/2</f>
        <v>100</v>
      </c>
      <c r="M48" s="595"/>
      <c r="N48" s="503"/>
      <c r="O48" s="587"/>
      <c r="P48" s="587"/>
      <c r="Q48" s="587"/>
    </row>
    <row r="49" spans="1:17" s="588" customFormat="1" ht="42" customHeight="1" x14ac:dyDescent="0.2">
      <c r="A49" s="589"/>
      <c r="B49" s="615"/>
      <c r="C49" s="616"/>
      <c r="D49" s="592"/>
      <c r="E49" s="578" t="s">
        <v>11</v>
      </c>
      <c r="F49" s="579" t="s">
        <v>20</v>
      </c>
      <c r="G49" s="580" t="s">
        <v>13</v>
      </c>
      <c r="H49" s="497">
        <v>100</v>
      </c>
      <c r="I49" s="498">
        <v>100</v>
      </c>
      <c r="J49" s="499">
        <f>IF(I49/H49*100&gt;100,100,I49/H49*100)</f>
        <v>100</v>
      </c>
      <c r="K49" s="510"/>
      <c r="L49" s="511"/>
      <c r="M49" s="595"/>
      <c r="N49" s="503"/>
      <c r="O49" s="587"/>
      <c r="P49" s="587"/>
      <c r="Q49" s="587"/>
    </row>
    <row r="50" spans="1:17" s="588" customFormat="1" ht="36" customHeight="1" x14ac:dyDescent="0.2">
      <c r="A50" s="589"/>
      <c r="B50" s="617"/>
      <c r="C50" s="616"/>
      <c r="D50" s="592"/>
      <c r="E50" s="578" t="s">
        <v>11</v>
      </c>
      <c r="F50" s="579" t="s">
        <v>408</v>
      </c>
      <c r="G50" s="580" t="s">
        <v>13</v>
      </c>
      <c r="H50" s="497">
        <v>50</v>
      </c>
      <c r="I50" s="513">
        <v>50</v>
      </c>
      <c r="J50" s="499">
        <f>IF(I50/H50*100&gt;100,100,I50/H50*100)</f>
        <v>100</v>
      </c>
      <c r="K50" s="510"/>
      <c r="L50" s="511"/>
      <c r="M50" s="595"/>
      <c r="N50" s="503"/>
      <c r="O50" s="587"/>
      <c r="P50" s="587"/>
      <c r="Q50" s="587"/>
    </row>
    <row r="51" spans="1:17" s="588" customFormat="1" ht="30.75" customHeight="1" x14ac:dyDescent="0.2">
      <c r="A51" s="589"/>
      <c r="B51" s="620"/>
      <c r="C51" s="618"/>
      <c r="D51" s="598"/>
      <c r="E51" s="578" t="s">
        <v>16</v>
      </c>
      <c r="F51" s="599" t="s">
        <v>305</v>
      </c>
      <c r="G51" s="580" t="s">
        <v>18</v>
      </c>
      <c r="H51" s="519">
        <v>28.7</v>
      </c>
      <c r="I51" s="519">
        <v>31</v>
      </c>
      <c r="J51" s="499">
        <f>IF(I51/H51*100&gt;100,100,I51/H51*100)</f>
        <v>100</v>
      </c>
      <c r="K51" s="523">
        <f>J51</f>
        <v>100</v>
      </c>
      <c r="L51" s="511"/>
      <c r="M51" s="595"/>
      <c r="N51" s="503"/>
      <c r="O51" s="587"/>
      <c r="P51" s="587"/>
      <c r="Q51" s="587"/>
    </row>
    <row r="52" spans="1:17" s="624" customFormat="1" ht="75.95" hidden="1" customHeight="1" x14ac:dyDescent="0.2">
      <c r="A52" s="621"/>
      <c r="B52" s="603" t="s">
        <v>85</v>
      </c>
      <c r="C52" s="577" t="s">
        <v>440</v>
      </c>
      <c r="D52" s="622" t="s">
        <v>406</v>
      </c>
      <c r="E52" s="578" t="s">
        <v>11</v>
      </c>
      <c r="F52" s="623" t="s">
        <v>212</v>
      </c>
      <c r="G52" s="580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595"/>
      <c r="N52" s="503"/>
      <c r="O52" s="587"/>
      <c r="P52" s="587"/>
      <c r="Q52" s="587"/>
    </row>
    <row r="53" spans="1:17" s="624" customFormat="1" ht="75.95" hidden="1" customHeight="1" x14ac:dyDescent="0.2">
      <c r="A53" s="621"/>
      <c r="B53" s="590"/>
      <c r="C53" s="591"/>
      <c r="D53" s="625"/>
      <c r="E53" s="578" t="s">
        <v>11</v>
      </c>
      <c r="F53" s="623" t="s">
        <v>213</v>
      </c>
      <c r="G53" s="580" t="s">
        <v>13</v>
      </c>
      <c r="H53" s="497"/>
      <c r="I53" s="498"/>
      <c r="J53" s="499" t="e">
        <f>IF(I53/H53*100&gt;100,100,I53/H53*100)</f>
        <v>#DIV/0!</v>
      </c>
      <c r="K53" s="510"/>
      <c r="L53" s="511"/>
      <c r="M53" s="595"/>
      <c r="N53" s="503"/>
      <c r="O53" s="587"/>
      <c r="P53" s="587"/>
      <c r="Q53" s="587"/>
    </row>
    <row r="54" spans="1:17" s="624" customFormat="1" ht="75.95" hidden="1" customHeight="1" x14ac:dyDescent="0.2">
      <c r="A54" s="621"/>
      <c r="B54" s="590"/>
      <c r="C54" s="591"/>
      <c r="D54" s="625"/>
      <c r="E54" s="578" t="s">
        <v>11</v>
      </c>
      <c r="F54" s="623" t="s">
        <v>214</v>
      </c>
      <c r="G54" s="580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595"/>
      <c r="N54" s="503"/>
      <c r="O54" s="587"/>
      <c r="P54" s="587"/>
      <c r="Q54" s="587"/>
    </row>
    <row r="55" spans="1:17" s="624" customFormat="1" ht="75.95" hidden="1" customHeight="1" x14ac:dyDescent="0.2">
      <c r="A55" s="621"/>
      <c r="B55" s="590"/>
      <c r="C55" s="597"/>
      <c r="D55" s="626"/>
      <c r="E55" s="578" t="s">
        <v>16</v>
      </c>
      <c r="F55" s="599" t="s">
        <v>305</v>
      </c>
      <c r="G55" s="580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595"/>
      <c r="N55" s="503"/>
      <c r="O55" s="587"/>
      <c r="P55" s="587"/>
      <c r="Q55" s="587"/>
    </row>
    <row r="56" spans="1:17" s="624" customFormat="1" ht="42" customHeight="1" x14ac:dyDescent="0.2">
      <c r="A56" s="621"/>
      <c r="B56" s="627" t="s">
        <v>88</v>
      </c>
      <c r="C56" s="577" t="s">
        <v>441</v>
      </c>
      <c r="D56" s="628" t="s">
        <v>406</v>
      </c>
      <c r="E56" s="629" t="s">
        <v>11</v>
      </c>
      <c r="F56" s="630" t="s">
        <v>212</v>
      </c>
      <c r="G56" s="569" t="s">
        <v>13</v>
      </c>
      <c r="H56" s="497">
        <v>100</v>
      </c>
      <c r="I56" s="538">
        <v>100</v>
      </c>
      <c r="J56" s="499">
        <f>IF(H56/I56*100&gt;100,100,H56/I56*100)</f>
        <v>100</v>
      </c>
      <c r="K56" s="500">
        <f>(J56+J57+J58)/3</f>
        <v>99.669966996699671</v>
      </c>
      <c r="L56" s="501">
        <f>(K56+K59)/2</f>
        <v>99.834983498349828</v>
      </c>
      <c r="M56" s="595"/>
      <c r="N56" s="503"/>
      <c r="O56" s="587"/>
      <c r="P56" s="587"/>
      <c r="Q56" s="587"/>
    </row>
    <row r="57" spans="1:17" s="624" customFormat="1" ht="42" customHeight="1" x14ac:dyDescent="0.2">
      <c r="A57" s="621"/>
      <c r="B57" s="590"/>
      <c r="C57" s="591"/>
      <c r="D57" s="631"/>
      <c r="E57" s="629" t="s">
        <v>11</v>
      </c>
      <c r="F57" s="630" t="s">
        <v>213</v>
      </c>
      <c r="G57" s="569" t="s">
        <v>13</v>
      </c>
      <c r="H57" s="497">
        <v>10</v>
      </c>
      <c r="I57" s="538">
        <v>10.1</v>
      </c>
      <c r="J57" s="499">
        <f>IF(H57/I57*100&gt;100,100,H57/I57*100)</f>
        <v>99.009900990099013</v>
      </c>
      <c r="K57" s="510"/>
      <c r="L57" s="511"/>
      <c r="M57" s="595"/>
      <c r="N57" s="503"/>
      <c r="O57" s="587"/>
      <c r="P57" s="587"/>
      <c r="Q57" s="587"/>
    </row>
    <row r="58" spans="1:17" s="624" customFormat="1" ht="36" customHeight="1" x14ac:dyDescent="0.2">
      <c r="A58" s="621"/>
      <c r="B58" s="590"/>
      <c r="C58" s="591"/>
      <c r="D58" s="631"/>
      <c r="E58" s="629" t="s">
        <v>11</v>
      </c>
      <c r="F58" s="630" t="s">
        <v>214</v>
      </c>
      <c r="G58" s="569" t="s">
        <v>13</v>
      </c>
      <c r="H58" s="497">
        <v>100</v>
      </c>
      <c r="I58" s="497">
        <v>100</v>
      </c>
      <c r="J58" s="499">
        <f>IF(I58/H58*100&gt;100,100,I58/H58*100)</f>
        <v>100</v>
      </c>
      <c r="K58" s="510"/>
      <c r="L58" s="511"/>
      <c r="M58" s="595"/>
      <c r="N58" s="503"/>
      <c r="O58" s="587"/>
      <c r="P58" s="587"/>
      <c r="Q58" s="587"/>
    </row>
    <row r="59" spans="1:17" s="624" customFormat="1" ht="30.75" customHeight="1" x14ac:dyDescent="0.2">
      <c r="A59" s="621"/>
      <c r="B59" s="612"/>
      <c r="C59" s="597"/>
      <c r="D59" s="632"/>
      <c r="E59" s="629" t="s">
        <v>16</v>
      </c>
      <c r="F59" s="633" t="s">
        <v>305</v>
      </c>
      <c r="G59" s="569" t="s">
        <v>18</v>
      </c>
      <c r="H59" s="519">
        <v>1.7</v>
      </c>
      <c r="I59" s="519">
        <v>1.7</v>
      </c>
      <c r="J59" s="499">
        <f>IF(I59/H59*100&gt;100,100,I59/H59*100)</f>
        <v>100</v>
      </c>
      <c r="K59" s="523">
        <f>J59</f>
        <v>100</v>
      </c>
      <c r="L59" s="511"/>
      <c r="M59" s="595"/>
      <c r="N59" s="503"/>
      <c r="O59" s="587"/>
      <c r="P59" s="587"/>
      <c r="Q59" s="587"/>
    </row>
    <row r="60" spans="1:17" s="624" customFormat="1" ht="75.95" hidden="1" customHeight="1" x14ac:dyDescent="0.2">
      <c r="A60" s="621"/>
      <c r="B60" s="603" t="s">
        <v>87</v>
      </c>
      <c r="C60" s="577" t="s">
        <v>423</v>
      </c>
      <c r="D60" s="622" t="s">
        <v>406</v>
      </c>
      <c r="E60" s="578" t="s">
        <v>11</v>
      </c>
      <c r="F60" s="623" t="s">
        <v>212</v>
      </c>
      <c r="G60" s="580" t="s">
        <v>13</v>
      </c>
      <c r="H60" s="497"/>
      <c r="I60" s="538"/>
      <c r="J60" s="499" t="e">
        <f>IF(H60/I60*100&gt;100,100,H60/I60*100)</f>
        <v>#DIV/0!</v>
      </c>
      <c r="K60" s="500" t="e">
        <f>(J60+J61+J62)/3</f>
        <v>#DIV/0!</v>
      </c>
      <c r="L60" s="501" t="e">
        <f>(K60+K63)/2</f>
        <v>#DIV/0!</v>
      </c>
      <c r="M60" s="595"/>
      <c r="N60" s="503"/>
      <c r="O60" s="587"/>
      <c r="P60" s="587"/>
      <c r="Q60" s="587"/>
    </row>
    <row r="61" spans="1:17" s="624" customFormat="1" ht="75.95" hidden="1" customHeight="1" x14ac:dyDescent="0.2">
      <c r="A61" s="621"/>
      <c r="B61" s="590"/>
      <c r="C61" s="591"/>
      <c r="D61" s="625"/>
      <c r="E61" s="578" t="s">
        <v>11</v>
      </c>
      <c r="F61" s="623" t="s">
        <v>213</v>
      </c>
      <c r="G61" s="580" t="s">
        <v>13</v>
      </c>
      <c r="H61" s="497"/>
      <c r="I61" s="538"/>
      <c r="J61" s="499" t="e">
        <f>IF(I61/H61*100&gt;100,100,I61/H61*100)</f>
        <v>#DIV/0!</v>
      </c>
      <c r="K61" s="510"/>
      <c r="L61" s="511"/>
      <c r="M61" s="595"/>
      <c r="N61" s="503"/>
      <c r="O61" s="587"/>
      <c r="P61" s="587"/>
      <c r="Q61" s="587"/>
    </row>
    <row r="62" spans="1:17" s="624" customFormat="1" ht="75.95" hidden="1" customHeight="1" x14ac:dyDescent="0.2">
      <c r="A62" s="621"/>
      <c r="B62" s="590"/>
      <c r="C62" s="591"/>
      <c r="D62" s="625"/>
      <c r="E62" s="578" t="s">
        <v>11</v>
      </c>
      <c r="F62" s="623" t="s">
        <v>214</v>
      </c>
      <c r="G62" s="580" t="s">
        <v>13</v>
      </c>
      <c r="H62" s="497"/>
      <c r="I62" s="497"/>
      <c r="J62" s="499" t="e">
        <f>IF(I62/H62*100&gt;100,100,I62/H62*100)</f>
        <v>#DIV/0!</v>
      </c>
      <c r="K62" s="510"/>
      <c r="L62" s="511"/>
      <c r="M62" s="595"/>
      <c r="N62" s="503"/>
      <c r="O62" s="587"/>
      <c r="P62" s="587"/>
      <c r="Q62" s="587"/>
    </row>
    <row r="63" spans="1:17" s="624" customFormat="1" ht="75.95" hidden="1" customHeight="1" thickBot="1" x14ac:dyDescent="0.25">
      <c r="A63" s="621"/>
      <c r="B63" s="596"/>
      <c r="C63" s="597"/>
      <c r="D63" s="626"/>
      <c r="E63" s="578" t="s">
        <v>16</v>
      </c>
      <c r="F63" s="599" t="s">
        <v>305</v>
      </c>
      <c r="G63" s="580" t="s">
        <v>18</v>
      </c>
      <c r="H63" s="519"/>
      <c r="I63" s="519"/>
      <c r="J63" s="499" t="e">
        <f>IF(I63/H63*100&gt;100,100,I63/H63*100)</f>
        <v>#DIV/0!</v>
      </c>
      <c r="K63" s="523" t="e">
        <f>J63</f>
        <v>#DIV/0!</v>
      </c>
      <c r="L63" s="511"/>
      <c r="M63" s="595"/>
      <c r="N63" s="503"/>
      <c r="O63" s="587"/>
      <c r="P63" s="587"/>
      <c r="Q63" s="587"/>
    </row>
    <row r="64" spans="1:17" s="624" customFormat="1" ht="42" customHeight="1" x14ac:dyDescent="0.2">
      <c r="A64" s="621"/>
      <c r="B64" s="603" t="s">
        <v>82</v>
      </c>
      <c r="C64" s="577" t="s">
        <v>442</v>
      </c>
      <c r="D64" s="622" t="s">
        <v>406</v>
      </c>
      <c r="E64" s="578" t="s">
        <v>11</v>
      </c>
      <c r="F64" s="623" t="s">
        <v>212</v>
      </c>
      <c r="G64" s="580" t="s">
        <v>13</v>
      </c>
      <c r="H64" s="497">
        <v>100</v>
      </c>
      <c r="I64" s="498">
        <v>100</v>
      </c>
      <c r="J64" s="499">
        <f>IF(I64/H64*100&gt;100,100,I64/H64*100)</f>
        <v>100</v>
      </c>
      <c r="K64" s="500">
        <f>(J64+J65+J66)/3</f>
        <v>99.669966996699671</v>
      </c>
      <c r="L64" s="501">
        <f>(K64+K67)/2</f>
        <v>99.834983498349828</v>
      </c>
      <c r="M64" s="595"/>
      <c r="N64" s="503"/>
      <c r="O64" s="587"/>
      <c r="P64" s="587"/>
      <c r="Q64" s="587"/>
    </row>
    <row r="65" spans="1:17" s="624" customFormat="1" ht="42" customHeight="1" x14ac:dyDescent="0.2">
      <c r="A65" s="621"/>
      <c r="B65" s="590"/>
      <c r="C65" s="591"/>
      <c r="D65" s="625"/>
      <c r="E65" s="578" t="s">
        <v>11</v>
      </c>
      <c r="F65" s="623" t="s">
        <v>213</v>
      </c>
      <c r="G65" s="580" t="s">
        <v>13</v>
      </c>
      <c r="H65" s="497">
        <v>10</v>
      </c>
      <c r="I65" s="498">
        <v>10.1</v>
      </c>
      <c r="J65" s="499">
        <f>IF(H65/I65*100&gt;100,100,H65/I65*100)</f>
        <v>99.009900990099013</v>
      </c>
      <c r="K65" s="510"/>
      <c r="L65" s="511"/>
      <c r="M65" s="595"/>
      <c r="N65" s="503"/>
      <c r="O65" s="587"/>
      <c r="P65" s="587"/>
      <c r="Q65" s="587"/>
    </row>
    <row r="66" spans="1:17" s="624" customFormat="1" ht="36" customHeight="1" x14ac:dyDescent="0.2">
      <c r="A66" s="621"/>
      <c r="B66" s="590"/>
      <c r="C66" s="591"/>
      <c r="D66" s="625"/>
      <c r="E66" s="578" t="s">
        <v>11</v>
      </c>
      <c r="F66" s="623" t="s">
        <v>214</v>
      </c>
      <c r="G66" s="580" t="s">
        <v>13</v>
      </c>
      <c r="H66" s="497">
        <v>100</v>
      </c>
      <c r="I66" s="513">
        <v>100</v>
      </c>
      <c r="J66" s="499">
        <f>IF(I66/H66*100&gt;100,100,I66/H66*100)</f>
        <v>100</v>
      </c>
      <c r="K66" s="510"/>
      <c r="L66" s="511"/>
      <c r="M66" s="595"/>
      <c r="N66" s="503"/>
      <c r="O66" s="587"/>
      <c r="P66" s="587"/>
      <c r="Q66" s="587"/>
    </row>
    <row r="67" spans="1:17" s="624" customFormat="1" ht="30.75" customHeight="1" thickBot="1" x14ac:dyDescent="0.25">
      <c r="A67" s="621"/>
      <c r="B67" s="612"/>
      <c r="C67" s="597"/>
      <c r="D67" s="626"/>
      <c r="E67" s="578" t="s">
        <v>16</v>
      </c>
      <c r="F67" s="599" t="s">
        <v>305</v>
      </c>
      <c r="G67" s="580" t="s">
        <v>18</v>
      </c>
      <c r="H67" s="519">
        <v>270.3</v>
      </c>
      <c r="I67" s="519">
        <v>272.05</v>
      </c>
      <c r="J67" s="499">
        <f>IF(I67/H67*100&gt;100,100,I67/H67*100)</f>
        <v>100</v>
      </c>
      <c r="K67" s="523">
        <f>J67</f>
        <v>100</v>
      </c>
      <c r="L67" s="511"/>
      <c r="M67" s="595"/>
      <c r="N67" s="503"/>
      <c r="O67" s="587"/>
      <c r="P67" s="587"/>
      <c r="Q67" s="587"/>
    </row>
    <row r="68" spans="1:17" s="624" customFormat="1" ht="75.95" hidden="1" customHeight="1" x14ac:dyDescent="0.2">
      <c r="A68" s="621"/>
      <c r="B68" s="627"/>
      <c r="C68" s="577" t="s">
        <v>425</v>
      </c>
      <c r="D68" s="622" t="s">
        <v>406</v>
      </c>
      <c r="E68" s="578" t="s">
        <v>11</v>
      </c>
      <c r="F68" s="623" t="s">
        <v>212</v>
      </c>
      <c r="G68" s="580" t="s">
        <v>13</v>
      </c>
      <c r="H68" s="497"/>
      <c r="I68" s="498"/>
      <c r="J68" s="499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595"/>
      <c r="N68" s="503"/>
      <c r="O68" s="587"/>
      <c r="P68" s="587"/>
      <c r="Q68" s="587"/>
    </row>
    <row r="69" spans="1:17" s="624" customFormat="1" ht="75.95" hidden="1" customHeight="1" x14ac:dyDescent="0.2">
      <c r="A69" s="621"/>
      <c r="B69" s="590"/>
      <c r="C69" s="591"/>
      <c r="D69" s="625"/>
      <c r="E69" s="578" t="s">
        <v>11</v>
      </c>
      <c r="F69" s="623" t="s">
        <v>213</v>
      </c>
      <c r="G69" s="580" t="s">
        <v>13</v>
      </c>
      <c r="H69" s="497"/>
      <c r="I69" s="498"/>
      <c r="J69" s="499" t="e">
        <f>IF(I69/H69*100&gt;100,100,I69/H69*100)</f>
        <v>#DIV/0!</v>
      </c>
      <c r="K69" s="510"/>
      <c r="L69" s="511"/>
      <c r="M69" s="595"/>
      <c r="N69" s="503"/>
      <c r="O69" s="587"/>
      <c r="P69" s="587"/>
      <c r="Q69" s="587"/>
    </row>
    <row r="70" spans="1:17" s="624" customFormat="1" ht="75.95" hidden="1" customHeight="1" x14ac:dyDescent="0.2">
      <c r="A70" s="621"/>
      <c r="B70" s="590"/>
      <c r="C70" s="591"/>
      <c r="D70" s="625"/>
      <c r="E70" s="578" t="s">
        <v>11</v>
      </c>
      <c r="F70" s="623" t="s">
        <v>214</v>
      </c>
      <c r="G70" s="580" t="s">
        <v>13</v>
      </c>
      <c r="H70" s="497"/>
      <c r="I70" s="513"/>
      <c r="J70" s="499" t="e">
        <f>IF(I70/H70*100&gt;100,100,I70/H70*100)</f>
        <v>#DIV/0!</v>
      </c>
      <c r="K70" s="510"/>
      <c r="L70" s="511"/>
      <c r="M70" s="595"/>
      <c r="N70" s="503"/>
      <c r="O70" s="587"/>
      <c r="P70" s="587"/>
      <c r="Q70" s="587"/>
    </row>
    <row r="71" spans="1:17" s="624" customFormat="1" ht="75.95" hidden="1" customHeight="1" x14ac:dyDescent="0.2">
      <c r="A71" s="621"/>
      <c r="B71" s="612"/>
      <c r="C71" s="597"/>
      <c r="D71" s="626"/>
      <c r="E71" s="578" t="s">
        <v>16</v>
      </c>
      <c r="F71" s="599" t="s">
        <v>305</v>
      </c>
      <c r="G71" s="580" t="s">
        <v>18</v>
      </c>
      <c r="H71" s="519"/>
      <c r="I71" s="522"/>
      <c r="J71" s="499" t="e">
        <f>IF(I71/H71*100&gt;100,100,I71/H71*100)</f>
        <v>#DIV/0!</v>
      </c>
      <c r="K71" s="523" t="e">
        <f>J71</f>
        <v>#DIV/0!</v>
      </c>
      <c r="L71" s="511"/>
      <c r="M71" s="595"/>
      <c r="N71" s="503"/>
      <c r="O71" s="587"/>
      <c r="P71" s="587"/>
      <c r="Q71" s="587"/>
    </row>
    <row r="72" spans="1:17" s="624" customFormat="1" ht="75.95" hidden="1" customHeight="1" x14ac:dyDescent="0.2">
      <c r="A72" s="621"/>
      <c r="B72" s="627" t="s">
        <v>210</v>
      </c>
      <c r="C72" s="577" t="s">
        <v>426</v>
      </c>
      <c r="D72" s="622" t="s">
        <v>406</v>
      </c>
      <c r="E72" s="578" t="s">
        <v>11</v>
      </c>
      <c r="F72" s="623" t="s">
        <v>212</v>
      </c>
      <c r="G72" s="580" t="s">
        <v>13</v>
      </c>
      <c r="H72" s="497"/>
      <c r="I72" s="498"/>
      <c r="J72" s="499" t="e">
        <f>IF(H72/I72*100&gt;100,100,H72/I72*100)</f>
        <v>#DIV/0!</v>
      </c>
      <c r="K72" s="500" t="e">
        <f>(J72+J73+J74)/3</f>
        <v>#DIV/0!</v>
      </c>
      <c r="L72" s="501" t="e">
        <f>(K72+K75)/2</f>
        <v>#DIV/0!</v>
      </c>
      <c r="M72" s="595"/>
      <c r="N72" s="503"/>
      <c r="O72" s="587"/>
      <c r="P72" s="587"/>
      <c r="Q72" s="587"/>
    </row>
    <row r="73" spans="1:17" s="624" customFormat="1" ht="75.95" hidden="1" customHeight="1" x14ac:dyDescent="0.2">
      <c r="A73" s="621"/>
      <c r="B73" s="590"/>
      <c r="C73" s="591"/>
      <c r="D73" s="625"/>
      <c r="E73" s="578" t="s">
        <v>11</v>
      </c>
      <c r="F73" s="623" t="s">
        <v>213</v>
      </c>
      <c r="G73" s="580" t="s">
        <v>13</v>
      </c>
      <c r="H73" s="497"/>
      <c r="I73" s="498"/>
      <c r="J73" s="499" t="e">
        <f>IF(I73/H73*100&gt;100,100,I73/H73*100)</f>
        <v>#DIV/0!</v>
      </c>
      <c r="K73" s="510"/>
      <c r="L73" s="511"/>
      <c r="M73" s="595"/>
      <c r="N73" s="503"/>
      <c r="O73" s="587"/>
      <c r="P73" s="587"/>
      <c r="Q73" s="587"/>
    </row>
    <row r="74" spans="1:17" s="624" customFormat="1" ht="75.95" hidden="1" customHeight="1" x14ac:dyDescent="0.2">
      <c r="A74" s="621"/>
      <c r="B74" s="590"/>
      <c r="C74" s="591"/>
      <c r="D74" s="625"/>
      <c r="E74" s="578" t="s">
        <v>11</v>
      </c>
      <c r="F74" s="623" t="s">
        <v>214</v>
      </c>
      <c r="G74" s="580" t="s">
        <v>13</v>
      </c>
      <c r="H74" s="497"/>
      <c r="I74" s="513"/>
      <c r="J74" s="499" t="e">
        <f>IF(I74/H74*100&gt;100,100,I74/H74*100)</f>
        <v>#DIV/0!</v>
      </c>
      <c r="K74" s="510"/>
      <c r="L74" s="511"/>
      <c r="M74" s="595"/>
      <c r="N74" s="503"/>
      <c r="O74" s="587"/>
      <c r="P74" s="587"/>
      <c r="Q74" s="587"/>
    </row>
    <row r="75" spans="1:17" s="624" customFormat="1" ht="75.95" hidden="1" customHeight="1" thickBot="1" x14ac:dyDescent="0.25">
      <c r="A75" s="621"/>
      <c r="B75" s="590"/>
      <c r="C75" s="597"/>
      <c r="D75" s="626"/>
      <c r="E75" s="578" t="s">
        <v>16</v>
      </c>
      <c r="F75" s="599" t="s">
        <v>305</v>
      </c>
      <c r="G75" s="580" t="s">
        <v>18</v>
      </c>
      <c r="H75" s="519"/>
      <c r="I75" s="522"/>
      <c r="J75" s="499" t="e">
        <f>IF(I75/H75*100&gt;100,100,I75/H75*100)</f>
        <v>#DIV/0!</v>
      </c>
      <c r="K75" s="523" t="e">
        <f>J75</f>
        <v>#DIV/0!</v>
      </c>
      <c r="L75" s="511"/>
      <c r="M75" s="595"/>
      <c r="N75" s="503"/>
      <c r="O75" s="587"/>
      <c r="P75" s="587"/>
      <c r="Q75" s="587"/>
    </row>
    <row r="76" spans="1:17" s="624" customFormat="1" ht="75.95" hidden="1" customHeight="1" x14ac:dyDescent="0.2">
      <c r="A76" s="621"/>
      <c r="B76" s="576" t="s">
        <v>83</v>
      </c>
      <c r="C76" s="577" t="s">
        <v>427</v>
      </c>
      <c r="D76" s="622" t="s">
        <v>406</v>
      </c>
      <c r="E76" s="578" t="s">
        <v>11</v>
      </c>
      <c r="F76" s="623" t="s">
        <v>212</v>
      </c>
      <c r="G76" s="580" t="s">
        <v>13</v>
      </c>
      <c r="H76" s="497"/>
      <c r="I76" s="497"/>
      <c r="J76" s="499" t="e">
        <f>IF(H76/I76*100&gt;100,100,H76/I76*100)</f>
        <v>#DIV/0!</v>
      </c>
      <c r="K76" s="500" t="e">
        <f>(J76+J77+J78)/3</f>
        <v>#DIV/0!</v>
      </c>
      <c r="L76" s="501" t="e">
        <f>(K76+K79)/2</f>
        <v>#DIV/0!</v>
      </c>
      <c r="M76" s="595"/>
      <c r="N76" s="503"/>
      <c r="O76" s="587"/>
      <c r="P76" s="587"/>
      <c r="Q76" s="587"/>
    </row>
    <row r="77" spans="1:17" s="624" customFormat="1" ht="75.95" hidden="1" customHeight="1" x14ac:dyDescent="0.2">
      <c r="A77" s="621"/>
      <c r="B77" s="590"/>
      <c r="C77" s="591"/>
      <c r="D77" s="625"/>
      <c r="E77" s="578" t="s">
        <v>11</v>
      </c>
      <c r="F77" s="623" t="s">
        <v>213</v>
      </c>
      <c r="G77" s="580" t="s">
        <v>13</v>
      </c>
      <c r="H77" s="497"/>
      <c r="I77" s="497"/>
      <c r="J77" s="499" t="e">
        <f>IF(I77/H77*100&gt;100,100,I77/H77*100)</f>
        <v>#DIV/0!</v>
      </c>
      <c r="K77" s="510"/>
      <c r="L77" s="511"/>
      <c r="M77" s="595"/>
      <c r="N77" s="503"/>
      <c r="O77" s="587"/>
      <c r="P77" s="587"/>
      <c r="Q77" s="587"/>
    </row>
    <row r="78" spans="1:17" s="624" customFormat="1" ht="75.95" hidden="1" customHeight="1" x14ac:dyDescent="0.2">
      <c r="A78" s="621"/>
      <c r="B78" s="590"/>
      <c r="C78" s="591"/>
      <c r="D78" s="625"/>
      <c r="E78" s="578" t="s">
        <v>11</v>
      </c>
      <c r="F78" s="623" t="s">
        <v>214</v>
      </c>
      <c r="G78" s="580" t="s">
        <v>13</v>
      </c>
      <c r="H78" s="497"/>
      <c r="I78" s="497"/>
      <c r="J78" s="499" t="e">
        <f>IF(I78/H78*100&gt;100,100,I78/H78*100)</f>
        <v>#DIV/0!</v>
      </c>
      <c r="K78" s="510"/>
      <c r="L78" s="511"/>
      <c r="M78" s="595"/>
      <c r="N78" s="503"/>
      <c r="O78" s="587"/>
      <c r="P78" s="587"/>
      <c r="Q78" s="587"/>
    </row>
    <row r="79" spans="1:17" s="624" customFormat="1" ht="75.95" hidden="1" customHeight="1" thickBot="1" x14ac:dyDescent="0.25">
      <c r="A79" s="621"/>
      <c r="B79" s="596"/>
      <c r="C79" s="597"/>
      <c r="D79" s="626"/>
      <c r="E79" s="578" t="s">
        <v>16</v>
      </c>
      <c r="F79" s="599" t="s">
        <v>305</v>
      </c>
      <c r="G79" s="580" t="s">
        <v>18</v>
      </c>
      <c r="H79" s="519"/>
      <c r="I79" s="522"/>
      <c r="J79" s="499" t="e">
        <f>IF(I79/H79*100&gt;100,100,I79/H79*100)</f>
        <v>#DIV/0!</v>
      </c>
      <c r="K79" s="523" t="e">
        <f>J79</f>
        <v>#DIV/0!</v>
      </c>
      <c r="L79" s="511"/>
      <c r="M79" s="595"/>
      <c r="N79" s="503"/>
      <c r="O79" s="587"/>
      <c r="P79" s="587"/>
      <c r="Q79" s="587"/>
    </row>
    <row r="80" spans="1:17" s="624" customFormat="1" ht="42" customHeight="1" x14ac:dyDescent="0.2">
      <c r="A80" s="621"/>
      <c r="B80" s="576" t="s">
        <v>102</v>
      </c>
      <c r="C80" s="577" t="s">
        <v>428</v>
      </c>
      <c r="D80" s="622" t="s">
        <v>406</v>
      </c>
      <c r="E80" s="578" t="s">
        <v>11</v>
      </c>
      <c r="F80" s="623" t="s">
        <v>212</v>
      </c>
      <c r="G80" s="580" t="s">
        <v>13</v>
      </c>
      <c r="H80" s="497">
        <v>100</v>
      </c>
      <c r="I80" s="497">
        <v>100</v>
      </c>
      <c r="J80" s="499">
        <f t="shared" ref="J80:J87" si="0">IF(I80/H80*100&gt;100,100,I80/H80*100)</f>
        <v>100</v>
      </c>
      <c r="K80" s="500">
        <f>(J80+J81+J82)/3</f>
        <v>100</v>
      </c>
      <c r="L80" s="501">
        <f>(K80+K83)/2</f>
        <v>100</v>
      </c>
      <c r="M80" s="595"/>
      <c r="N80" s="503"/>
      <c r="O80" s="587"/>
      <c r="P80" s="587"/>
      <c r="Q80" s="587"/>
    </row>
    <row r="81" spans="1:17" s="624" customFormat="1" ht="42" customHeight="1" x14ac:dyDescent="0.2">
      <c r="A81" s="621"/>
      <c r="B81" s="590"/>
      <c r="C81" s="591"/>
      <c r="D81" s="625"/>
      <c r="E81" s="578" t="s">
        <v>11</v>
      </c>
      <c r="F81" s="623" t="s">
        <v>213</v>
      </c>
      <c r="G81" s="580" t="s">
        <v>13</v>
      </c>
      <c r="H81" s="497">
        <v>12</v>
      </c>
      <c r="I81" s="497">
        <v>12</v>
      </c>
      <c r="J81" s="499">
        <f>IF(H81/I81*100&gt;100,100,H81/I81*100)</f>
        <v>100</v>
      </c>
      <c r="K81" s="510"/>
      <c r="L81" s="511"/>
      <c r="M81" s="595"/>
      <c r="N81" s="503"/>
      <c r="O81" s="587"/>
      <c r="P81" s="587"/>
      <c r="Q81" s="587"/>
    </row>
    <row r="82" spans="1:17" s="624" customFormat="1" ht="36" customHeight="1" x14ac:dyDescent="0.2">
      <c r="A82" s="621"/>
      <c r="B82" s="590"/>
      <c r="C82" s="591"/>
      <c r="D82" s="625"/>
      <c r="E82" s="578" t="s">
        <v>11</v>
      </c>
      <c r="F82" s="623" t="s">
        <v>214</v>
      </c>
      <c r="G82" s="580" t="s">
        <v>13</v>
      </c>
      <c r="H82" s="497">
        <v>100</v>
      </c>
      <c r="I82" s="497">
        <v>100</v>
      </c>
      <c r="J82" s="499">
        <f t="shared" si="0"/>
        <v>100</v>
      </c>
      <c r="K82" s="510"/>
      <c r="L82" s="511"/>
      <c r="M82" s="595"/>
      <c r="N82" s="503"/>
      <c r="O82" s="587"/>
      <c r="P82" s="587"/>
      <c r="Q82" s="587"/>
    </row>
    <row r="83" spans="1:17" s="624" customFormat="1" ht="30.75" customHeight="1" thickBot="1" x14ac:dyDescent="0.25">
      <c r="A83" s="621"/>
      <c r="B83" s="596"/>
      <c r="C83" s="597"/>
      <c r="D83" s="626"/>
      <c r="E83" s="578" t="s">
        <v>16</v>
      </c>
      <c r="F83" s="599" t="s">
        <v>305</v>
      </c>
      <c r="G83" s="580" t="s">
        <v>18</v>
      </c>
      <c r="H83" s="519">
        <v>2</v>
      </c>
      <c r="I83" s="522">
        <v>2</v>
      </c>
      <c r="J83" s="499">
        <f t="shared" si="0"/>
        <v>100</v>
      </c>
      <c r="K83" s="523">
        <f>J83</f>
        <v>100</v>
      </c>
      <c r="L83" s="511"/>
      <c r="M83" s="595"/>
      <c r="N83" s="503"/>
      <c r="O83" s="587"/>
      <c r="P83" s="587"/>
      <c r="Q83" s="587"/>
    </row>
    <row r="84" spans="1:17" s="624" customFormat="1" ht="42" customHeight="1" x14ac:dyDescent="0.2">
      <c r="A84" s="621"/>
      <c r="B84" s="603" t="s">
        <v>86</v>
      </c>
      <c r="C84" s="577" t="s">
        <v>443</v>
      </c>
      <c r="D84" s="622" t="s">
        <v>406</v>
      </c>
      <c r="E84" s="578" t="s">
        <v>11</v>
      </c>
      <c r="F84" s="623" t="s">
        <v>212</v>
      </c>
      <c r="G84" s="580" t="s">
        <v>13</v>
      </c>
      <c r="H84" s="497">
        <v>100</v>
      </c>
      <c r="I84" s="498">
        <v>97</v>
      </c>
      <c r="J84" s="499">
        <f t="shared" si="0"/>
        <v>97</v>
      </c>
      <c r="K84" s="500">
        <f>(J84+J85+J86)/3</f>
        <v>99</v>
      </c>
      <c r="L84" s="501">
        <f>(K84+K87)/2</f>
        <v>99.5</v>
      </c>
      <c r="M84" s="595"/>
      <c r="N84" s="503"/>
      <c r="O84" s="587"/>
      <c r="P84" s="587"/>
      <c r="Q84" s="587"/>
    </row>
    <row r="85" spans="1:17" s="624" customFormat="1" ht="42" customHeight="1" x14ac:dyDescent="0.2">
      <c r="A85" s="621"/>
      <c r="B85" s="590"/>
      <c r="C85" s="591"/>
      <c r="D85" s="625"/>
      <c r="E85" s="578" t="s">
        <v>11</v>
      </c>
      <c r="F85" s="623" t="s">
        <v>213</v>
      </c>
      <c r="G85" s="580" t="s">
        <v>13</v>
      </c>
      <c r="H85" s="497">
        <v>12</v>
      </c>
      <c r="I85" s="538">
        <v>11.1</v>
      </c>
      <c r="J85" s="499">
        <f>IF(H85/I85*100&gt;100,100,H85/I85*100)</f>
        <v>100</v>
      </c>
      <c r="K85" s="510"/>
      <c r="L85" s="511"/>
      <c r="M85" s="595"/>
      <c r="N85" s="503"/>
      <c r="O85" s="587"/>
      <c r="P85" s="587"/>
      <c r="Q85" s="587"/>
    </row>
    <row r="86" spans="1:17" s="624" customFormat="1" ht="36" customHeight="1" x14ac:dyDescent="0.2">
      <c r="A86" s="621"/>
      <c r="B86" s="590"/>
      <c r="C86" s="591"/>
      <c r="D86" s="625"/>
      <c r="E86" s="578" t="s">
        <v>11</v>
      </c>
      <c r="F86" s="623" t="s">
        <v>214</v>
      </c>
      <c r="G86" s="580" t="s">
        <v>13</v>
      </c>
      <c r="H86" s="497">
        <v>100</v>
      </c>
      <c r="I86" s="513">
        <v>100</v>
      </c>
      <c r="J86" s="499">
        <f t="shared" si="0"/>
        <v>100</v>
      </c>
      <c r="K86" s="510"/>
      <c r="L86" s="511"/>
      <c r="M86" s="595"/>
      <c r="N86" s="503"/>
      <c r="O86" s="587"/>
      <c r="P86" s="587"/>
      <c r="Q86" s="587"/>
    </row>
    <row r="87" spans="1:17" s="624" customFormat="1" ht="30.75" customHeight="1" x14ac:dyDescent="0.2">
      <c r="A87" s="621"/>
      <c r="B87" s="612"/>
      <c r="C87" s="597"/>
      <c r="D87" s="626"/>
      <c r="E87" s="578" t="s">
        <v>16</v>
      </c>
      <c r="F87" s="599" t="s">
        <v>305</v>
      </c>
      <c r="G87" s="580" t="s">
        <v>18</v>
      </c>
      <c r="H87" s="519">
        <v>28.7</v>
      </c>
      <c r="I87" s="519">
        <v>31</v>
      </c>
      <c r="J87" s="499">
        <f t="shared" si="0"/>
        <v>100</v>
      </c>
      <c r="K87" s="523">
        <f>J87</f>
        <v>100</v>
      </c>
      <c r="L87" s="511"/>
      <c r="M87" s="634"/>
      <c r="N87" s="503"/>
      <c r="O87" s="587"/>
      <c r="P87" s="587"/>
      <c r="Q87" s="587"/>
    </row>
    <row r="88" spans="1:17" s="561" customFormat="1" ht="34.5" customHeight="1" x14ac:dyDescent="0.25">
      <c r="A88" s="560" t="s">
        <v>430</v>
      </c>
      <c r="E88" s="562"/>
      <c r="G88" s="560" t="s">
        <v>431</v>
      </c>
      <c r="H88" s="563"/>
    </row>
    <row r="89" spans="1:17" s="561" customFormat="1" ht="30.75" customHeight="1" x14ac:dyDescent="0.25">
      <c r="A89" s="561" t="s">
        <v>432</v>
      </c>
      <c r="E89" s="562"/>
      <c r="H89" s="563"/>
    </row>
    <row r="90" spans="1:17" x14ac:dyDescent="0.25">
      <c r="G90" s="637">
        <v>303</v>
      </c>
      <c r="H90" s="638">
        <f>H7+H11+H15+H19+H23+H27+H31+H35+H39+H43+H47+H51</f>
        <v>302.7</v>
      </c>
      <c r="I90" s="639">
        <f>I7+I11+I15+I19+I23+I27+I31+I35+I39+I43+I47+I51</f>
        <v>306.75</v>
      </c>
      <c r="J90" s="640">
        <v>306.75</v>
      </c>
      <c r="K90" s="588"/>
    </row>
    <row r="91" spans="1:17" x14ac:dyDescent="0.25">
      <c r="G91" s="637">
        <v>303</v>
      </c>
      <c r="H91" s="638">
        <f>H55+H59+H63+H67+H71+H75+H79+H83+H87</f>
        <v>302.7</v>
      </c>
      <c r="I91" s="639">
        <f>I55+I59+I63+I67+I71+I75+I79+I83+I87</f>
        <v>306.75</v>
      </c>
      <c r="J91" s="640">
        <v>306.75</v>
      </c>
      <c r="K91" s="588"/>
    </row>
    <row r="92" spans="1:17" s="561" customFormat="1" ht="30.75" customHeight="1" x14ac:dyDescent="0.25">
      <c r="A92" s="560"/>
      <c r="E92" s="562"/>
      <c r="G92" s="560"/>
      <c r="H92" s="563"/>
    </row>
    <row r="93" spans="1:17" s="561" customFormat="1" x14ac:dyDescent="0.25">
      <c r="E93" s="562"/>
      <c r="H93" s="563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3"/>
  <sheetViews>
    <sheetView zoomScale="78" zoomScaleNormal="78" zoomScaleSheetLayoutView="70" workbookViewId="0">
      <selection activeCell="B2" sqref="B2"/>
    </sheetView>
  </sheetViews>
  <sheetFormatPr defaultColWidth="8.85546875" defaultRowHeight="15" x14ac:dyDescent="0.25"/>
  <cols>
    <col min="1" max="1" width="18.140625" style="635" customWidth="1"/>
    <col min="2" max="2" width="26.5703125" style="561" customWidth="1"/>
    <col min="3" max="4" width="17.5703125" style="635" customWidth="1"/>
    <col min="5" max="5" width="17.5703125" style="636" customWidth="1"/>
    <col min="6" max="6" width="62.28515625" style="635" customWidth="1"/>
    <col min="7" max="7" width="17.5703125" style="635" customWidth="1"/>
    <col min="8" max="8" width="17.5703125" style="638" customWidth="1"/>
    <col min="9" max="9" width="17.5703125" style="635" customWidth="1"/>
    <col min="10" max="13" width="18.140625" style="635" customWidth="1"/>
    <col min="14" max="14" width="18.140625" style="635" hidden="1" customWidth="1"/>
    <col min="15" max="16" width="0" style="635" hidden="1" customWidth="1"/>
    <col min="17" max="16384" width="8.85546875" style="635"/>
  </cols>
  <sheetData>
    <row r="1" spans="1:15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5" s="644" customFormat="1" ht="113.25" customHeight="1" x14ac:dyDescent="0.2">
      <c r="A2" s="580" t="s">
        <v>403</v>
      </c>
      <c r="B2" s="482" t="s">
        <v>298</v>
      </c>
      <c r="C2" s="570" t="s">
        <v>0</v>
      </c>
      <c r="D2" s="569" t="s">
        <v>1</v>
      </c>
      <c r="E2" s="570" t="s">
        <v>2</v>
      </c>
      <c r="F2" s="570" t="s">
        <v>3</v>
      </c>
      <c r="G2" s="570" t="s">
        <v>4</v>
      </c>
      <c r="H2" s="571" t="s">
        <v>97</v>
      </c>
      <c r="I2" s="484" t="s">
        <v>98</v>
      </c>
      <c r="J2" s="641" t="s">
        <v>5</v>
      </c>
      <c r="K2" s="641" t="s">
        <v>6</v>
      </c>
      <c r="L2" s="641" t="s">
        <v>7</v>
      </c>
      <c r="M2" s="580" t="s">
        <v>8</v>
      </c>
      <c r="N2" s="642" t="s">
        <v>9</v>
      </c>
      <c r="O2" s="643"/>
    </row>
    <row r="3" spans="1:15" s="572" customFormat="1" ht="22.5" customHeight="1" x14ac:dyDescent="0.2">
      <c r="A3" s="570">
        <v>1</v>
      </c>
      <c r="B3" s="487">
        <v>2</v>
      </c>
      <c r="C3" s="570">
        <v>3</v>
      </c>
      <c r="D3" s="569">
        <v>4</v>
      </c>
      <c r="E3" s="573">
        <v>5</v>
      </c>
      <c r="F3" s="570">
        <v>6</v>
      </c>
      <c r="G3" s="570">
        <v>7</v>
      </c>
      <c r="H3" s="570">
        <v>8</v>
      </c>
      <c r="I3" s="574">
        <v>9</v>
      </c>
      <c r="J3" s="570">
        <v>10</v>
      </c>
      <c r="K3" s="570">
        <v>11</v>
      </c>
      <c r="L3" s="570">
        <v>12</v>
      </c>
      <c r="M3" s="570">
        <v>13</v>
      </c>
      <c r="N3" s="569">
        <v>13</v>
      </c>
    </row>
    <row r="4" spans="1:15" s="588" customFormat="1" ht="42" hidden="1" customHeight="1" x14ac:dyDescent="0.2">
      <c r="A4" s="493" t="s">
        <v>444</v>
      </c>
      <c r="B4" s="555" t="s">
        <v>176</v>
      </c>
      <c r="C4" s="577" t="s">
        <v>434</v>
      </c>
      <c r="D4" s="493" t="s">
        <v>406</v>
      </c>
      <c r="E4" s="578" t="s">
        <v>11</v>
      </c>
      <c r="F4" s="579" t="s">
        <v>12</v>
      </c>
      <c r="G4" s="578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645" t="s">
        <v>445</v>
      </c>
      <c r="N4" s="503"/>
      <c r="O4" s="587"/>
    </row>
    <row r="5" spans="1:15" s="588" customFormat="1" ht="42" hidden="1" customHeight="1" x14ac:dyDescent="0.2">
      <c r="A5" s="592"/>
      <c r="B5" s="556"/>
      <c r="C5" s="591"/>
      <c r="D5" s="592"/>
      <c r="E5" s="578" t="s">
        <v>11</v>
      </c>
      <c r="F5" s="579" t="s">
        <v>112</v>
      </c>
      <c r="G5" s="578" t="s">
        <v>13</v>
      </c>
      <c r="H5" s="581"/>
      <c r="I5" s="582"/>
      <c r="J5" s="583" t="e">
        <f>IF(I5/H5*100&gt;100,100,I5/H5*100)</f>
        <v>#DIV/0!</v>
      </c>
      <c r="K5" s="593"/>
      <c r="L5" s="594"/>
      <c r="M5" s="646"/>
      <c r="N5" s="503"/>
      <c r="O5" s="587"/>
    </row>
    <row r="6" spans="1:15" s="588" customFormat="1" ht="36" hidden="1" customHeight="1" x14ac:dyDescent="0.2">
      <c r="A6" s="592"/>
      <c r="B6" s="556"/>
      <c r="C6" s="591"/>
      <c r="D6" s="592"/>
      <c r="E6" s="578" t="s">
        <v>11</v>
      </c>
      <c r="F6" s="579" t="s">
        <v>408</v>
      </c>
      <c r="G6" s="578" t="s">
        <v>13</v>
      </c>
      <c r="H6" s="581"/>
      <c r="I6" s="513"/>
      <c r="J6" s="583" t="e">
        <f>IF(I6/H6*100&gt;100,100,I6/H6*100)</f>
        <v>#DIV/0!</v>
      </c>
      <c r="K6" s="593"/>
      <c r="L6" s="594"/>
      <c r="M6" s="646"/>
      <c r="N6" s="503"/>
      <c r="O6" s="587"/>
    </row>
    <row r="7" spans="1:15" s="588" customFormat="1" ht="30.75" hidden="1" customHeight="1" x14ac:dyDescent="0.2">
      <c r="A7" s="592"/>
      <c r="B7" s="557"/>
      <c r="C7" s="597"/>
      <c r="D7" s="598"/>
      <c r="E7" s="578" t="s">
        <v>16</v>
      </c>
      <c r="F7" s="599" t="s">
        <v>305</v>
      </c>
      <c r="G7" s="578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646"/>
      <c r="N7" s="503"/>
      <c r="O7" s="587"/>
    </row>
    <row r="8" spans="1:15" s="588" customFormat="1" ht="42" hidden="1" customHeight="1" x14ac:dyDescent="0.2">
      <c r="A8" s="592"/>
      <c r="B8" s="558" t="s">
        <v>81</v>
      </c>
      <c r="C8" s="577" t="s">
        <v>409</v>
      </c>
      <c r="D8" s="604" t="s">
        <v>406</v>
      </c>
      <c r="E8" s="578" t="s">
        <v>11</v>
      </c>
      <c r="F8" s="579" t="s">
        <v>12</v>
      </c>
      <c r="G8" s="578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46"/>
      <c r="N8" s="503"/>
      <c r="O8" s="587"/>
    </row>
    <row r="9" spans="1:15" s="588" customFormat="1" ht="42" hidden="1" customHeight="1" x14ac:dyDescent="0.2">
      <c r="A9" s="592"/>
      <c r="B9" s="509"/>
      <c r="C9" s="591"/>
      <c r="D9" s="592"/>
      <c r="E9" s="578" t="s">
        <v>11</v>
      </c>
      <c r="F9" s="579" t="s">
        <v>112</v>
      </c>
      <c r="G9" s="578" t="s">
        <v>13</v>
      </c>
      <c r="H9" s="581"/>
      <c r="I9" s="582"/>
      <c r="J9" s="583" t="e">
        <f>IF(I9/H9*100&gt;100,100,I9/H9*100)</f>
        <v>#DIV/0!</v>
      </c>
      <c r="K9" s="593"/>
      <c r="L9" s="594"/>
      <c r="M9" s="646"/>
      <c r="N9" s="503"/>
      <c r="O9" s="587"/>
    </row>
    <row r="10" spans="1:15" s="588" customFormat="1" ht="36" hidden="1" customHeight="1" x14ac:dyDescent="0.2">
      <c r="A10" s="592"/>
      <c r="B10" s="509"/>
      <c r="C10" s="591"/>
      <c r="D10" s="592"/>
      <c r="E10" s="578" t="s">
        <v>11</v>
      </c>
      <c r="F10" s="579" t="s">
        <v>408</v>
      </c>
      <c r="G10" s="578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646"/>
      <c r="N10" s="503"/>
      <c r="O10" s="587"/>
    </row>
    <row r="11" spans="1:15" s="588" customFormat="1" ht="30.75" hidden="1" customHeight="1" x14ac:dyDescent="0.2">
      <c r="A11" s="592"/>
      <c r="B11" s="509"/>
      <c r="C11" s="597"/>
      <c r="D11" s="598"/>
      <c r="E11" s="578" t="s">
        <v>16</v>
      </c>
      <c r="F11" s="599" t="s">
        <v>305</v>
      </c>
      <c r="G11" s="578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646"/>
      <c r="N11" s="503"/>
      <c r="O11" s="587"/>
    </row>
    <row r="12" spans="1:15" s="588" customFormat="1" ht="42" hidden="1" customHeight="1" x14ac:dyDescent="0.2">
      <c r="A12" s="592"/>
      <c r="B12" s="555" t="s">
        <v>207</v>
      </c>
      <c r="C12" s="577" t="s">
        <v>435</v>
      </c>
      <c r="D12" s="604" t="s">
        <v>406</v>
      </c>
      <c r="E12" s="578" t="s">
        <v>11</v>
      </c>
      <c r="F12" s="579" t="s">
        <v>12</v>
      </c>
      <c r="G12" s="578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46"/>
      <c r="N12" s="503"/>
      <c r="O12" s="587"/>
    </row>
    <row r="13" spans="1:15" s="588" customFormat="1" ht="42" hidden="1" customHeight="1" x14ac:dyDescent="0.2">
      <c r="A13" s="592"/>
      <c r="B13" s="556"/>
      <c r="C13" s="591"/>
      <c r="D13" s="592"/>
      <c r="E13" s="578" t="s">
        <v>11</v>
      </c>
      <c r="F13" s="579" t="s">
        <v>112</v>
      </c>
      <c r="G13" s="578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646"/>
      <c r="N13" s="503"/>
      <c r="O13" s="587"/>
    </row>
    <row r="14" spans="1:15" s="588" customFormat="1" ht="36" hidden="1" customHeight="1" x14ac:dyDescent="0.2">
      <c r="A14" s="592"/>
      <c r="B14" s="556"/>
      <c r="C14" s="591"/>
      <c r="D14" s="592"/>
      <c r="E14" s="578" t="s">
        <v>11</v>
      </c>
      <c r="F14" s="579" t="s">
        <v>408</v>
      </c>
      <c r="G14" s="578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646"/>
      <c r="N14" s="503"/>
      <c r="O14" s="587"/>
    </row>
    <row r="15" spans="1:15" s="588" customFormat="1" ht="30.75" hidden="1" customHeight="1" x14ac:dyDescent="0.2">
      <c r="A15" s="592"/>
      <c r="B15" s="557"/>
      <c r="C15" s="597"/>
      <c r="D15" s="598"/>
      <c r="E15" s="578" t="s">
        <v>16</v>
      </c>
      <c r="F15" s="599" t="s">
        <v>305</v>
      </c>
      <c r="G15" s="578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646"/>
      <c r="N15" s="503"/>
      <c r="O15" s="587"/>
    </row>
    <row r="16" spans="1:15" s="588" customFormat="1" ht="42" hidden="1" customHeight="1" x14ac:dyDescent="0.2">
      <c r="A16" s="592"/>
      <c r="B16" s="558" t="s">
        <v>103</v>
      </c>
      <c r="C16" s="577" t="s">
        <v>411</v>
      </c>
      <c r="D16" s="604" t="s">
        <v>406</v>
      </c>
      <c r="E16" s="578" t="s">
        <v>11</v>
      </c>
      <c r="F16" s="579" t="s">
        <v>12</v>
      </c>
      <c r="G16" s="578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646"/>
      <c r="N16" s="503"/>
      <c r="O16" s="587"/>
    </row>
    <row r="17" spans="1:15" s="588" customFormat="1" ht="42" hidden="1" customHeight="1" x14ac:dyDescent="0.2">
      <c r="A17" s="592"/>
      <c r="B17" s="509"/>
      <c r="C17" s="591"/>
      <c r="D17" s="592"/>
      <c r="E17" s="578" t="s">
        <v>11</v>
      </c>
      <c r="F17" s="579" t="s">
        <v>112</v>
      </c>
      <c r="G17" s="578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646"/>
      <c r="N17" s="503"/>
      <c r="O17" s="587"/>
    </row>
    <row r="18" spans="1:15" s="588" customFormat="1" ht="36" hidden="1" customHeight="1" x14ac:dyDescent="0.2">
      <c r="A18" s="592"/>
      <c r="B18" s="509"/>
      <c r="C18" s="591"/>
      <c r="D18" s="592"/>
      <c r="E18" s="578" t="s">
        <v>11</v>
      </c>
      <c r="F18" s="579" t="s">
        <v>408</v>
      </c>
      <c r="G18" s="578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646"/>
      <c r="N18" s="503"/>
      <c r="O18" s="587"/>
    </row>
    <row r="19" spans="1:15" s="588" customFormat="1" ht="30.75" hidden="1" customHeight="1" x14ac:dyDescent="0.2">
      <c r="A19" s="592"/>
      <c r="B19" s="509"/>
      <c r="C19" s="597"/>
      <c r="D19" s="598"/>
      <c r="E19" s="578" t="s">
        <v>16</v>
      </c>
      <c r="F19" s="599" t="s">
        <v>305</v>
      </c>
      <c r="G19" s="578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646"/>
      <c r="N19" s="503"/>
      <c r="O19" s="587"/>
    </row>
    <row r="20" spans="1:15" s="588" customFormat="1" ht="42" hidden="1" customHeight="1" x14ac:dyDescent="0.2">
      <c r="A20" s="592"/>
      <c r="B20" s="555" t="s">
        <v>189</v>
      </c>
      <c r="C20" s="577" t="s">
        <v>436</v>
      </c>
      <c r="D20" s="604" t="s">
        <v>406</v>
      </c>
      <c r="E20" s="578" t="s">
        <v>11</v>
      </c>
      <c r="F20" s="579" t="s">
        <v>12</v>
      </c>
      <c r="G20" s="578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46"/>
      <c r="N20" s="503"/>
      <c r="O20" s="587"/>
    </row>
    <row r="21" spans="1:15" s="588" customFormat="1" ht="42" hidden="1" customHeight="1" x14ac:dyDescent="0.2">
      <c r="A21" s="592"/>
      <c r="B21" s="556"/>
      <c r="C21" s="591"/>
      <c r="D21" s="592"/>
      <c r="E21" s="578" t="s">
        <v>11</v>
      </c>
      <c r="F21" s="579" t="s">
        <v>112</v>
      </c>
      <c r="G21" s="578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646"/>
      <c r="N21" s="503"/>
      <c r="O21" s="587"/>
    </row>
    <row r="22" spans="1:15" s="588" customFormat="1" ht="36" hidden="1" customHeight="1" x14ac:dyDescent="0.2">
      <c r="A22" s="592"/>
      <c r="B22" s="556"/>
      <c r="C22" s="591"/>
      <c r="D22" s="592"/>
      <c r="E22" s="578" t="s">
        <v>11</v>
      </c>
      <c r="F22" s="579" t="s">
        <v>408</v>
      </c>
      <c r="G22" s="578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646"/>
      <c r="N22" s="503"/>
      <c r="O22" s="587"/>
    </row>
    <row r="23" spans="1:15" s="588" customFormat="1" ht="30.75" hidden="1" customHeight="1" x14ac:dyDescent="0.2">
      <c r="A23" s="592"/>
      <c r="B23" s="556"/>
      <c r="C23" s="597"/>
      <c r="D23" s="598"/>
      <c r="E23" s="578" t="s">
        <v>16</v>
      </c>
      <c r="F23" s="599" t="s">
        <v>305</v>
      </c>
      <c r="G23" s="578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646"/>
      <c r="N23" s="503"/>
      <c r="O23" s="587"/>
    </row>
    <row r="24" spans="1:15" s="588" customFormat="1" ht="42" customHeight="1" x14ac:dyDescent="0.2">
      <c r="A24" s="592"/>
      <c r="B24" s="492" t="s">
        <v>178</v>
      </c>
      <c r="C24" s="577" t="s">
        <v>413</v>
      </c>
      <c r="D24" s="604" t="s">
        <v>406</v>
      </c>
      <c r="E24" s="578" t="s">
        <v>11</v>
      </c>
      <c r="F24" s="579" t="s">
        <v>12</v>
      </c>
      <c r="G24" s="578" t="s">
        <v>13</v>
      </c>
      <c r="H24" s="497">
        <v>10</v>
      </c>
      <c r="I24" s="498">
        <v>10</v>
      </c>
      <c r="J24" s="499">
        <f>IF(H24/I24*100&gt;100,100,H24/I24*100)</f>
        <v>100</v>
      </c>
      <c r="K24" s="608">
        <f>(J24+J25+J26)/3</f>
        <v>100</v>
      </c>
      <c r="L24" s="501">
        <f>(K24+K27)/2</f>
        <v>100</v>
      </c>
      <c r="M24" s="646"/>
      <c r="N24" s="503"/>
      <c r="O24" s="587"/>
    </row>
    <row r="25" spans="1:15" s="588" customFormat="1" ht="42" customHeight="1" x14ac:dyDescent="0.2">
      <c r="A25" s="592"/>
      <c r="B25" s="509"/>
      <c r="C25" s="591"/>
      <c r="D25" s="592"/>
      <c r="E25" s="578" t="s">
        <v>11</v>
      </c>
      <c r="F25" s="579" t="s">
        <v>112</v>
      </c>
      <c r="G25" s="578" t="s">
        <v>13</v>
      </c>
      <c r="H25" s="497">
        <v>100</v>
      </c>
      <c r="I25" s="498">
        <v>100</v>
      </c>
      <c r="J25" s="499">
        <f>IF(I25/H25*100&gt;100,100,I25/H25*100)</f>
        <v>100</v>
      </c>
      <c r="K25" s="610"/>
      <c r="L25" s="511"/>
      <c r="M25" s="646"/>
      <c r="N25" s="503"/>
      <c r="O25" s="587"/>
    </row>
    <row r="26" spans="1:15" s="588" customFormat="1" ht="36" customHeight="1" x14ac:dyDescent="0.2">
      <c r="A26" s="592"/>
      <c r="B26" s="509"/>
      <c r="C26" s="591"/>
      <c r="D26" s="592"/>
      <c r="E26" s="578" t="s">
        <v>11</v>
      </c>
      <c r="F26" s="579" t="s">
        <v>408</v>
      </c>
      <c r="G26" s="578" t="s">
        <v>13</v>
      </c>
      <c r="H26" s="497">
        <v>55</v>
      </c>
      <c r="I26" s="513">
        <v>56.1</v>
      </c>
      <c r="J26" s="499">
        <f>IF(I26/H26*100&gt;100,100,I26/H26*100)</f>
        <v>100</v>
      </c>
      <c r="K26" s="610"/>
      <c r="L26" s="511"/>
      <c r="M26" s="646"/>
      <c r="N26" s="503"/>
      <c r="O26" s="587"/>
    </row>
    <row r="27" spans="1:15" s="588" customFormat="1" ht="30.75" customHeight="1" x14ac:dyDescent="0.2">
      <c r="A27" s="592"/>
      <c r="B27" s="515"/>
      <c r="C27" s="597"/>
      <c r="D27" s="598"/>
      <c r="E27" s="578" t="s">
        <v>16</v>
      </c>
      <c r="F27" s="599" t="s">
        <v>305</v>
      </c>
      <c r="G27" s="578" t="s">
        <v>18</v>
      </c>
      <c r="H27" s="519">
        <v>1</v>
      </c>
      <c r="I27" s="522">
        <v>1</v>
      </c>
      <c r="J27" s="499">
        <f>IF(I27/H27*100&gt;100,100,I27/H27*100)</f>
        <v>100</v>
      </c>
      <c r="K27" s="611">
        <f>J27</f>
        <v>100</v>
      </c>
      <c r="L27" s="511"/>
      <c r="M27" s="646"/>
      <c r="N27" s="503"/>
      <c r="O27" s="587"/>
    </row>
    <row r="28" spans="1:15" s="588" customFormat="1" ht="42" hidden="1" customHeight="1" x14ac:dyDescent="0.2">
      <c r="A28" s="592"/>
      <c r="B28" s="647" t="s">
        <v>177</v>
      </c>
      <c r="C28" s="577" t="s">
        <v>437</v>
      </c>
      <c r="D28" s="604" t="s">
        <v>406</v>
      </c>
      <c r="E28" s="578" t="s">
        <v>11</v>
      </c>
      <c r="F28" s="579" t="s">
        <v>12</v>
      </c>
      <c r="G28" s="578" t="s">
        <v>13</v>
      </c>
      <c r="H28" s="497"/>
      <c r="I28" s="498"/>
      <c r="J28" s="499" t="e">
        <f>IF(H28/I28*100&gt;100,100,H28/I28*100)</f>
        <v>#DIV/0!</v>
      </c>
      <c r="K28" s="608" t="e">
        <f>(J28+J29+J30)/3</f>
        <v>#DIV/0!</v>
      </c>
      <c r="L28" s="501" t="e">
        <f>(K28+K31)/2</f>
        <v>#DIV/0!</v>
      </c>
      <c r="M28" s="646"/>
      <c r="N28" s="503"/>
      <c r="O28" s="587"/>
    </row>
    <row r="29" spans="1:15" s="588" customFormat="1" ht="42" hidden="1" customHeight="1" x14ac:dyDescent="0.2">
      <c r="A29" s="592"/>
      <c r="B29" s="556"/>
      <c r="C29" s="591"/>
      <c r="D29" s="592"/>
      <c r="E29" s="578" t="s">
        <v>11</v>
      </c>
      <c r="F29" s="579" t="s">
        <v>112</v>
      </c>
      <c r="G29" s="578" t="s">
        <v>13</v>
      </c>
      <c r="H29" s="497"/>
      <c r="I29" s="498"/>
      <c r="J29" s="499" t="e">
        <f>IF(I29/H29*100&gt;100,100,I29/H29*100)</f>
        <v>#DIV/0!</v>
      </c>
      <c r="K29" s="610"/>
      <c r="L29" s="511"/>
      <c r="M29" s="646"/>
      <c r="N29" s="503"/>
      <c r="O29" s="587"/>
    </row>
    <row r="30" spans="1:15" s="588" customFormat="1" ht="36" hidden="1" customHeight="1" x14ac:dyDescent="0.2">
      <c r="A30" s="592"/>
      <c r="B30" s="556"/>
      <c r="C30" s="591"/>
      <c r="D30" s="592"/>
      <c r="E30" s="578" t="s">
        <v>11</v>
      </c>
      <c r="F30" s="579" t="s">
        <v>408</v>
      </c>
      <c r="G30" s="578" t="s">
        <v>13</v>
      </c>
      <c r="H30" s="497"/>
      <c r="I30" s="513"/>
      <c r="J30" s="499" t="e">
        <f>IF(I30/H30*100&gt;100,100,I30/H30*100)</f>
        <v>#DIV/0!</v>
      </c>
      <c r="K30" s="610"/>
      <c r="L30" s="511"/>
      <c r="M30" s="646"/>
      <c r="N30" s="503"/>
      <c r="O30" s="587"/>
    </row>
    <row r="31" spans="1:15" s="588" customFormat="1" ht="30.75" hidden="1" customHeight="1" x14ac:dyDescent="0.2">
      <c r="A31" s="592"/>
      <c r="B31" s="556"/>
      <c r="C31" s="597"/>
      <c r="D31" s="598"/>
      <c r="E31" s="578" t="s">
        <v>16</v>
      </c>
      <c r="F31" s="599" t="s">
        <v>305</v>
      </c>
      <c r="G31" s="578" t="s">
        <v>18</v>
      </c>
      <c r="H31" s="519"/>
      <c r="I31" s="519"/>
      <c r="J31" s="499" t="e">
        <f>IF(I31/H31*100&gt;100,100,I31/H31*100)</f>
        <v>#DIV/0!</v>
      </c>
      <c r="K31" s="611" t="e">
        <f>J31</f>
        <v>#DIV/0!</v>
      </c>
      <c r="L31" s="511"/>
      <c r="M31" s="646"/>
      <c r="N31" s="503"/>
      <c r="O31" s="587"/>
    </row>
    <row r="32" spans="1:15" s="588" customFormat="1" ht="41.25" customHeight="1" x14ac:dyDescent="0.2">
      <c r="A32" s="592"/>
      <c r="B32" s="492" t="s">
        <v>79</v>
      </c>
      <c r="C32" s="577" t="s">
        <v>438</v>
      </c>
      <c r="D32" s="604" t="s">
        <v>406</v>
      </c>
      <c r="E32" s="578" t="s">
        <v>11</v>
      </c>
      <c r="F32" s="579" t="s">
        <v>12</v>
      </c>
      <c r="G32" s="578" t="s">
        <v>13</v>
      </c>
      <c r="H32" s="497">
        <v>10</v>
      </c>
      <c r="I32" s="498">
        <v>7</v>
      </c>
      <c r="J32" s="499">
        <f>IF(H32/I32*100&gt;100,100,H32/I32*100)</f>
        <v>100</v>
      </c>
      <c r="K32" s="500">
        <f>(J32+J33+J34)/3</f>
        <v>100</v>
      </c>
      <c r="L32" s="501">
        <f>(K32+K35)/2</f>
        <v>100</v>
      </c>
      <c r="M32" s="646"/>
      <c r="N32" s="503"/>
      <c r="O32" s="587"/>
    </row>
    <row r="33" spans="1:15" s="588" customFormat="1" ht="42" customHeight="1" x14ac:dyDescent="0.2">
      <c r="A33" s="592"/>
      <c r="B33" s="509"/>
      <c r="C33" s="591"/>
      <c r="D33" s="592"/>
      <c r="E33" s="578" t="s">
        <v>11</v>
      </c>
      <c r="F33" s="579" t="s">
        <v>112</v>
      </c>
      <c r="G33" s="578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646"/>
      <c r="N33" s="503"/>
      <c r="O33" s="587"/>
    </row>
    <row r="34" spans="1:15" s="588" customFormat="1" ht="36" customHeight="1" x14ac:dyDescent="0.2">
      <c r="A34" s="592"/>
      <c r="B34" s="509"/>
      <c r="C34" s="591"/>
      <c r="D34" s="592"/>
      <c r="E34" s="578" t="s">
        <v>11</v>
      </c>
      <c r="F34" s="579" t="s">
        <v>408</v>
      </c>
      <c r="G34" s="578" t="s">
        <v>13</v>
      </c>
      <c r="H34" s="497">
        <v>55</v>
      </c>
      <c r="I34" s="513">
        <v>56.1</v>
      </c>
      <c r="J34" s="499">
        <f>IF(I34/H34*100&gt;100,100,I34/H34*100)</f>
        <v>100</v>
      </c>
      <c r="K34" s="510"/>
      <c r="L34" s="511"/>
      <c r="M34" s="646"/>
      <c r="N34" s="503"/>
      <c r="O34" s="587"/>
    </row>
    <row r="35" spans="1:15" s="588" customFormat="1" ht="30.75" customHeight="1" x14ac:dyDescent="0.2">
      <c r="A35" s="592"/>
      <c r="B35" s="515"/>
      <c r="C35" s="597"/>
      <c r="D35" s="598"/>
      <c r="E35" s="578" t="s">
        <v>16</v>
      </c>
      <c r="F35" s="599" t="s">
        <v>305</v>
      </c>
      <c r="G35" s="578" t="s">
        <v>18</v>
      </c>
      <c r="H35" s="519">
        <v>119</v>
      </c>
      <c r="I35" s="519">
        <v>124.25</v>
      </c>
      <c r="J35" s="499">
        <f>IF(I35/H35*100&gt;100,100,I35/H35*100)</f>
        <v>100</v>
      </c>
      <c r="K35" s="523">
        <f>J35</f>
        <v>100</v>
      </c>
      <c r="L35" s="511"/>
      <c r="M35" s="646"/>
      <c r="N35" s="503"/>
      <c r="O35" s="587"/>
    </row>
    <row r="36" spans="1:15" s="588" customFormat="1" ht="42" hidden="1" customHeight="1" x14ac:dyDescent="0.2">
      <c r="A36" s="592"/>
      <c r="B36" s="647" t="s">
        <v>182</v>
      </c>
      <c r="C36" s="577" t="s">
        <v>416</v>
      </c>
      <c r="D36" s="604" t="s">
        <v>406</v>
      </c>
      <c r="E36" s="578" t="s">
        <v>11</v>
      </c>
      <c r="F36" s="579" t="s">
        <v>12</v>
      </c>
      <c r="G36" s="578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46"/>
      <c r="N36" s="503"/>
      <c r="O36" s="587"/>
    </row>
    <row r="37" spans="1:15" s="588" customFormat="1" ht="42" hidden="1" customHeight="1" x14ac:dyDescent="0.2">
      <c r="A37" s="592"/>
      <c r="B37" s="556"/>
      <c r="C37" s="591"/>
      <c r="D37" s="592"/>
      <c r="E37" s="578" t="s">
        <v>11</v>
      </c>
      <c r="F37" s="579" t="s">
        <v>112</v>
      </c>
      <c r="G37" s="578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46"/>
      <c r="N37" s="503"/>
      <c r="O37" s="587"/>
    </row>
    <row r="38" spans="1:15" s="588" customFormat="1" ht="36" hidden="1" customHeight="1" x14ac:dyDescent="0.2">
      <c r="A38" s="592"/>
      <c r="B38" s="556"/>
      <c r="C38" s="591"/>
      <c r="D38" s="592"/>
      <c r="E38" s="578" t="s">
        <v>11</v>
      </c>
      <c r="F38" s="579" t="s">
        <v>408</v>
      </c>
      <c r="G38" s="578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46"/>
      <c r="N38" s="503"/>
      <c r="O38" s="587"/>
    </row>
    <row r="39" spans="1:15" s="588" customFormat="1" ht="30.75" hidden="1" customHeight="1" x14ac:dyDescent="0.2">
      <c r="A39" s="592"/>
      <c r="B39" s="557"/>
      <c r="C39" s="597"/>
      <c r="D39" s="598"/>
      <c r="E39" s="578" t="s">
        <v>16</v>
      </c>
      <c r="F39" s="599" t="s">
        <v>305</v>
      </c>
      <c r="G39" s="578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46"/>
      <c r="N39" s="503"/>
      <c r="O39" s="587"/>
    </row>
    <row r="40" spans="1:15" s="588" customFormat="1" ht="42" hidden="1" customHeight="1" x14ac:dyDescent="0.2">
      <c r="A40" s="592"/>
      <c r="B40" s="555" t="s">
        <v>80</v>
      </c>
      <c r="C40" s="577" t="s">
        <v>417</v>
      </c>
      <c r="D40" s="604" t="s">
        <v>406</v>
      </c>
      <c r="E40" s="578" t="s">
        <v>11</v>
      </c>
      <c r="F40" s="579" t="s">
        <v>12</v>
      </c>
      <c r="G40" s="578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46"/>
      <c r="N40" s="503"/>
      <c r="O40" s="587"/>
    </row>
    <row r="41" spans="1:15" s="588" customFormat="1" ht="42" hidden="1" customHeight="1" x14ac:dyDescent="0.2">
      <c r="A41" s="592"/>
      <c r="B41" s="556"/>
      <c r="C41" s="591"/>
      <c r="D41" s="592"/>
      <c r="E41" s="578" t="s">
        <v>11</v>
      </c>
      <c r="F41" s="579" t="s">
        <v>112</v>
      </c>
      <c r="G41" s="578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646"/>
      <c r="N41" s="503"/>
      <c r="O41" s="587"/>
    </row>
    <row r="42" spans="1:15" s="588" customFormat="1" ht="36" hidden="1" customHeight="1" x14ac:dyDescent="0.2">
      <c r="A42" s="592"/>
      <c r="B42" s="556"/>
      <c r="C42" s="591"/>
      <c r="D42" s="592"/>
      <c r="E42" s="578" t="s">
        <v>11</v>
      </c>
      <c r="F42" s="579" t="s">
        <v>408</v>
      </c>
      <c r="G42" s="578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646"/>
      <c r="N42" s="503"/>
      <c r="O42" s="587"/>
    </row>
    <row r="43" spans="1:15" s="588" customFormat="1" ht="30.75" hidden="1" customHeight="1" x14ac:dyDescent="0.2">
      <c r="A43" s="592"/>
      <c r="B43" s="557"/>
      <c r="C43" s="597"/>
      <c r="D43" s="598"/>
      <c r="E43" s="578" t="s">
        <v>16</v>
      </c>
      <c r="F43" s="599" t="s">
        <v>305</v>
      </c>
      <c r="G43" s="578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646"/>
      <c r="N43" s="503"/>
      <c r="O43" s="587"/>
    </row>
    <row r="44" spans="1:15" s="588" customFormat="1" ht="42" hidden="1" customHeight="1" x14ac:dyDescent="0.2">
      <c r="A44" s="592"/>
      <c r="B44" s="648" t="s">
        <v>101</v>
      </c>
      <c r="C44" s="614" t="s">
        <v>418</v>
      </c>
      <c r="D44" s="604" t="s">
        <v>406</v>
      </c>
      <c r="E44" s="578" t="s">
        <v>11</v>
      </c>
      <c r="F44" s="579" t="s">
        <v>12</v>
      </c>
      <c r="G44" s="578" t="s">
        <v>13</v>
      </c>
      <c r="H44" s="497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646"/>
      <c r="N44" s="503"/>
      <c r="O44" s="587"/>
    </row>
    <row r="45" spans="1:15" s="588" customFormat="1" ht="42" hidden="1" customHeight="1" x14ac:dyDescent="0.2">
      <c r="A45" s="592"/>
      <c r="B45" s="649"/>
      <c r="C45" s="616"/>
      <c r="D45" s="592"/>
      <c r="E45" s="578" t="s">
        <v>11</v>
      </c>
      <c r="F45" s="579" t="s">
        <v>112</v>
      </c>
      <c r="G45" s="578" t="s">
        <v>13</v>
      </c>
      <c r="H45" s="497"/>
      <c r="I45" s="498"/>
      <c r="J45" s="499" t="e">
        <f>IF(I45/H45*100&gt;100,100,I45/H45*100)</f>
        <v>#DIV/0!</v>
      </c>
      <c r="K45" s="510"/>
      <c r="L45" s="511"/>
      <c r="M45" s="646"/>
      <c r="N45" s="503"/>
      <c r="O45" s="587"/>
    </row>
    <row r="46" spans="1:15" s="588" customFormat="1" ht="36" hidden="1" customHeight="1" x14ac:dyDescent="0.2">
      <c r="A46" s="592"/>
      <c r="B46" s="650"/>
      <c r="C46" s="616"/>
      <c r="D46" s="592"/>
      <c r="E46" s="578" t="s">
        <v>11</v>
      </c>
      <c r="F46" s="579" t="s">
        <v>408</v>
      </c>
      <c r="G46" s="578" t="s">
        <v>13</v>
      </c>
      <c r="H46" s="497"/>
      <c r="I46" s="513"/>
      <c r="J46" s="499" t="e">
        <f>IF(I46/H46*100&gt;100,100,I46/H46*100)</f>
        <v>#DIV/0!</v>
      </c>
      <c r="K46" s="510"/>
      <c r="L46" s="511"/>
      <c r="M46" s="646"/>
      <c r="N46" s="503"/>
      <c r="O46" s="587"/>
    </row>
    <row r="47" spans="1:15" s="588" customFormat="1" ht="30.75" hidden="1" customHeight="1" x14ac:dyDescent="0.2">
      <c r="A47" s="592"/>
      <c r="B47" s="651"/>
      <c r="C47" s="618"/>
      <c r="D47" s="598"/>
      <c r="E47" s="578" t="s">
        <v>16</v>
      </c>
      <c r="F47" s="599" t="s">
        <v>305</v>
      </c>
      <c r="G47" s="578" t="s">
        <v>18</v>
      </c>
      <c r="H47" s="519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646"/>
      <c r="N47" s="503"/>
      <c r="O47" s="587"/>
    </row>
    <row r="48" spans="1:15" s="588" customFormat="1" ht="42" hidden="1" customHeight="1" x14ac:dyDescent="0.2">
      <c r="A48" s="592"/>
      <c r="B48" s="652" t="s">
        <v>419</v>
      </c>
      <c r="C48" s="614" t="s">
        <v>439</v>
      </c>
      <c r="D48" s="604" t="s">
        <v>406</v>
      </c>
      <c r="E48" s="578" t="s">
        <v>11</v>
      </c>
      <c r="F48" s="579" t="s">
        <v>12</v>
      </c>
      <c r="G48" s="578" t="s">
        <v>13</v>
      </c>
      <c r="H48" s="497"/>
      <c r="I48" s="498"/>
      <c r="J48" s="499" t="e">
        <f>IF(H48/I48*100&gt;100,100,H48/I48*100)</f>
        <v>#DIV/0!</v>
      </c>
      <c r="K48" s="500" t="e">
        <f>(J48+J49+J50)/3</f>
        <v>#DIV/0!</v>
      </c>
      <c r="L48" s="501" t="e">
        <f>(K48+K51)/2</f>
        <v>#DIV/0!</v>
      </c>
      <c r="M48" s="646"/>
      <c r="N48" s="503"/>
      <c r="O48" s="587"/>
    </row>
    <row r="49" spans="1:15" s="588" customFormat="1" ht="42" hidden="1" customHeight="1" x14ac:dyDescent="0.2">
      <c r="A49" s="592"/>
      <c r="B49" s="652"/>
      <c r="C49" s="616"/>
      <c r="D49" s="592"/>
      <c r="E49" s="578" t="s">
        <v>11</v>
      </c>
      <c r="F49" s="579" t="s">
        <v>20</v>
      </c>
      <c r="G49" s="578" t="s">
        <v>13</v>
      </c>
      <c r="H49" s="497"/>
      <c r="I49" s="498"/>
      <c r="J49" s="499" t="e">
        <f>IF(I49/H49*100&gt;100,100,I49/H49*100)</f>
        <v>#DIV/0!</v>
      </c>
      <c r="K49" s="510"/>
      <c r="L49" s="511"/>
      <c r="M49" s="646"/>
      <c r="N49" s="503"/>
      <c r="O49" s="587"/>
    </row>
    <row r="50" spans="1:15" s="588" customFormat="1" ht="36" hidden="1" customHeight="1" x14ac:dyDescent="0.2">
      <c r="A50" s="592"/>
      <c r="B50" s="653"/>
      <c r="C50" s="616"/>
      <c r="D50" s="592"/>
      <c r="E50" s="578" t="s">
        <v>11</v>
      </c>
      <c r="F50" s="579" t="s">
        <v>408</v>
      </c>
      <c r="G50" s="578" t="s">
        <v>13</v>
      </c>
      <c r="H50" s="497"/>
      <c r="I50" s="513"/>
      <c r="J50" s="499" t="e">
        <f>IF(I50/H50*100&gt;100,100,I50/H50*100)</f>
        <v>#DIV/0!</v>
      </c>
      <c r="K50" s="510"/>
      <c r="L50" s="511"/>
      <c r="M50" s="646"/>
      <c r="N50" s="503"/>
      <c r="O50" s="587"/>
    </row>
    <row r="51" spans="1:15" s="588" customFormat="1" ht="30.75" hidden="1" customHeight="1" x14ac:dyDescent="0.2">
      <c r="A51" s="592"/>
      <c r="B51" s="652"/>
      <c r="C51" s="618"/>
      <c r="D51" s="598"/>
      <c r="E51" s="578" t="s">
        <v>16</v>
      </c>
      <c r="F51" s="599" t="s">
        <v>305</v>
      </c>
      <c r="G51" s="578" t="s">
        <v>18</v>
      </c>
      <c r="H51" s="519"/>
      <c r="I51" s="519"/>
      <c r="J51" s="499" t="e">
        <f>IF(I51/H51*100&gt;100,100,I51/H51*100)</f>
        <v>#DIV/0!</v>
      </c>
      <c r="K51" s="523" t="e">
        <f>J51</f>
        <v>#DIV/0!</v>
      </c>
      <c r="L51" s="511"/>
      <c r="M51" s="646"/>
      <c r="N51" s="503"/>
      <c r="O51" s="587"/>
    </row>
    <row r="52" spans="1:15" s="624" customFormat="1" ht="42" hidden="1" customHeight="1" x14ac:dyDescent="0.2">
      <c r="A52" s="592"/>
      <c r="B52" s="555" t="s">
        <v>85</v>
      </c>
      <c r="C52" s="577" t="s">
        <v>440</v>
      </c>
      <c r="D52" s="622" t="s">
        <v>406</v>
      </c>
      <c r="E52" s="578" t="s">
        <v>11</v>
      </c>
      <c r="F52" s="623" t="s">
        <v>212</v>
      </c>
      <c r="G52" s="578" t="s">
        <v>13</v>
      </c>
      <c r="H52" s="497"/>
      <c r="I52" s="498"/>
      <c r="J52" s="499" t="e">
        <f t="shared" ref="J52:J87" si="0">IF(I52/H52*100&gt;100,100,I52/H52*100)</f>
        <v>#DIV/0!</v>
      </c>
      <c r="K52" s="500" t="e">
        <f>(J52+J53+J54)/3</f>
        <v>#DIV/0!</v>
      </c>
      <c r="L52" s="501" t="e">
        <f>(K52+K55)/2</f>
        <v>#DIV/0!</v>
      </c>
      <c r="M52" s="646"/>
      <c r="N52" s="503"/>
      <c r="O52" s="587"/>
    </row>
    <row r="53" spans="1:15" s="624" customFormat="1" ht="42" hidden="1" customHeight="1" x14ac:dyDescent="0.2">
      <c r="A53" s="592"/>
      <c r="B53" s="556"/>
      <c r="C53" s="591"/>
      <c r="D53" s="625"/>
      <c r="E53" s="578" t="s">
        <v>11</v>
      </c>
      <c r="F53" s="623" t="s">
        <v>213</v>
      </c>
      <c r="G53" s="578" t="s">
        <v>13</v>
      </c>
      <c r="H53" s="497"/>
      <c r="I53" s="498"/>
      <c r="J53" s="499" t="e">
        <f>IF(H53/I53*100&gt;100,100,H53/I53*100)</f>
        <v>#DIV/0!</v>
      </c>
      <c r="K53" s="510"/>
      <c r="L53" s="511"/>
      <c r="M53" s="646"/>
      <c r="N53" s="503"/>
      <c r="O53" s="587"/>
    </row>
    <row r="54" spans="1:15" s="624" customFormat="1" ht="36" hidden="1" customHeight="1" x14ac:dyDescent="0.2">
      <c r="A54" s="592"/>
      <c r="B54" s="556"/>
      <c r="C54" s="591"/>
      <c r="D54" s="625"/>
      <c r="E54" s="578" t="s">
        <v>11</v>
      </c>
      <c r="F54" s="623" t="s">
        <v>214</v>
      </c>
      <c r="G54" s="578" t="s">
        <v>13</v>
      </c>
      <c r="H54" s="497"/>
      <c r="I54" s="513"/>
      <c r="J54" s="499" t="e">
        <f t="shared" si="0"/>
        <v>#DIV/0!</v>
      </c>
      <c r="K54" s="510"/>
      <c r="L54" s="511"/>
      <c r="M54" s="646"/>
      <c r="N54" s="503"/>
      <c r="O54" s="587"/>
    </row>
    <row r="55" spans="1:15" s="624" customFormat="1" ht="30.75" hidden="1" customHeight="1" x14ac:dyDescent="0.2">
      <c r="A55" s="592"/>
      <c r="B55" s="556"/>
      <c r="C55" s="597"/>
      <c r="D55" s="626"/>
      <c r="E55" s="578" t="s">
        <v>16</v>
      </c>
      <c r="F55" s="599" t="s">
        <v>305</v>
      </c>
      <c r="G55" s="578" t="s">
        <v>18</v>
      </c>
      <c r="H55" s="519"/>
      <c r="I55" s="519"/>
      <c r="J55" s="499" t="e">
        <f t="shared" si="0"/>
        <v>#DIV/0!</v>
      </c>
      <c r="K55" s="523" t="e">
        <f>J55</f>
        <v>#DIV/0!</v>
      </c>
      <c r="L55" s="511"/>
      <c r="M55" s="646"/>
      <c r="N55" s="503"/>
      <c r="O55" s="587"/>
    </row>
    <row r="56" spans="1:15" s="624" customFormat="1" ht="42" customHeight="1" x14ac:dyDescent="0.2">
      <c r="A56" s="592"/>
      <c r="B56" s="492" t="s">
        <v>88</v>
      </c>
      <c r="C56" s="577" t="s">
        <v>441</v>
      </c>
      <c r="D56" s="628" t="s">
        <v>406</v>
      </c>
      <c r="E56" s="629" t="s">
        <v>11</v>
      </c>
      <c r="F56" s="630" t="s">
        <v>212</v>
      </c>
      <c r="G56" s="629" t="s">
        <v>13</v>
      </c>
      <c r="H56" s="497">
        <v>100</v>
      </c>
      <c r="I56" s="538">
        <v>100</v>
      </c>
      <c r="J56" s="499">
        <f t="shared" si="0"/>
        <v>100</v>
      </c>
      <c r="K56" s="500">
        <f>(J56+J57+J58)/3</f>
        <v>100</v>
      </c>
      <c r="L56" s="501">
        <f>(K56+K59)/2</f>
        <v>100</v>
      </c>
      <c r="M56" s="646"/>
      <c r="N56" s="503"/>
      <c r="O56" s="587"/>
    </row>
    <row r="57" spans="1:15" s="624" customFormat="1" ht="42" customHeight="1" x14ac:dyDescent="0.2">
      <c r="A57" s="592"/>
      <c r="B57" s="509"/>
      <c r="C57" s="591"/>
      <c r="D57" s="631"/>
      <c r="E57" s="629" t="s">
        <v>11</v>
      </c>
      <c r="F57" s="630" t="s">
        <v>213</v>
      </c>
      <c r="G57" s="629" t="s">
        <v>13</v>
      </c>
      <c r="H57" s="497">
        <v>10</v>
      </c>
      <c r="I57" s="538">
        <v>10</v>
      </c>
      <c r="J57" s="499">
        <f>IF(H57/I57*100&gt;100,100,H57/I57*100)</f>
        <v>100</v>
      </c>
      <c r="K57" s="510"/>
      <c r="L57" s="511"/>
      <c r="M57" s="646"/>
      <c r="N57" s="503"/>
      <c r="O57" s="587"/>
    </row>
    <row r="58" spans="1:15" s="624" customFormat="1" ht="36" customHeight="1" x14ac:dyDescent="0.2">
      <c r="A58" s="592"/>
      <c r="B58" s="509"/>
      <c r="C58" s="591"/>
      <c r="D58" s="631"/>
      <c r="E58" s="629" t="s">
        <v>11</v>
      </c>
      <c r="F58" s="630" t="s">
        <v>214</v>
      </c>
      <c r="G58" s="629" t="s">
        <v>13</v>
      </c>
      <c r="H58" s="497">
        <v>100</v>
      </c>
      <c r="I58" s="497">
        <v>100</v>
      </c>
      <c r="J58" s="499">
        <f t="shared" si="0"/>
        <v>100</v>
      </c>
      <c r="K58" s="510"/>
      <c r="L58" s="511"/>
      <c r="M58" s="646"/>
      <c r="N58" s="503"/>
      <c r="O58" s="587"/>
    </row>
    <row r="59" spans="1:15" s="624" customFormat="1" ht="30.75" customHeight="1" x14ac:dyDescent="0.2">
      <c r="A59" s="592"/>
      <c r="B59" s="515"/>
      <c r="C59" s="597"/>
      <c r="D59" s="632"/>
      <c r="E59" s="629" t="s">
        <v>16</v>
      </c>
      <c r="F59" s="633" t="s">
        <v>305</v>
      </c>
      <c r="G59" s="629" t="s">
        <v>18</v>
      </c>
      <c r="H59" s="519">
        <v>1</v>
      </c>
      <c r="I59" s="519">
        <v>1</v>
      </c>
      <c r="J59" s="499">
        <f t="shared" si="0"/>
        <v>100</v>
      </c>
      <c r="K59" s="523">
        <f>J59</f>
        <v>100</v>
      </c>
      <c r="L59" s="511"/>
      <c r="M59" s="646"/>
      <c r="N59" s="503"/>
      <c r="O59" s="587"/>
    </row>
    <row r="60" spans="1:15" s="624" customFormat="1" ht="42" hidden="1" customHeight="1" x14ac:dyDescent="0.2">
      <c r="A60" s="592"/>
      <c r="B60" s="647" t="s">
        <v>87</v>
      </c>
      <c r="C60" s="577" t="s">
        <v>423</v>
      </c>
      <c r="D60" s="622" t="s">
        <v>406</v>
      </c>
      <c r="E60" s="578" t="s">
        <v>11</v>
      </c>
      <c r="F60" s="623" t="s">
        <v>212</v>
      </c>
      <c r="G60" s="578" t="s">
        <v>13</v>
      </c>
      <c r="H60" s="497"/>
      <c r="I60" s="538"/>
      <c r="J60" s="499" t="e">
        <f t="shared" si="0"/>
        <v>#DIV/0!</v>
      </c>
      <c r="K60" s="500" t="e">
        <f>(J60+J61+J62)/3</f>
        <v>#DIV/0!</v>
      </c>
      <c r="L60" s="501" t="e">
        <f>(K60+K63)/2</f>
        <v>#DIV/0!</v>
      </c>
      <c r="M60" s="646"/>
      <c r="N60" s="503"/>
      <c r="O60" s="587"/>
    </row>
    <row r="61" spans="1:15" s="624" customFormat="1" ht="42" hidden="1" customHeight="1" x14ac:dyDescent="0.2">
      <c r="A61" s="592"/>
      <c r="B61" s="556"/>
      <c r="C61" s="591"/>
      <c r="D61" s="625"/>
      <c r="E61" s="578" t="s">
        <v>11</v>
      </c>
      <c r="F61" s="623" t="s">
        <v>213</v>
      </c>
      <c r="G61" s="578" t="s">
        <v>13</v>
      </c>
      <c r="H61" s="497"/>
      <c r="I61" s="538"/>
      <c r="J61" s="499" t="e">
        <f>IF(H61/I61*100&gt;100,100,H61/I61*100)</f>
        <v>#DIV/0!</v>
      </c>
      <c r="K61" s="510"/>
      <c r="L61" s="511"/>
      <c r="M61" s="646"/>
      <c r="N61" s="503"/>
      <c r="O61" s="587"/>
    </row>
    <row r="62" spans="1:15" s="624" customFormat="1" ht="36" hidden="1" customHeight="1" x14ac:dyDescent="0.2">
      <c r="A62" s="592"/>
      <c r="B62" s="556"/>
      <c r="C62" s="591"/>
      <c r="D62" s="625"/>
      <c r="E62" s="578" t="s">
        <v>11</v>
      </c>
      <c r="F62" s="623" t="s">
        <v>214</v>
      </c>
      <c r="G62" s="578" t="s">
        <v>13</v>
      </c>
      <c r="H62" s="497"/>
      <c r="I62" s="497"/>
      <c r="J62" s="499" t="e">
        <f t="shared" si="0"/>
        <v>#DIV/0!</v>
      </c>
      <c r="K62" s="510"/>
      <c r="L62" s="511"/>
      <c r="M62" s="646"/>
      <c r="N62" s="503"/>
      <c r="O62" s="587"/>
    </row>
    <row r="63" spans="1:15" s="624" customFormat="1" ht="30.75" hidden="1" customHeight="1" x14ac:dyDescent="0.2">
      <c r="A63" s="592"/>
      <c r="B63" s="557"/>
      <c r="C63" s="597"/>
      <c r="D63" s="626"/>
      <c r="E63" s="578" t="s">
        <v>16</v>
      </c>
      <c r="F63" s="599" t="s">
        <v>305</v>
      </c>
      <c r="G63" s="578" t="s">
        <v>18</v>
      </c>
      <c r="H63" s="519"/>
      <c r="I63" s="519"/>
      <c r="J63" s="499" t="e">
        <f t="shared" si="0"/>
        <v>#DIV/0!</v>
      </c>
      <c r="K63" s="523" t="e">
        <f>J63</f>
        <v>#DIV/0!</v>
      </c>
      <c r="L63" s="511"/>
      <c r="M63" s="646"/>
      <c r="N63" s="503"/>
      <c r="O63" s="587"/>
    </row>
    <row r="64" spans="1:15" s="587" customFormat="1" ht="42" customHeight="1" x14ac:dyDescent="0.2">
      <c r="A64" s="592"/>
      <c r="B64" s="558" t="s">
        <v>82</v>
      </c>
      <c r="C64" s="577" t="s">
        <v>442</v>
      </c>
      <c r="D64" s="622" t="s">
        <v>406</v>
      </c>
      <c r="E64" s="578" t="s">
        <v>11</v>
      </c>
      <c r="F64" s="623" t="s">
        <v>212</v>
      </c>
      <c r="G64" s="578" t="s">
        <v>13</v>
      </c>
      <c r="H64" s="497">
        <v>100</v>
      </c>
      <c r="I64" s="498">
        <v>100</v>
      </c>
      <c r="J64" s="499">
        <f t="shared" si="0"/>
        <v>100</v>
      </c>
      <c r="K64" s="500">
        <f>(J64+J65+J66)/3</f>
        <v>100</v>
      </c>
      <c r="L64" s="501">
        <f>(K64+K67)/2</f>
        <v>100</v>
      </c>
      <c r="M64" s="646"/>
      <c r="N64" s="503"/>
    </row>
    <row r="65" spans="1:15" s="587" customFormat="1" ht="42" customHeight="1" x14ac:dyDescent="0.2">
      <c r="A65" s="592"/>
      <c r="B65" s="509"/>
      <c r="C65" s="591"/>
      <c r="D65" s="625"/>
      <c r="E65" s="578" t="s">
        <v>11</v>
      </c>
      <c r="F65" s="623" t="s">
        <v>213</v>
      </c>
      <c r="G65" s="578" t="s">
        <v>13</v>
      </c>
      <c r="H65" s="497">
        <v>10</v>
      </c>
      <c r="I65" s="498">
        <v>7</v>
      </c>
      <c r="J65" s="499">
        <f>IF(H65/I65*100&gt;100,100,H65/I65*100)</f>
        <v>100</v>
      </c>
      <c r="K65" s="510"/>
      <c r="L65" s="511"/>
      <c r="M65" s="646"/>
      <c r="N65" s="503"/>
    </row>
    <row r="66" spans="1:15" s="587" customFormat="1" ht="36" customHeight="1" x14ac:dyDescent="0.2">
      <c r="A66" s="592"/>
      <c r="B66" s="509"/>
      <c r="C66" s="591"/>
      <c r="D66" s="625"/>
      <c r="E66" s="578" t="s">
        <v>11</v>
      </c>
      <c r="F66" s="623" t="s">
        <v>214</v>
      </c>
      <c r="G66" s="578" t="s">
        <v>13</v>
      </c>
      <c r="H66" s="497">
        <v>100</v>
      </c>
      <c r="I66" s="513">
        <v>100</v>
      </c>
      <c r="J66" s="499">
        <f t="shared" si="0"/>
        <v>100</v>
      </c>
      <c r="K66" s="510"/>
      <c r="L66" s="511"/>
      <c r="M66" s="646"/>
      <c r="N66" s="503"/>
    </row>
    <row r="67" spans="1:15" s="587" customFormat="1" ht="30.75" customHeight="1" x14ac:dyDescent="0.2">
      <c r="A67" s="592"/>
      <c r="B67" s="515"/>
      <c r="C67" s="597"/>
      <c r="D67" s="626"/>
      <c r="E67" s="578" t="s">
        <v>16</v>
      </c>
      <c r="F67" s="599" t="s">
        <v>305</v>
      </c>
      <c r="G67" s="578" t="s">
        <v>18</v>
      </c>
      <c r="H67" s="519">
        <v>119</v>
      </c>
      <c r="I67" s="519">
        <v>124.25</v>
      </c>
      <c r="J67" s="499">
        <f t="shared" si="0"/>
        <v>100</v>
      </c>
      <c r="K67" s="523">
        <f>J67</f>
        <v>100</v>
      </c>
      <c r="L67" s="511"/>
      <c r="M67" s="654"/>
      <c r="N67" s="503"/>
    </row>
    <row r="68" spans="1:15" s="624" customFormat="1" ht="42" hidden="1" customHeight="1" x14ac:dyDescent="0.2">
      <c r="A68" s="592"/>
      <c r="B68" s="492"/>
      <c r="C68" s="577" t="s">
        <v>425</v>
      </c>
      <c r="D68" s="622" t="s">
        <v>406</v>
      </c>
      <c r="E68" s="578" t="s">
        <v>11</v>
      </c>
      <c r="F68" s="623" t="s">
        <v>212</v>
      </c>
      <c r="G68" s="578" t="s">
        <v>13</v>
      </c>
      <c r="H68" s="544"/>
      <c r="I68" s="582"/>
      <c r="J68" s="583" t="e">
        <f t="shared" si="0"/>
        <v>#DIV/0!</v>
      </c>
      <c r="K68" s="584" t="e">
        <f>(J68+J69+J70)/3</f>
        <v>#DIV/0!</v>
      </c>
      <c r="L68" s="585" t="e">
        <f>(K68+K71)/2</f>
        <v>#DIV/0!</v>
      </c>
      <c r="M68" s="587"/>
      <c r="N68" s="503"/>
      <c r="O68" s="587"/>
    </row>
    <row r="69" spans="1:15" s="624" customFormat="1" ht="42" hidden="1" customHeight="1" x14ac:dyDescent="0.2">
      <c r="A69" s="592"/>
      <c r="B69" s="509"/>
      <c r="C69" s="591"/>
      <c r="D69" s="625"/>
      <c r="E69" s="578" t="s">
        <v>11</v>
      </c>
      <c r="F69" s="623" t="s">
        <v>213</v>
      </c>
      <c r="G69" s="578" t="s">
        <v>13</v>
      </c>
      <c r="H69" s="544"/>
      <c r="I69" s="582"/>
      <c r="J69" s="583" t="e">
        <f>IF(H69/I69*100&gt;100,100,H69/I69*100)</f>
        <v>#DIV/0!</v>
      </c>
      <c r="K69" s="593"/>
      <c r="L69" s="594"/>
      <c r="M69" s="587"/>
      <c r="N69" s="503"/>
      <c r="O69" s="587"/>
    </row>
    <row r="70" spans="1:15" s="624" customFormat="1" ht="36" hidden="1" customHeight="1" x14ac:dyDescent="0.2">
      <c r="A70" s="592"/>
      <c r="B70" s="509"/>
      <c r="C70" s="591"/>
      <c r="D70" s="625"/>
      <c r="E70" s="578" t="s">
        <v>11</v>
      </c>
      <c r="F70" s="623" t="s">
        <v>214</v>
      </c>
      <c r="G70" s="578" t="s">
        <v>13</v>
      </c>
      <c r="H70" s="544"/>
      <c r="I70" s="513"/>
      <c r="J70" s="583" t="e">
        <f t="shared" si="0"/>
        <v>#DIV/0!</v>
      </c>
      <c r="K70" s="593"/>
      <c r="L70" s="594"/>
      <c r="M70" s="587"/>
      <c r="N70" s="503"/>
      <c r="O70" s="587"/>
    </row>
    <row r="71" spans="1:15" s="624" customFormat="1" ht="30.75" hidden="1" customHeight="1" x14ac:dyDescent="0.2">
      <c r="A71" s="592"/>
      <c r="B71" s="515"/>
      <c r="C71" s="597"/>
      <c r="D71" s="626"/>
      <c r="E71" s="578" t="s">
        <v>16</v>
      </c>
      <c r="F71" s="599" t="s">
        <v>305</v>
      </c>
      <c r="G71" s="578" t="s">
        <v>18</v>
      </c>
      <c r="H71" s="552"/>
      <c r="I71" s="605"/>
      <c r="J71" s="583" t="e">
        <f t="shared" si="0"/>
        <v>#DIV/0!</v>
      </c>
      <c r="K71" s="602" t="e">
        <f>J71</f>
        <v>#DIV/0!</v>
      </c>
      <c r="L71" s="594"/>
      <c r="M71" s="587"/>
      <c r="N71" s="503"/>
      <c r="O71" s="587"/>
    </row>
    <row r="72" spans="1:15" s="624" customFormat="1" ht="42" hidden="1" customHeight="1" x14ac:dyDescent="0.2">
      <c r="A72" s="592"/>
      <c r="B72" s="492" t="s">
        <v>210</v>
      </c>
      <c r="C72" s="577" t="s">
        <v>426</v>
      </c>
      <c r="D72" s="622" t="s">
        <v>406</v>
      </c>
      <c r="E72" s="578" t="s">
        <v>11</v>
      </c>
      <c r="F72" s="623" t="s">
        <v>212</v>
      </c>
      <c r="G72" s="578" t="s">
        <v>13</v>
      </c>
      <c r="H72" s="544"/>
      <c r="I72" s="582"/>
      <c r="J72" s="583" t="e">
        <f t="shared" si="0"/>
        <v>#DIV/0!</v>
      </c>
      <c r="K72" s="584" t="e">
        <f>(J72+J73+J74)/3</f>
        <v>#DIV/0!</v>
      </c>
      <c r="L72" s="585" t="e">
        <f>(K72+K75)/2</f>
        <v>#DIV/0!</v>
      </c>
      <c r="M72" s="587"/>
      <c r="N72" s="503"/>
      <c r="O72" s="587"/>
    </row>
    <row r="73" spans="1:15" s="624" customFormat="1" ht="42" hidden="1" customHeight="1" x14ac:dyDescent="0.2">
      <c r="A73" s="592"/>
      <c r="B73" s="509"/>
      <c r="C73" s="591"/>
      <c r="D73" s="625"/>
      <c r="E73" s="578" t="s">
        <v>11</v>
      </c>
      <c r="F73" s="623" t="s">
        <v>213</v>
      </c>
      <c r="G73" s="578" t="s">
        <v>13</v>
      </c>
      <c r="H73" s="544"/>
      <c r="I73" s="582"/>
      <c r="J73" s="583" t="e">
        <f>IF(H73/I73*100&gt;100,100,H73/I73*100)</f>
        <v>#DIV/0!</v>
      </c>
      <c r="K73" s="593"/>
      <c r="L73" s="594"/>
      <c r="M73" s="587"/>
      <c r="N73" s="503"/>
      <c r="O73" s="587"/>
    </row>
    <row r="74" spans="1:15" s="624" customFormat="1" ht="36" hidden="1" customHeight="1" x14ac:dyDescent="0.2">
      <c r="A74" s="592"/>
      <c r="B74" s="509"/>
      <c r="C74" s="591"/>
      <c r="D74" s="625"/>
      <c r="E74" s="578" t="s">
        <v>11</v>
      </c>
      <c r="F74" s="623" t="s">
        <v>214</v>
      </c>
      <c r="G74" s="578" t="s">
        <v>13</v>
      </c>
      <c r="H74" s="544"/>
      <c r="I74" s="513"/>
      <c r="J74" s="583" t="e">
        <f t="shared" si="0"/>
        <v>#DIV/0!</v>
      </c>
      <c r="K74" s="593"/>
      <c r="L74" s="594"/>
      <c r="M74" s="587"/>
      <c r="N74" s="503"/>
      <c r="O74" s="587"/>
    </row>
    <row r="75" spans="1:15" s="624" customFormat="1" ht="30.75" hidden="1" customHeight="1" x14ac:dyDescent="0.2">
      <c r="A75" s="592"/>
      <c r="B75" s="509"/>
      <c r="C75" s="597"/>
      <c r="D75" s="626"/>
      <c r="E75" s="578" t="s">
        <v>16</v>
      </c>
      <c r="F75" s="599" t="s">
        <v>305</v>
      </c>
      <c r="G75" s="578" t="s">
        <v>18</v>
      </c>
      <c r="H75" s="552"/>
      <c r="I75" s="605"/>
      <c r="J75" s="583" t="e">
        <f t="shared" si="0"/>
        <v>#DIV/0!</v>
      </c>
      <c r="K75" s="602" t="e">
        <f>J75</f>
        <v>#DIV/0!</v>
      </c>
      <c r="L75" s="594"/>
      <c r="M75" s="587"/>
      <c r="N75" s="503"/>
      <c r="O75" s="587"/>
    </row>
    <row r="76" spans="1:15" s="624" customFormat="1" ht="42" hidden="1" customHeight="1" x14ac:dyDescent="0.2">
      <c r="A76" s="592"/>
      <c r="B76" s="555" t="s">
        <v>83</v>
      </c>
      <c r="C76" s="577" t="s">
        <v>427</v>
      </c>
      <c r="D76" s="622" t="s">
        <v>406</v>
      </c>
      <c r="E76" s="578" t="s">
        <v>11</v>
      </c>
      <c r="F76" s="623" t="s">
        <v>212</v>
      </c>
      <c r="G76" s="578" t="s">
        <v>13</v>
      </c>
      <c r="H76" s="544"/>
      <c r="I76" s="497"/>
      <c r="J76" s="583" t="e">
        <f t="shared" si="0"/>
        <v>#DIV/0!</v>
      </c>
      <c r="K76" s="584" t="e">
        <f>(J76+J77+J78)/3</f>
        <v>#DIV/0!</v>
      </c>
      <c r="L76" s="585" t="e">
        <f>(K76+K79)/2</f>
        <v>#DIV/0!</v>
      </c>
      <c r="M76" s="587"/>
      <c r="N76" s="503"/>
      <c r="O76" s="587"/>
    </row>
    <row r="77" spans="1:15" s="624" customFormat="1" ht="42" hidden="1" customHeight="1" x14ac:dyDescent="0.2">
      <c r="A77" s="592"/>
      <c r="B77" s="556"/>
      <c r="C77" s="591"/>
      <c r="D77" s="625"/>
      <c r="E77" s="578" t="s">
        <v>11</v>
      </c>
      <c r="F77" s="623" t="s">
        <v>213</v>
      </c>
      <c r="G77" s="578" t="s">
        <v>13</v>
      </c>
      <c r="H77" s="544"/>
      <c r="I77" s="497"/>
      <c r="J77" s="583" t="e">
        <f>IF(H77/I77*100&gt;100,100,H77/I77*100)</f>
        <v>#DIV/0!</v>
      </c>
      <c r="K77" s="593"/>
      <c r="L77" s="594"/>
      <c r="M77" s="587"/>
      <c r="N77" s="503"/>
      <c r="O77" s="587"/>
    </row>
    <row r="78" spans="1:15" s="624" customFormat="1" ht="36" hidden="1" customHeight="1" x14ac:dyDescent="0.2">
      <c r="A78" s="592"/>
      <c r="B78" s="556"/>
      <c r="C78" s="591"/>
      <c r="D78" s="625"/>
      <c r="E78" s="578" t="s">
        <v>11</v>
      </c>
      <c r="F78" s="623" t="s">
        <v>214</v>
      </c>
      <c r="G78" s="578" t="s">
        <v>13</v>
      </c>
      <c r="H78" s="544"/>
      <c r="I78" s="497"/>
      <c r="J78" s="583" t="e">
        <f t="shared" si="0"/>
        <v>#DIV/0!</v>
      </c>
      <c r="K78" s="593"/>
      <c r="L78" s="594"/>
      <c r="M78" s="587"/>
      <c r="N78" s="503"/>
      <c r="O78" s="587"/>
    </row>
    <row r="79" spans="1:15" s="624" customFormat="1" ht="30.75" hidden="1" customHeight="1" x14ac:dyDescent="0.2">
      <c r="A79" s="592"/>
      <c r="B79" s="557"/>
      <c r="C79" s="597"/>
      <c r="D79" s="626"/>
      <c r="E79" s="578" t="s">
        <v>16</v>
      </c>
      <c r="F79" s="599" t="s">
        <v>305</v>
      </c>
      <c r="G79" s="578" t="s">
        <v>18</v>
      </c>
      <c r="H79" s="552"/>
      <c r="I79" s="655"/>
      <c r="J79" s="583" t="e">
        <f t="shared" si="0"/>
        <v>#DIV/0!</v>
      </c>
      <c r="K79" s="602" t="e">
        <f>J79</f>
        <v>#DIV/0!</v>
      </c>
      <c r="L79" s="594"/>
      <c r="M79" s="587"/>
      <c r="N79" s="503"/>
      <c r="O79" s="587"/>
    </row>
    <row r="80" spans="1:15" s="624" customFormat="1" ht="42" hidden="1" customHeight="1" x14ac:dyDescent="0.2">
      <c r="A80" s="592"/>
      <c r="B80" s="555" t="s">
        <v>102</v>
      </c>
      <c r="C80" s="577" t="s">
        <v>428</v>
      </c>
      <c r="D80" s="622" t="s">
        <v>406</v>
      </c>
      <c r="E80" s="578" t="s">
        <v>11</v>
      </c>
      <c r="F80" s="623" t="s">
        <v>212</v>
      </c>
      <c r="G80" s="578" t="s">
        <v>13</v>
      </c>
      <c r="H80" s="544"/>
      <c r="I80" s="497"/>
      <c r="J80" s="583" t="e">
        <f t="shared" si="0"/>
        <v>#DIV/0!</v>
      </c>
      <c r="K80" s="584" t="e">
        <f>(J80+J81+J82)/3</f>
        <v>#DIV/0!</v>
      </c>
      <c r="L80" s="585" t="e">
        <f>(K80+K83)/2</f>
        <v>#DIV/0!</v>
      </c>
      <c r="M80" s="587"/>
      <c r="N80" s="503"/>
      <c r="O80" s="587"/>
    </row>
    <row r="81" spans="1:15" s="624" customFormat="1" ht="42" hidden="1" customHeight="1" x14ac:dyDescent="0.2">
      <c r="A81" s="592"/>
      <c r="B81" s="556"/>
      <c r="C81" s="591"/>
      <c r="D81" s="625"/>
      <c r="E81" s="578" t="s">
        <v>11</v>
      </c>
      <c r="F81" s="623" t="s">
        <v>213</v>
      </c>
      <c r="G81" s="578" t="s">
        <v>13</v>
      </c>
      <c r="H81" s="544"/>
      <c r="I81" s="497"/>
      <c r="J81" s="583" t="e">
        <f>IF(H81/I81*100&gt;100,100,H81/I81*100)</f>
        <v>#DIV/0!</v>
      </c>
      <c r="K81" s="593"/>
      <c r="L81" s="594"/>
      <c r="M81" s="587"/>
      <c r="N81" s="503"/>
      <c r="O81" s="587"/>
    </row>
    <row r="82" spans="1:15" s="624" customFormat="1" ht="36" hidden="1" customHeight="1" x14ac:dyDescent="0.2">
      <c r="A82" s="592"/>
      <c r="B82" s="556"/>
      <c r="C82" s="591"/>
      <c r="D82" s="625"/>
      <c r="E82" s="578" t="s">
        <v>11</v>
      </c>
      <c r="F82" s="623" t="s">
        <v>214</v>
      </c>
      <c r="G82" s="578" t="s">
        <v>13</v>
      </c>
      <c r="H82" s="544"/>
      <c r="I82" s="497"/>
      <c r="J82" s="583" t="e">
        <f t="shared" si="0"/>
        <v>#DIV/0!</v>
      </c>
      <c r="K82" s="593"/>
      <c r="L82" s="594"/>
      <c r="M82" s="587"/>
      <c r="N82" s="503"/>
      <c r="O82" s="587"/>
    </row>
    <row r="83" spans="1:15" s="624" customFormat="1" ht="30.75" hidden="1" customHeight="1" x14ac:dyDescent="0.2">
      <c r="A83" s="592"/>
      <c r="B83" s="557"/>
      <c r="C83" s="597"/>
      <c r="D83" s="626"/>
      <c r="E83" s="578" t="s">
        <v>16</v>
      </c>
      <c r="F83" s="599" t="s">
        <v>305</v>
      </c>
      <c r="G83" s="578" t="s">
        <v>18</v>
      </c>
      <c r="H83" s="552"/>
      <c r="I83" s="655"/>
      <c r="J83" s="583" t="e">
        <f t="shared" si="0"/>
        <v>#DIV/0!</v>
      </c>
      <c r="K83" s="602" t="e">
        <f>J83</f>
        <v>#DIV/0!</v>
      </c>
      <c r="L83" s="594"/>
      <c r="M83" s="587"/>
      <c r="N83" s="503"/>
      <c r="O83" s="587"/>
    </row>
    <row r="84" spans="1:15" s="624" customFormat="1" ht="42" hidden="1" customHeight="1" x14ac:dyDescent="0.2">
      <c r="A84" s="592"/>
      <c r="B84" s="558" t="s">
        <v>86</v>
      </c>
      <c r="C84" s="577" t="s">
        <v>443</v>
      </c>
      <c r="D84" s="622" t="s">
        <v>406</v>
      </c>
      <c r="E84" s="578" t="s">
        <v>11</v>
      </c>
      <c r="F84" s="623" t="s">
        <v>212</v>
      </c>
      <c r="G84" s="578" t="s">
        <v>13</v>
      </c>
      <c r="H84" s="544"/>
      <c r="I84" s="582"/>
      <c r="J84" s="583" t="e">
        <f t="shared" si="0"/>
        <v>#DIV/0!</v>
      </c>
      <c r="K84" s="584" t="e">
        <f>(J84+J85+J86)/3</f>
        <v>#DIV/0!</v>
      </c>
      <c r="L84" s="585" t="e">
        <f>(K84+K87)/2</f>
        <v>#DIV/0!</v>
      </c>
      <c r="M84" s="587"/>
      <c r="N84" s="503"/>
      <c r="O84" s="587"/>
    </row>
    <row r="85" spans="1:15" s="624" customFormat="1" ht="42" hidden="1" customHeight="1" x14ac:dyDescent="0.2">
      <c r="A85" s="592"/>
      <c r="B85" s="509"/>
      <c r="C85" s="591"/>
      <c r="D85" s="625"/>
      <c r="E85" s="578" t="s">
        <v>11</v>
      </c>
      <c r="F85" s="623" t="s">
        <v>213</v>
      </c>
      <c r="G85" s="578" t="s">
        <v>13</v>
      </c>
      <c r="H85" s="544"/>
      <c r="I85" s="656"/>
      <c r="J85" s="583" t="e">
        <f>IF(H85/I85*100&gt;100,100,H85/I85*100)</f>
        <v>#DIV/0!</v>
      </c>
      <c r="K85" s="593"/>
      <c r="L85" s="594"/>
      <c r="M85" s="587"/>
      <c r="N85" s="503"/>
      <c r="O85" s="587"/>
    </row>
    <row r="86" spans="1:15" s="624" customFormat="1" ht="36" hidden="1" customHeight="1" x14ac:dyDescent="0.2">
      <c r="A86" s="592"/>
      <c r="B86" s="509"/>
      <c r="C86" s="591"/>
      <c r="D86" s="625"/>
      <c r="E86" s="578" t="s">
        <v>11</v>
      </c>
      <c r="F86" s="623" t="s">
        <v>214</v>
      </c>
      <c r="G86" s="578" t="s">
        <v>13</v>
      </c>
      <c r="H86" s="544"/>
      <c r="I86" s="513"/>
      <c r="J86" s="583" t="e">
        <f t="shared" si="0"/>
        <v>#DIV/0!</v>
      </c>
      <c r="K86" s="593"/>
      <c r="L86" s="594"/>
      <c r="M86" s="587"/>
      <c r="N86" s="503"/>
      <c r="O86" s="587"/>
    </row>
    <row r="87" spans="1:15" s="624" customFormat="1" ht="30.75" hidden="1" customHeight="1" x14ac:dyDescent="0.2">
      <c r="A87" s="598"/>
      <c r="B87" s="515"/>
      <c r="C87" s="597"/>
      <c r="D87" s="626"/>
      <c r="E87" s="578" t="s">
        <v>16</v>
      </c>
      <c r="F87" s="599" t="s">
        <v>305</v>
      </c>
      <c r="G87" s="578" t="s">
        <v>18</v>
      </c>
      <c r="H87" s="552"/>
      <c r="I87" s="606"/>
      <c r="J87" s="583" t="e">
        <f t="shared" si="0"/>
        <v>#DIV/0!</v>
      </c>
      <c r="K87" s="602" t="e">
        <f>J87</f>
        <v>#DIV/0!</v>
      </c>
      <c r="L87" s="594"/>
      <c r="M87" s="587"/>
      <c r="N87" s="503"/>
      <c r="O87" s="587"/>
    </row>
    <row r="88" spans="1:15" s="561" customFormat="1" ht="34.5" customHeight="1" x14ac:dyDescent="0.25">
      <c r="A88" s="560" t="s">
        <v>430</v>
      </c>
      <c r="E88" s="562"/>
      <c r="G88" s="560" t="s">
        <v>431</v>
      </c>
      <c r="H88" s="563"/>
    </row>
    <row r="89" spans="1:15" s="561" customFormat="1" ht="30.75" customHeight="1" x14ac:dyDescent="0.25">
      <c r="A89" s="561" t="s">
        <v>432</v>
      </c>
      <c r="E89" s="562"/>
      <c r="H89" s="563"/>
    </row>
    <row r="90" spans="1:15" x14ac:dyDescent="0.25">
      <c r="G90" s="635">
        <v>120</v>
      </c>
      <c r="H90" s="638">
        <f>H7+H11+H15+H19+H23+H27+H31+H35+H39+H43+H47+H51</f>
        <v>120</v>
      </c>
      <c r="I90" s="639">
        <f>I7+I11+I15+I19+I23+I27+I31+I35+I39+I43+I47+I51</f>
        <v>125.25</v>
      </c>
      <c r="J90" s="640">
        <v>125.25</v>
      </c>
      <c r="K90" s="588"/>
    </row>
    <row r="91" spans="1:15" x14ac:dyDescent="0.25">
      <c r="G91" s="635">
        <v>120</v>
      </c>
      <c r="H91" s="638">
        <f>H55+H59+H63+H67+H71+H75+H79+H83+H87</f>
        <v>120</v>
      </c>
      <c r="I91" s="639">
        <f>I55+I59+I63+I67+I71+I75+I79+I83+I87</f>
        <v>125.25</v>
      </c>
      <c r="J91" s="640">
        <v>125.25</v>
      </c>
      <c r="K91" s="588"/>
    </row>
    <row r="92" spans="1:15" s="561" customFormat="1" ht="30.75" customHeight="1" x14ac:dyDescent="0.25">
      <c r="A92" s="560"/>
      <c r="E92" s="562"/>
      <c r="G92" s="560"/>
      <c r="H92" s="563"/>
    </row>
    <row r="93" spans="1:15" s="561" customFormat="1" x14ac:dyDescent="0.25">
      <c r="E93" s="562"/>
      <c r="H93" s="563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6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2"/>
  <sheetViews>
    <sheetView topLeftCell="B1" zoomScale="80" zoomScaleNormal="80" zoomScaleSheetLayoutView="70" workbookViewId="0">
      <selection activeCell="B2" sqref="B2"/>
    </sheetView>
  </sheetViews>
  <sheetFormatPr defaultColWidth="8.85546875" defaultRowHeight="15" x14ac:dyDescent="0.25"/>
  <cols>
    <col min="1" max="1" width="17.140625" style="561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5" width="17.140625" style="561" customWidth="1"/>
    <col min="16" max="16384" width="8.85546875" style="561"/>
  </cols>
  <sheetData>
    <row r="1" spans="1:16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6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446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</row>
    <row r="3" spans="1:16" s="489" customFormat="1" ht="22.5" customHeight="1" x14ac:dyDescent="0.2">
      <c r="A3" s="481">
        <v>1</v>
      </c>
      <c r="B3" s="659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1">
        <v>13</v>
      </c>
      <c r="N3" s="481">
        <v>13</v>
      </c>
    </row>
    <row r="4" spans="1:16" s="505" customFormat="1" ht="42" hidden="1" customHeight="1" x14ac:dyDescent="0.25">
      <c r="A4" s="660" t="s">
        <v>447</v>
      </c>
      <c r="B4" s="647" t="s">
        <v>176</v>
      </c>
      <c r="C4" s="492" t="s">
        <v>405</v>
      </c>
      <c r="D4" s="493" t="s">
        <v>406</v>
      </c>
      <c r="E4" s="494" t="s">
        <v>11</v>
      </c>
      <c r="F4" s="495" t="s">
        <v>12</v>
      </c>
      <c r="G4" s="496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661" t="s">
        <v>407</v>
      </c>
      <c r="N4" s="503"/>
      <c r="O4" s="504"/>
      <c r="P4" s="504"/>
    </row>
    <row r="5" spans="1:16" s="505" customFormat="1" ht="42" hidden="1" customHeight="1" x14ac:dyDescent="0.25">
      <c r="A5" s="508"/>
      <c r="B5" s="556"/>
      <c r="C5" s="508"/>
      <c r="D5" s="509"/>
      <c r="E5" s="494" t="s">
        <v>11</v>
      </c>
      <c r="F5" s="495" t="s">
        <v>112</v>
      </c>
      <c r="G5" s="496" t="s">
        <v>13</v>
      </c>
      <c r="H5" s="581"/>
      <c r="I5" s="582"/>
      <c r="J5" s="583" t="e">
        <f>IF(I5/H5*100&gt;100,100,I5/H5*100)</f>
        <v>#DIV/0!</v>
      </c>
      <c r="K5" s="593"/>
      <c r="L5" s="594"/>
      <c r="M5" s="662"/>
      <c r="N5" s="503"/>
      <c r="O5" s="504"/>
      <c r="P5" s="504"/>
    </row>
    <row r="6" spans="1:16" s="505" customFormat="1" ht="36" hidden="1" customHeight="1" x14ac:dyDescent="0.25">
      <c r="A6" s="508"/>
      <c r="B6" s="556"/>
      <c r="C6" s="508"/>
      <c r="D6" s="509"/>
      <c r="E6" s="494" t="s">
        <v>11</v>
      </c>
      <c r="F6" s="495" t="s">
        <v>408</v>
      </c>
      <c r="G6" s="496" t="s">
        <v>13</v>
      </c>
      <c r="H6" s="581"/>
      <c r="I6" s="513"/>
      <c r="J6" s="583" t="e">
        <f>IF(I6/H6*100&gt;100,100,I6/H6*100)</f>
        <v>#DIV/0!</v>
      </c>
      <c r="K6" s="593"/>
      <c r="L6" s="594"/>
      <c r="M6" s="662"/>
      <c r="N6" s="503"/>
      <c r="O6" s="504"/>
      <c r="P6" s="504"/>
    </row>
    <row r="7" spans="1:16" s="505" customFormat="1" ht="30.75" hidden="1" customHeight="1" x14ac:dyDescent="0.25">
      <c r="A7" s="508"/>
      <c r="B7" s="557"/>
      <c r="C7" s="514"/>
      <c r="D7" s="515"/>
      <c r="E7" s="494" t="s">
        <v>16</v>
      </c>
      <c r="F7" s="517" t="s">
        <v>305</v>
      </c>
      <c r="G7" s="496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662"/>
      <c r="N7" s="503"/>
      <c r="O7" s="504"/>
      <c r="P7" s="504"/>
    </row>
    <row r="8" spans="1:16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62"/>
      <c r="N8" s="503"/>
      <c r="O8" s="504"/>
      <c r="P8" s="504"/>
    </row>
    <row r="9" spans="1:16" s="505" customFormat="1" ht="42" hidden="1" customHeight="1" x14ac:dyDescent="0.25">
      <c r="A9" s="508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583" t="e">
        <f>IF(I9/H9*100&gt;100,100,I9/H9*100)</f>
        <v>#DIV/0!</v>
      </c>
      <c r="K9" s="593"/>
      <c r="L9" s="594"/>
      <c r="M9" s="662"/>
      <c r="N9" s="503"/>
      <c r="O9" s="504"/>
      <c r="P9" s="504"/>
    </row>
    <row r="10" spans="1:16" s="505" customFormat="1" ht="36" hidden="1" customHeight="1" x14ac:dyDescent="0.25">
      <c r="A10" s="508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662"/>
      <c r="N10" s="503"/>
      <c r="O10" s="504"/>
      <c r="P10" s="504"/>
    </row>
    <row r="11" spans="1:16" s="505" customFormat="1" ht="30.75" hidden="1" customHeight="1" x14ac:dyDescent="0.25">
      <c r="A11" s="508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662"/>
      <c r="N11" s="503"/>
      <c r="O11" s="504"/>
      <c r="P11" s="504"/>
    </row>
    <row r="12" spans="1:16" s="505" customFormat="1" ht="42" hidden="1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62"/>
      <c r="N12" s="503"/>
      <c r="O12" s="504"/>
      <c r="P12" s="504"/>
    </row>
    <row r="13" spans="1:16" s="505" customFormat="1" ht="42" hidden="1" customHeight="1" x14ac:dyDescent="0.25">
      <c r="A13" s="508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662"/>
      <c r="N13" s="503"/>
      <c r="O13" s="504"/>
      <c r="P13" s="504"/>
    </row>
    <row r="14" spans="1:16" s="505" customFormat="1" ht="36" hidden="1" customHeight="1" x14ac:dyDescent="0.25">
      <c r="A14" s="508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662"/>
      <c r="N14" s="503"/>
      <c r="O14" s="504"/>
      <c r="P14" s="504"/>
    </row>
    <row r="15" spans="1:16" s="505" customFormat="1" ht="30.75" hidden="1" customHeight="1" x14ac:dyDescent="0.25">
      <c r="A15" s="508"/>
      <c r="B15" s="557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662"/>
      <c r="N15" s="503"/>
      <c r="O15" s="504"/>
      <c r="P15" s="504"/>
    </row>
    <row r="16" spans="1:16" s="505" customFormat="1" ht="42" hidden="1" customHeight="1" x14ac:dyDescent="0.25">
      <c r="A16" s="508"/>
      <c r="B16" s="558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662"/>
      <c r="N16" s="503"/>
      <c r="O16" s="504"/>
      <c r="P16" s="504"/>
    </row>
    <row r="17" spans="1:16" s="505" customFormat="1" ht="42" hidden="1" customHeight="1" x14ac:dyDescent="0.25">
      <c r="A17" s="508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662"/>
      <c r="N17" s="503"/>
      <c r="O17" s="504"/>
      <c r="P17" s="504"/>
    </row>
    <row r="18" spans="1:16" s="505" customFormat="1" ht="36" hidden="1" customHeight="1" x14ac:dyDescent="0.25">
      <c r="A18" s="508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662"/>
      <c r="N18" s="503"/>
      <c r="O18" s="504"/>
      <c r="P18" s="504"/>
    </row>
    <row r="19" spans="1:16" s="505" customFormat="1" ht="30.75" hidden="1" customHeight="1" x14ac:dyDescent="0.25">
      <c r="A19" s="508"/>
      <c r="B19" s="509"/>
      <c r="C19" s="514"/>
      <c r="D19" s="515"/>
      <c r="E19" s="494" t="s">
        <v>16</v>
      </c>
      <c r="F19" s="517" t="s">
        <v>305</v>
      </c>
      <c r="G19" s="496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662"/>
      <c r="N19" s="503"/>
      <c r="O19" s="504"/>
      <c r="P19" s="504"/>
    </row>
    <row r="20" spans="1:16" s="505" customFormat="1" ht="42" hidden="1" customHeight="1" x14ac:dyDescent="0.25">
      <c r="A20" s="508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62"/>
      <c r="N20" s="503"/>
      <c r="O20" s="504"/>
      <c r="P20" s="504"/>
    </row>
    <row r="21" spans="1:16" s="505" customFormat="1" ht="42" hidden="1" customHeight="1" x14ac:dyDescent="0.25">
      <c r="A21" s="508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662"/>
      <c r="N21" s="503"/>
      <c r="O21" s="504"/>
      <c r="P21" s="504"/>
    </row>
    <row r="22" spans="1:16" s="505" customFormat="1" ht="36" hidden="1" customHeight="1" x14ac:dyDescent="0.25">
      <c r="A22" s="508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662"/>
      <c r="N22" s="503"/>
      <c r="O22" s="504"/>
      <c r="P22" s="504"/>
    </row>
    <row r="23" spans="1:16" s="505" customFormat="1" ht="30.75" hidden="1" customHeight="1" x14ac:dyDescent="0.25">
      <c r="A23" s="508"/>
      <c r="B23" s="557"/>
      <c r="C23" s="514"/>
      <c r="D23" s="515"/>
      <c r="E23" s="494" t="s">
        <v>16</v>
      </c>
      <c r="F23" s="517" t="s">
        <v>305</v>
      </c>
      <c r="G23" s="496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662"/>
      <c r="N23" s="503"/>
      <c r="O23" s="504"/>
      <c r="P23" s="504"/>
    </row>
    <row r="24" spans="1:16" s="505" customFormat="1" ht="42" hidden="1" customHeight="1" x14ac:dyDescent="0.25">
      <c r="A24" s="508"/>
      <c r="B24" s="558" t="s">
        <v>178</v>
      </c>
      <c r="C24" s="492" t="s">
        <v>413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544"/>
      <c r="I24" s="582"/>
      <c r="J24" s="583" t="e">
        <f>IF(H24/I24*100&gt;100,100,H24/I24*100)</f>
        <v>#DIV/0!</v>
      </c>
      <c r="K24" s="584" t="e">
        <f>(J24+J25+J26)/3</f>
        <v>#DIV/0!</v>
      </c>
      <c r="L24" s="585" t="e">
        <f>(K24+K27)/2</f>
        <v>#DIV/0!</v>
      </c>
      <c r="M24" s="662"/>
      <c r="N24" s="503"/>
      <c r="O24" s="504"/>
      <c r="P24" s="504"/>
    </row>
    <row r="25" spans="1:16" s="505" customFormat="1" ht="42" hidden="1" customHeight="1" x14ac:dyDescent="0.25">
      <c r="A25" s="508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/>
      <c r="I25" s="582"/>
      <c r="J25" s="583" t="e">
        <f>IF(I25/H25*100&gt;100,100,I25/H25*100)</f>
        <v>#DIV/0!</v>
      </c>
      <c r="K25" s="593"/>
      <c r="L25" s="594"/>
      <c r="M25" s="662"/>
      <c r="N25" s="503"/>
      <c r="O25" s="504"/>
      <c r="P25" s="504"/>
    </row>
    <row r="26" spans="1:16" s="505" customFormat="1" ht="36" hidden="1" customHeight="1" x14ac:dyDescent="0.25">
      <c r="A26" s="508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/>
      <c r="I26" s="513"/>
      <c r="J26" s="583" t="e">
        <f>IF(I26/H26*100&gt;100,100,I26/H26*100)</f>
        <v>#DIV/0!</v>
      </c>
      <c r="K26" s="593"/>
      <c r="L26" s="594"/>
      <c r="M26" s="662"/>
      <c r="N26" s="503"/>
      <c r="O26" s="504"/>
      <c r="P26" s="504"/>
    </row>
    <row r="27" spans="1:16" s="505" customFormat="1" ht="30.75" hidden="1" customHeight="1" x14ac:dyDescent="0.25">
      <c r="A27" s="508"/>
      <c r="B27" s="509"/>
      <c r="C27" s="514"/>
      <c r="D27" s="515"/>
      <c r="E27" s="494" t="s">
        <v>16</v>
      </c>
      <c r="F27" s="517" t="s">
        <v>305</v>
      </c>
      <c r="G27" s="496" t="s">
        <v>18</v>
      </c>
      <c r="H27" s="600"/>
      <c r="I27" s="655"/>
      <c r="J27" s="583" t="e">
        <f>IF(I27/H27*100&gt;100,100,I27/H27*100)</f>
        <v>#DIV/0!</v>
      </c>
      <c r="K27" s="602" t="e">
        <f>J27</f>
        <v>#DIV/0!</v>
      </c>
      <c r="L27" s="594"/>
      <c r="M27" s="662"/>
      <c r="N27" s="503"/>
      <c r="O27" s="504"/>
      <c r="P27" s="504"/>
    </row>
    <row r="28" spans="1:16" s="505" customFormat="1" ht="42" hidden="1" customHeight="1" x14ac:dyDescent="0.25">
      <c r="A28" s="508"/>
      <c r="B28" s="555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544"/>
      <c r="I28" s="582"/>
      <c r="J28" s="663" t="e">
        <f>IF(H28/I28*100&gt;100,100,H28/I28*100)</f>
        <v>#DIV/0!</v>
      </c>
      <c r="K28" s="664" t="e">
        <f>(J28+J29+J30)/3</f>
        <v>#DIV/0!</v>
      </c>
      <c r="L28" s="665" t="e">
        <f>(K28+K31)/2</f>
        <v>#DIV/0!</v>
      </c>
      <c r="M28" s="662"/>
      <c r="N28" s="503"/>
      <c r="O28" s="504"/>
      <c r="P28" s="504"/>
    </row>
    <row r="29" spans="1:16" s="505" customFormat="1" ht="42" hidden="1" customHeight="1" x14ac:dyDescent="0.25">
      <c r="A29" s="508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581"/>
      <c r="I29" s="582"/>
      <c r="J29" s="663" t="e">
        <f>IF(I29/H29*100&gt;100,100,I29/H29*100)</f>
        <v>#DIV/0!</v>
      </c>
      <c r="K29" s="666"/>
      <c r="L29" s="667"/>
      <c r="M29" s="662"/>
      <c r="N29" s="503"/>
      <c r="O29" s="504"/>
      <c r="P29" s="504"/>
    </row>
    <row r="30" spans="1:16" s="505" customFormat="1" ht="36" hidden="1" customHeight="1" x14ac:dyDescent="0.25">
      <c r="A30" s="508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663" t="e">
        <f>IF(I30/H30*100&gt;100,100,I30/H30*100)</f>
        <v>#DIV/0!</v>
      </c>
      <c r="K30" s="666"/>
      <c r="L30" s="667"/>
      <c r="M30" s="662"/>
      <c r="N30" s="503"/>
      <c r="O30" s="504"/>
      <c r="P30" s="504"/>
    </row>
    <row r="31" spans="1:16" s="505" customFormat="1" ht="30.75" hidden="1" customHeight="1" x14ac:dyDescent="0.25">
      <c r="A31" s="508"/>
      <c r="B31" s="557"/>
      <c r="C31" s="514"/>
      <c r="D31" s="515"/>
      <c r="E31" s="494" t="s">
        <v>16</v>
      </c>
      <c r="F31" s="517" t="s">
        <v>305</v>
      </c>
      <c r="G31" s="496" t="s">
        <v>18</v>
      </c>
      <c r="H31" s="552"/>
      <c r="I31" s="606"/>
      <c r="J31" s="663">
        <v>97.4</v>
      </c>
      <c r="K31" s="668">
        <f>J31</f>
        <v>97.4</v>
      </c>
      <c r="L31" s="667"/>
      <c r="M31" s="662"/>
      <c r="N31" s="503"/>
      <c r="O31" s="504"/>
      <c r="P31" s="504"/>
    </row>
    <row r="32" spans="1:16" s="505" customFormat="1" ht="42" customHeight="1" x14ac:dyDescent="0.25">
      <c r="A32" s="508"/>
      <c r="B32" s="558" t="s">
        <v>79</v>
      </c>
      <c r="C32" s="492" t="s">
        <v>415</v>
      </c>
      <c r="D32" s="521" t="s">
        <v>406</v>
      </c>
      <c r="E32" s="669" t="s">
        <v>11</v>
      </c>
      <c r="F32" s="579" t="s">
        <v>12</v>
      </c>
      <c r="G32" s="669" t="s">
        <v>13</v>
      </c>
      <c r="H32" s="670">
        <v>10</v>
      </c>
      <c r="I32" s="671">
        <v>9.9</v>
      </c>
      <c r="J32" s="672">
        <f>IF(H32/I32*100&gt;100,100,H32/I32*100)</f>
        <v>100</v>
      </c>
      <c r="K32" s="673">
        <f>(J32+J33+J34)/3</f>
        <v>97.633333333333326</v>
      </c>
      <c r="L32" s="674">
        <f>(K32+K35)/2</f>
        <v>98.567910447761193</v>
      </c>
      <c r="M32" s="662"/>
      <c r="N32" s="503"/>
    </row>
    <row r="33" spans="1:14" s="505" customFormat="1" ht="42" customHeight="1" x14ac:dyDescent="0.25">
      <c r="A33" s="508"/>
      <c r="B33" s="509"/>
      <c r="C33" s="508"/>
      <c r="D33" s="509"/>
      <c r="E33" s="669" t="s">
        <v>11</v>
      </c>
      <c r="F33" s="579" t="s">
        <v>112</v>
      </c>
      <c r="G33" s="669" t="s">
        <v>13</v>
      </c>
      <c r="H33" s="675">
        <v>100</v>
      </c>
      <c r="I33" s="676">
        <v>92.9</v>
      </c>
      <c r="J33" s="677">
        <f t="shared" ref="J33:J47" si="0">IF(I33/H33*100&gt;100,100,I33/H33*100)</f>
        <v>92.9</v>
      </c>
      <c r="K33" s="678"/>
      <c r="L33" s="679"/>
      <c r="M33" s="662"/>
      <c r="N33" s="503"/>
    </row>
    <row r="34" spans="1:14" s="505" customFormat="1" ht="36" customHeight="1" x14ac:dyDescent="0.25">
      <c r="A34" s="508"/>
      <c r="B34" s="509"/>
      <c r="C34" s="508"/>
      <c r="D34" s="509"/>
      <c r="E34" s="669" t="s">
        <v>11</v>
      </c>
      <c r="F34" s="579" t="s">
        <v>408</v>
      </c>
      <c r="G34" s="669" t="s">
        <v>13</v>
      </c>
      <c r="H34" s="670">
        <v>100</v>
      </c>
      <c r="I34" s="670">
        <v>100</v>
      </c>
      <c r="J34" s="677">
        <f t="shared" si="0"/>
        <v>100</v>
      </c>
      <c r="K34" s="678"/>
      <c r="L34" s="679"/>
      <c r="M34" s="662"/>
      <c r="N34" s="503"/>
    </row>
    <row r="35" spans="1:14" s="505" customFormat="1" ht="30.75" customHeight="1" thickBot="1" x14ac:dyDescent="0.3">
      <c r="A35" s="508"/>
      <c r="B35" s="515"/>
      <c r="C35" s="514"/>
      <c r="D35" s="515"/>
      <c r="E35" s="669" t="s">
        <v>16</v>
      </c>
      <c r="F35" s="599" t="s">
        <v>305</v>
      </c>
      <c r="G35" s="669" t="s">
        <v>18</v>
      </c>
      <c r="H35" s="680">
        <v>201</v>
      </c>
      <c r="I35" s="681">
        <v>200</v>
      </c>
      <c r="J35" s="677">
        <f t="shared" si="0"/>
        <v>99.50248756218906</v>
      </c>
      <c r="K35" s="682">
        <f>J35</f>
        <v>99.50248756218906</v>
      </c>
      <c r="L35" s="679"/>
      <c r="M35" s="662"/>
      <c r="N35" s="503"/>
    </row>
    <row r="36" spans="1:14" s="505" customFormat="1" ht="42" hidden="1" customHeight="1" x14ac:dyDescent="0.25">
      <c r="A36" s="508"/>
      <c r="B36" s="555" t="s">
        <v>182</v>
      </c>
      <c r="C36" s="492" t="s">
        <v>416</v>
      </c>
      <c r="D36" s="521" t="s">
        <v>406</v>
      </c>
      <c r="E36" s="669" t="s">
        <v>11</v>
      </c>
      <c r="F36" s="579" t="s">
        <v>12</v>
      </c>
      <c r="G36" s="669" t="s">
        <v>13</v>
      </c>
      <c r="H36" s="670"/>
      <c r="I36" s="671"/>
      <c r="J36" s="683" t="e">
        <f>IF(H36/I36*100&gt;100,100,H36/I36*100)</f>
        <v>#DIV/0!</v>
      </c>
      <c r="K36" s="673" t="e">
        <f>(J36+J37+J38)/3</f>
        <v>#DIV/0!</v>
      </c>
      <c r="L36" s="674" t="e">
        <f>(K36+K39)/2</f>
        <v>#DIV/0!</v>
      </c>
      <c r="M36" s="662"/>
      <c r="N36" s="503"/>
    </row>
    <row r="37" spans="1:14" s="505" customFormat="1" ht="42" hidden="1" customHeight="1" x14ac:dyDescent="0.25">
      <c r="A37" s="508"/>
      <c r="B37" s="556"/>
      <c r="C37" s="508"/>
      <c r="D37" s="509"/>
      <c r="E37" s="669" t="s">
        <v>11</v>
      </c>
      <c r="F37" s="579" t="s">
        <v>112</v>
      </c>
      <c r="G37" s="669" t="s">
        <v>13</v>
      </c>
      <c r="H37" s="670"/>
      <c r="I37" s="671"/>
      <c r="J37" s="677" t="e">
        <f t="shared" si="0"/>
        <v>#DIV/0!</v>
      </c>
      <c r="K37" s="678"/>
      <c r="L37" s="679"/>
      <c r="M37" s="662"/>
      <c r="N37" s="503"/>
    </row>
    <row r="38" spans="1:14" s="505" customFormat="1" ht="36" hidden="1" customHeight="1" x14ac:dyDescent="0.25">
      <c r="A38" s="508"/>
      <c r="B38" s="556"/>
      <c r="C38" s="508"/>
      <c r="D38" s="509"/>
      <c r="E38" s="669" t="s">
        <v>11</v>
      </c>
      <c r="F38" s="579" t="s">
        <v>408</v>
      </c>
      <c r="G38" s="669" t="s">
        <v>13</v>
      </c>
      <c r="H38" s="670"/>
      <c r="I38" s="670"/>
      <c r="J38" s="677" t="e">
        <f t="shared" si="0"/>
        <v>#DIV/0!</v>
      </c>
      <c r="K38" s="678"/>
      <c r="L38" s="679"/>
      <c r="M38" s="662"/>
      <c r="N38" s="503"/>
    </row>
    <row r="39" spans="1:14" s="505" customFormat="1" ht="30.75" hidden="1" customHeight="1" x14ac:dyDescent="0.25">
      <c r="A39" s="508"/>
      <c r="B39" s="557"/>
      <c r="C39" s="514"/>
      <c r="D39" s="515"/>
      <c r="E39" s="669" t="s">
        <v>16</v>
      </c>
      <c r="F39" s="599" t="s">
        <v>305</v>
      </c>
      <c r="G39" s="669" t="s">
        <v>18</v>
      </c>
      <c r="H39" s="684"/>
      <c r="I39" s="684"/>
      <c r="J39" s="677" t="e">
        <f t="shared" si="0"/>
        <v>#DIV/0!</v>
      </c>
      <c r="K39" s="682" t="e">
        <f>J39</f>
        <v>#DIV/0!</v>
      </c>
      <c r="L39" s="679"/>
      <c r="M39" s="662"/>
      <c r="N39" s="503"/>
    </row>
    <row r="40" spans="1:14" s="505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669" t="s">
        <v>11</v>
      </c>
      <c r="F40" s="579" t="s">
        <v>12</v>
      </c>
      <c r="G40" s="669" t="s">
        <v>13</v>
      </c>
      <c r="H40" s="670"/>
      <c r="I40" s="671"/>
      <c r="J40" s="677" t="e">
        <f t="shared" si="0"/>
        <v>#DIV/0!</v>
      </c>
      <c r="K40" s="673" t="e">
        <f>(J40+J41+J42)/3</f>
        <v>#DIV/0!</v>
      </c>
      <c r="L40" s="674" t="e">
        <f>(K40+K43)/2</f>
        <v>#DIV/0!</v>
      </c>
      <c r="M40" s="662"/>
      <c r="N40" s="503"/>
    </row>
    <row r="41" spans="1:14" s="505" customFormat="1" ht="42" hidden="1" customHeight="1" x14ac:dyDescent="0.25">
      <c r="A41" s="508"/>
      <c r="B41" s="556"/>
      <c r="C41" s="508"/>
      <c r="D41" s="509"/>
      <c r="E41" s="669" t="s">
        <v>11</v>
      </c>
      <c r="F41" s="579" t="s">
        <v>112</v>
      </c>
      <c r="G41" s="669" t="s">
        <v>13</v>
      </c>
      <c r="H41" s="670"/>
      <c r="I41" s="671"/>
      <c r="J41" s="677" t="e">
        <f t="shared" si="0"/>
        <v>#DIV/0!</v>
      </c>
      <c r="K41" s="678"/>
      <c r="L41" s="679"/>
      <c r="M41" s="662"/>
      <c r="N41" s="503"/>
    </row>
    <row r="42" spans="1:14" s="505" customFormat="1" ht="36" hidden="1" customHeight="1" x14ac:dyDescent="0.25">
      <c r="A42" s="508"/>
      <c r="B42" s="556"/>
      <c r="C42" s="508"/>
      <c r="D42" s="509"/>
      <c r="E42" s="669" t="s">
        <v>11</v>
      </c>
      <c r="F42" s="579" t="s">
        <v>408</v>
      </c>
      <c r="G42" s="669" t="s">
        <v>13</v>
      </c>
      <c r="H42" s="670"/>
      <c r="I42" s="670"/>
      <c r="J42" s="677" t="e">
        <f t="shared" si="0"/>
        <v>#DIV/0!</v>
      </c>
      <c r="K42" s="678"/>
      <c r="L42" s="679"/>
      <c r="M42" s="662"/>
      <c r="N42" s="503"/>
    </row>
    <row r="43" spans="1:14" s="505" customFormat="1" ht="30.75" hidden="1" customHeight="1" x14ac:dyDescent="0.25">
      <c r="A43" s="508"/>
      <c r="B43" s="557"/>
      <c r="C43" s="514"/>
      <c r="D43" s="515"/>
      <c r="E43" s="669" t="s">
        <v>16</v>
      </c>
      <c r="F43" s="599" t="s">
        <v>305</v>
      </c>
      <c r="G43" s="669" t="s">
        <v>18</v>
      </c>
      <c r="H43" s="681"/>
      <c r="I43" s="684"/>
      <c r="J43" s="677" t="e">
        <f t="shared" si="0"/>
        <v>#DIV/0!</v>
      </c>
      <c r="K43" s="682" t="e">
        <f>J43</f>
        <v>#DIV/0!</v>
      </c>
      <c r="L43" s="679"/>
      <c r="M43" s="662"/>
      <c r="N43" s="503"/>
    </row>
    <row r="44" spans="1:14" s="505" customFormat="1" ht="42" customHeight="1" x14ac:dyDescent="0.25">
      <c r="A44" s="508"/>
      <c r="B44" s="648" t="s">
        <v>101</v>
      </c>
      <c r="C44" s="525" t="s">
        <v>418</v>
      </c>
      <c r="D44" s="521" t="s">
        <v>406</v>
      </c>
      <c r="E44" s="669" t="s">
        <v>11</v>
      </c>
      <c r="F44" s="579" t="s">
        <v>12</v>
      </c>
      <c r="G44" s="685" t="s">
        <v>13</v>
      </c>
      <c r="H44" s="670">
        <v>10.5</v>
      </c>
      <c r="I44" s="671">
        <v>10.5</v>
      </c>
      <c r="J44" s="672">
        <f>IF(H44/I44*100&gt;100,100,H44/I44*100)</f>
        <v>100</v>
      </c>
      <c r="K44" s="673">
        <f>(J44+J45+J46)/3</f>
        <v>98.933333333333337</v>
      </c>
      <c r="L44" s="686">
        <f>(K44+K47)/2</f>
        <v>99.466666666666669</v>
      </c>
      <c r="M44" s="662"/>
      <c r="N44" s="503"/>
    </row>
    <row r="45" spans="1:14" s="505" customFormat="1" ht="42" customHeight="1" x14ac:dyDescent="0.25">
      <c r="A45" s="508"/>
      <c r="B45" s="649"/>
      <c r="C45" s="526"/>
      <c r="D45" s="509"/>
      <c r="E45" s="669" t="s">
        <v>11</v>
      </c>
      <c r="F45" s="579" t="s">
        <v>112</v>
      </c>
      <c r="G45" s="685" t="s">
        <v>13</v>
      </c>
      <c r="H45" s="675">
        <v>100</v>
      </c>
      <c r="I45" s="676">
        <v>96.8</v>
      </c>
      <c r="J45" s="677">
        <f t="shared" si="0"/>
        <v>96.8</v>
      </c>
      <c r="K45" s="687"/>
      <c r="L45" s="688"/>
      <c r="M45" s="662"/>
      <c r="N45" s="503"/>
    </row>
    <row r="46" spans="1:14" s="505" customFormat="1" ht="36" customHeight="1" x14ac:dyDescent="0.25">
      <c r="A46" s="508"/>
      <c r="B46" s="650"/>
      <c r="C46" s="526"/>
      <c r="D46" s="509"/>
      <c r="E46" s="669" t="s">
        <v>11</v>
      </c>
      <c r="F46" s="579" t="s">
        <v>408</v>
      </c>
      <c r="G46" s="685" t="s">
        <v>13</v>
      </c>
      <c r="H46" s="670">
        <v>85</v>
      </c>
      <c r="I46" s="670">
        <v>100</v>
      </c>
      <c r="J46" s="677">
        <f t="shared" si="0"/>
        <v>100</v>
      </c>
      <c r="K46" s="687"/>
      <c r="L46" s="688"/>
      <c r="M46" s="662"/>
      <c r="N46" s="503"/>
    </row>
    <row r="47" spans="1:14" s="505" customFormat="1" ht="30.75" customHeight="1" thickBot="1" x14ac:dyDescent="0.3">
      <c r="A47" s="508"/>
      <c r="B47" s="651"/>
      <c r="C47" s="528"/>
      <c r="D47" s="515"/>
      <c r="E47" s="669" t="s">
        <v>16</v>
      </c>
      <c r="F47" s="599" t="s">
        <v>305</v>
      </c>
      <c r="G47" s="685" t="s">
        <v>18</v>
      </c>
      <c r="H47" s="689">
        <v>2</v>
      </c>
      <c r="I47" s="690">
        <v>2</v>
      </c>
      <c r="J47" s="677">
        <f t="shared" si="0"/>
        <v>100</v>
      </c>
      <c r="K47" s="691">
        <f>J47</f>
        <v>100</v>
      </c>
      <c r="L47" s="688"/>
      <c r="M47" s="662"/>
      <c r="N47" s="503"/>
    </row>
    <row r="48" spans="1:14" s="505" customFormat="1" ht="42" customHeight="1" x14ac:dyDescent="0.25">
      <c r="A48" s="508"/>
      <c r="B48" s="652" t="s">
        <v>419</v>
      </c>
      <c r="C48" s="525" t="s">
        <v>420</v>
      </c>
      <c r="D48" s="521" t="s">
        <v>406</v>
      </c>
      <c r="E48" s="669" t="s">
        <v>11</v>
      </c>
      <c r="F48" s="579" t="s">
        <v>12</v>
      </c>
      <c r="G48" s="669" t="s">
        <v>13</v>
      </c>
      <c r="H48" s="670">
        <v>10</v>
      </c>
      <c r="I48" s="671">
        <v>10</v>
      </c>
      <c r="J48" s="672">
        <f>IF(H48/I48*100&gt;100,100,H48/I48*100)</f>
        <v>100</v>
      </c>
      <c r="K48" s="673">
        <f>(J48+J49+J50)/3</f>
        <v>100</v>
      </c>
      <c r="L48" s="674">
        <f>(K48+K51)/2</f>
        <v>100</v>
      </c>
      <c r="M48" s="662"/>
      <c r="N48" s="503"/>
    </row>
    <row r="49" spans="1:14" s="505" customFormat="1" ht="42" customHeight="1" x14ac:dyDescent="0.25">
      <c r="A49" s="508"/>
      <c r="B49" s="652"/>
      <c r="C49" s="526"/>
      <c r="D49" s="509"/>
      <c r="E49" s="669" t="s">
        <v>11</v>
      </c>
      <c r="F49" s="579" t="s">
        <v>20</v>
      </c>
      <c r="G49" s="669" t="s">
        <v>13</v>
      </c>
      <c r="H49" s="670">
        <v>100</v>
      </c>
      <c r="I49" s="671">
        <v>100</v>
      </c>
      <c r="J49" s="677">
        <f t="shared" ref="J49:J75" si="1">IF(I49/H49*100&gt;100,100,I49/H49*100)</f>
        <v>100</v>
      </c>
      <c r="K49" s="678"/>
      <c r="L49" s="679"/>
      <c r="M49" s="662"/>
      <c r="N49" s="503"/>
    </row>
    <row r="50" spans="1:14" s="505" customFormat="1" ht="36" customHeight="1" x14ac:dyDescent="0.25">
      <c r="A50" s="508"/>
      <c r="B50" s="653"/>
      <c r="C50" s="526"/>
      <c r="D50" s="509"/>
      <c r="E50" s="669" t="s">
        <v>11</v>
      </c>
      <c r="F50" s="579" t="s">
        <v>408</v>
      </c>
      <c r="G50" s="669" t="s">
        <v>13</v>
      </c>
      <c r="H50" s="670">
        <v>100</v>
      </c>
      <c r="I50" s="670">
        <v>100</v>
      </c>
      <c r="J50" s="677">
        <f t="shared" si="1"/>
        <v>100</v>
      </c>
      <c r="K50" s="678"/>
      <c r="L50" s="679"/>
      <c r="M50" s="662"/>
      <c r="N50" s="503"/>
    </row>
    <row r="51" spans="1:14" s="505" customFormat="1" ht="30.75" customHeight="1" x14ac:dyDescent="0.25">
      <c r="A51" s="508"/>
      <c r="B51" s="652"/>
      <c r="C51" s="528"/>
      <c r="D51" s="515"/>
      <c r="E51" s="669" t="s">
        <v>16</v>
      </c>
      <c r="F51" s="599" t="s">
        <v>305</v>
      </c>
      <c r="G51" s="669" t="s">
        <v>18</v>
      </c>
      <c r="H51" s="681">
        <v>29</v>
      </c>
      <c r="I51" s="681">
        <v>29</v>
      </c>
      <c r="J51" s="677">
        <f t="shared" si="1"/>
        <v>100</v>
      </c>
      <c r="K51" s="682">
        <f>J51</f>
        <v>100</v>
      </c>
      <c r="L51" s="679"/>
      <c r="M51" s="662"/>
      <c r="N51" s="503"/>
    </row>
    <row r="52" spans="1:14" s="505" customFormat="1" ht="42" hidden="1" customHeight="1" x14ac:dyDescent="0.25">
      <c r="A52" s="509"/>
      <c r="B52" s="555" t="s">
        <v>85</v>
      </c>
      <c r="C52" s="492" t="s">
        <v>421</v>
      </c>
      <c r="D52" s="529" t="s">
        <v>406</v>
      </c>
      <c r="E52" s="669" t="s">
        <v>11</v>
      </c>
      <c r="F52" s="623" t="s">
        <v>212</v>
      </c>
      <c r="G52" s="669" t="s">
        <v>13</v>
      </c>
      <c r="H52" s="670"/>
      <c r="I52" s="671"/>
      <c r="J52" s="677" t="e">
        <f t="shared" si="1"/>
        <v>#DIV/0!</v>
      </c>
      <c r="K52" s="673" t="e">
        <f>(J52+J53+J54)/3</f>
        <v>#DIV/0!</v>
      </c>
      <c r="L52" s="674" t="e">
        <f>(K52+K55)/2</f>
        <v>#DIV/0!</v>
      </c>
      <c r="M52" s="662"/>
      <c r="N52" s="503"/>
    </row>
    <row r="53" spans="1:14" s="505" customFormat="1" ht="42" hidden="1" customHeight="1" x14ac:dyDescent="0.25">
      <c r="A53" s="509"/>
      <c r="B53" s="556"/>
      <c r="C53" s="508"/>
      <c r="D53" s="532"/>
      <c r="E53" s="669" t="s">
        <v>11</v>
      </c>
      <c r="F53" s="623" t="s">
        <v>213</v>
      </c>
      <c r="G53" s="669" t="s">
        <v>13</v>
      </c>
      <c r="H53" s="670"/>
      <c r="I53" s="671"/>
      <c r="J53" s="683" t="e">
        <f>IF(H53/I53*100&gt;100,100,H53/I53*100)</f>
        <v>#DIV/0!</v>
      </c>
      <c r="K53" s="678"/>
      <c r="L53" s="679"/>
      <c r="M53" s="662"/>
      <c r="N53" s="503"/>
    </row>
    <row r="54" spans="1:14" s="505" customFormat="1" ht="36" hidden="1" customHeight="1" x14ac:dyDescent="0.25">
      <c r="A54" s="509"/>
      <c r="B54" s="556"/>
      <c r="C54" s="508"/>
      <c r="D54" s="532"/>
      <c r="E54" s="669" t="s">
        <v>11</v>
      </c>
      <c r="F54" s="623" t="s">
        <v>214</v>
      </c>
      <c r="G54" s="669" t="s">
        <v>13</v>
      </c>
      <c r="H54" s="670"/>
      <c r="I54" s="670"/>
      <c r="J54" s="677" t="e">
        <f t="shared" si="1"/>
        <v>#DIV/0!</v>
      </c>
      <c r="K54" s="678"/>
      <c r="L54" s="679"/>
      <c r="M54" s="662"/>
      <c r="N54" s="503"/>
    </row>
    <row r="55" spans="1:14" s="505" customFormat="1" ht="30.75" hidden="1" customHeight="1" thickBot="1" x14ac:dyDescent="0.3">
      <c r="A55" s="509"/>
      <c r="B55" s="557"/>
      <c r="C55" s="514"/>
      <c r="D55" s="533"/>
      <c r="E55" s="669" t="s">
        <v>16</v>
      </c>
      <c r="F55" s="599" t="s">
        <v>305</v>
      </c>
      <c r="G55" s="669" t="s">
        <v>18</v>
      </c>
      <c r="H55" s="692"/>
      <c r="I55" s="684"/>
      <c r="J55" s="677" t="e">
        <f t="shared" si="1"/>
        <v>#DIV/0!</v>
      </c>
      <c r="K55" s="682" t="e">
        <f>J55</f>
        <v>#DIV/0!</v>
      </c>
      <c r="L55" s="679"/>
      <c r="M55" s="662"/>
      <c r="N55" s="503"/>
    </row>
    <row r="56" spans="1:14" s="505" customFormat="1" ht="42" hidden="1" customHeight="1" x14ac:dyDescent="0.25">
      <c r="A56" s="509"/>
      <c r="B56" s="558" t="s">
        <v>88</v>
      </c>
      <c r="C56" s="492" t="s">
        <v>422</v>
      </c>
      <c r="D56" s="535" t="s">
        <v>406</v>
      </c>
      <c r="E56" s="685" t="s">
        <v>11</v>
      </c>
      <c r="F56" s="630" t="s">
        <v>212</v>
      </c>
      <c r="G56" s="669" t="s">
        <v>13</v>
      </c>
      <c r="H56" s="670"/>
      <c r="I56" s="671"/>
      <c r="J56" s="677" t="e">
        <f t="shared" si="1"/>
        <v>#DIV/0!</v>
      </c>
      <c r="K56" s="673" t="e">
        <f>(J56+J57+J58)/3</f>
        <v>#DIV/0!</v>
      </c>
      <c r="L56" s="674" t="e">
        <f>(K56+K59)/2</f>
        <v>#DIV/0!</v>
      </c>
      <c r="M56" s="662"/>
      <c r="N56" s="503"/>
    </row>
    <row r="57" spans="1:14" s="505" customFormat="1" ht="42" hidden="1" customHeight="1" x14ac:dyDescent="0.25">
      <c r="A57" s="509"/>
      <c r="B57" s="509"/>
      <c r="C57" s="508"/>
      <c r="D57" s="539"/>
      <c r="E57" s="685" t="s">
        <v>11</v>
      </c>
      <c r="F57" s="630" t="s">
        <v>213</v>
      </c>
      <c r="G57" s="669" t="s">
        <v>13</v>
      </c>
      <c r="H57" s="670"/>
      <c r="I57" s="671"/>
      <c r="J57" s="677" t="e">
        <f t="shared" si="1"/>
        <v>#DIV/0!</v>
      </c>
      <c r="K57" s="678"/>
      <c r="L57" s="679"/>
      <c r="M57" s="662"/>
      <c r="N57" s="503"/>
    </row>
    <row r="58" spans="1:14" s="505" customFormat="1" ht="36" hidden="1" customHeight="1" x14ac:dyDescent="0.25">
      <c r="A58" s="509"/>
      <c r="B58" s="509"/>
      <c r="C58" s="508"/>
      <c r="D58" s="539"/>
      <c r="E58" s="685" t="s">
        <v>11</v>
      </c>
      <c r="F58" s="630" t="s">
        <v>214</v>
      </c>
      <c r="G58" s="669" t="s">
        <v>13</v>
      </c>
      <c r="H58" s="670"/>
      <c r="I58" s="670"/>
      <c r="J58" s="677" t="e">
        <f t="shared" si="1"/>
        <v>#DIV/0!</v>
      </c>
      <c r="K58" s="678"/>
      <c r="L58" s="679"/>
      <c r="M58" s="662"/>
      <c r="N58" s="503"/>
    </row>
    <row r="59" spans="1:14" s="505" customFormat="1" ht="30.75" hidden="1" customHeight="1" thickBot="1" x14ac:dyDescent="0.3">
      <c r="A59" s="509"/>
      <c r="B59" s="509"/>
      <c r="C59" s="514"/>
      <c r="D59" s="540"/>
      <c r="E59" s="685" t="s">
        <v>16</v>
      </c>
      <c r="F59" s="633" t="s">
        <v>305</v>
      </c>
      <c r="G59" s="669" t="s">
        <v>18</v>
      </c>
      <c r="H59" s="680"/>
      <c r="I59" s="684"/>
      <c r="J59" s="677" t="e">
        <f t="shared" si="1"/>
        <v>#DIV/0!</v>
      </c>
      <c r="K59" s="682" t="e">
        <f>J59</f>
        <v>#DIV/0!</v>
      </c>
      <c r="L59" s="679"/>
      <c r="M59" s="662"/>
      <c r="N59" s="503"/>
    </row>
    <row r="60" spans="1:14" s="505" customFormat="1" ht="42" hidden="1" customHeight="1" x14ac:dyDescent="0.25">
      <c r="A60" s="509"/>
      <c r="B60" s="555" t="s">
        <v>87</v>
      </c>
      <c r="C60" s="492" t="s">
        <v>423</v>
      </c>
      <c r="D60" s="529" t="s">
        <v>406</v>
      </c>
      <c r="E60" s="669" t="s">
        <v>11</v>
      </c>
      <c r="F60" s="623" t="s">
        <v>212</v>
      </c>
      <c r="G60" s="669" t="s">
        <v>13</v>
      </c>
      <c r="H60" s="670"/>
      <c r="I60" s="671"/>
      <c r="J60" s="677" t="e">
        <f t="shared" si="1"/>
        <v>#DIV/0!</v>
      </c>
      <c r="K60" s="673" t="e">
        <f>(J60+J61+J62)/3</f>
        <v>#DIV/0!</v>
      </c>
      <c r="L60" s="674" t="e">
        <f>(K60+K63)/2</f>
        <v>#DIV/0!</v>
      </c>
      <c r="M60" s="662"/>
      <c r="N60" s="503"/>
    </row>
    <row r="61" spans="1:14" s="505" customFormat="1" ht="42" hidden="1" customHeight="1" x14ac:dyDescent="0.25">
      <c r="A61" s="509"/>
      <c r="B61" s="556"/>
      <c r="C61" s="508"/>
      <c r="D61" s="532"/>
      <c r="E61" s="669" t="s">
        <v>11</v>
      </c>
      <c r="F61" s="623" t="s">
        <v>213</v>
      </c>
      <c r="G61" s="669" t="s">
        <v>13</v>
      </c>
      <c r="H61" s="670"/>
      <c r="I61" s="671"/>
      <c r="J61" s="672" t="e">
        <f>IF(H61/I61*100&gt;100,100,H61/I61*100)</f>
        <v>#DIV/0!</v>
      </c>
      <c r="K61" s="678"/>
      <c r="L61" s="679"/>
      <c r="M61" s="662"/>
      <c r="N61" s="503"/>
    </row>
    <row r="62" spans="1:14" s="505" customFormat="1" ht="36" hidden="1" customHeight="1" x14ac:dyDescent="0.25">
      <c r="A62" s="509"/>
      <c r="B62" s="556"/>
      <c r="C62" s="508"/>
      <c r="D62" s="532"/>
      <c r="E62" s="669" t="s">
        <v>11</v>
      </c>
      <c r="F62" s="623" t="s">
        <v>214</v>
      </c>
      <c r="G62" s="669" t="s">
        <v>13</v>
      </c>
      <c r="H62" s="670"/>
      <c r="I62" s="670"/>
      <c r="J62" s="677" t="e">
        <f t="shared" si="1"/>
        <v>#DIV/0!</v>
      </c>
      <c r="K62" s="678"/>
      <c r="L62" s="679"/>
      <c r="M62" s="662"/>
      <c r="N62" s="503"/>
    </row>
    <row r="63" spans="1:14" s="505" customFormat="1" ht="30.75" hidden="1" customHeight="1" x14ac:dyDescent="0.25">
      <c r="A63" s="509"/>
      <c r="B63" s="556"/>
      <c r="C63" s="514"/>
      <c r="D63" s="533"/>
      <c r="E63" s="669" t="s">
        <v>16</v>
      </c>
      <c r="F63" s="599" t="s">
        <v>305</v>
      </c>
      <c r="G63" s="669" t="s">
        <v>18</v>
      </c>
      <c r="H63" s="680"/>
      <c r="I63" s="681"/>
      <c r="J63" s="677" t="e">
        <f t="shared" si="1"/>
        <v>#DIV/0!</v>
      </c>
      <c r="K63" s="682" t="e">
        <f>J63</f>
        <v>#DIV/0!</v>
      </c>
      <c r="L63" s="679"/>
      <c r="M63" s="662"/>
      <c r="N63" s="503"/>
    </row>
    <row r="64" spans="1:14" s="505" customFormat="1" ht="42" customHeight="1" x14ac:dyDescent="0.25">
      <c r="A64" s="509"/>
      <c r="B64" s="491" t="s">
        <v>82</v>
      </c>
      <c r="C64" s="492" t="s">
        <v>424</v>
      </c>
      <c r="D64" s="529" t="s">
        <v>406</v>
      </c>
      <c r="E64" s="669" t="s">
        <v>11</v>
      </c>
      <c r="F64" s="623" t="s">
        <v>212</v>
      </c>
      <c r="G64" s="669" t="s">
        <v>13</v>
      </c>
      <c r="H64" s="670">
        <v>100</v>
      </c>
      <c r="I64" s="671">
        <v>92.9</v>
      </c>
      <c r="J64" s="677">
        <f t="shared" si="1"/>
        <v>92.9</v>
      </c>
      <c r="K64" s="673">
        <f>(J64+J65+J66)/3</f>
        <v>97.633333333333326</v>
      </c>
      <c r="L64" s="674">
        <f>(K64+K67)/2</f>
        <v>98.567910447761193</v>
      </c>
      <c r="M64" s="662"/>
      <c r="N64" s="503"/>
    </row>
    <row r="65" spans="1:14" s="505" customFormat="1" ht="42" customHeight="1" x14ac:dyDescent="0.25">
      <c r="A65" s="509"/>
      <c r="B65" s="507"/>
      <c r="C65" s="508"/>
      <c r="D65" s="532"/>
      <c r="E65" s="669" t="s">
        <v>11</v>
      </c>
      <c r="F65" s="623" t="s">
        <v>213</v>
      </c>
      <c r="G65" s="669" t="s">
        <v>13</v>
      </c>
      <c r="H65" s="670">
        <v>10</v>
      </c>
      <c r="I65" s="671">
        <v>9.9</v>
      </c>
      <c r="J65" s="672">
        <f>IF(H65/I65*100&gt;100,100,H65/I65*100)</f>
        <v>100</v>
      </c>
      <c r="K65" s="678"/>
      <c r="L65" s="679"/>
      <c r="M65" s="662"/>
      <c r="N65" s="503"/>
    </row>
    <row r="66" spans="1:14" s="505" customFormat="1" ht="36" customHeight="1" x14ac:dyDescent="0.25">
      <c r="A66" s="509"/>
      <c r="B66" s="507"/>
      <c r="C66" s="508"/>
      <c r="D66" s="532"/>
      <c r="E66" s="669" t="s">
        <v>11</v>
      </c>
      <c r="F66" s="623" t="s">
        <v>214</v>
      </c>
      <c r="G66" s="669" t="s">
        <v>13</v>
      </c>
      <c r="H66" s="670">
        <v>100</v>
      </c>
      <c r="I66" s="670">
        <v>100</v>
      </c>
      <c r="J66" s="677">
        <f t="shared" si="1"/>
        <v>100</v>
      </c>
      <c r="K66" s="678"/>
      <c r="L66" s="679"/>
      <c r="M66" s="662"/>
      <c r="N66" s="503"/>
    </row>
    <row r="67" spans="1:14" s="505" customFormat="1" ht="30.75" customHeight="1" thickBot="1" x14ac:dyDescent="0.3">
      <c r="A67" s="509"/>
      <c r="B67" s="507"/>
      <c r="C67" s="514"/>
      <c r="D67" s="533"/>
      <c r="E67" s="669" t="s">
        <v>16</v>
      </c>
      <c r="F67" s="599" t="s">
        <v>305</v>
      </c>
      <c r="G67" s="669" t="s">
        <v>18</v>
      </c>
      <c r="H67" s="680">
        <v>201</v>
      </c>
      <c r="I67" s="681">
        <v>200</v>
      </c>
      <c r="J67" s="677">
        <f t="shared" si="1"/>
        <v>99.50248756218906</v>
      </c>
      <c r="K67" s="682">
        <f>J67</f>
        <v>99.50248756218906</v>
      </c>
      <c r="L67" s="679"/>
      <c r="M67" s="662"/>
      <c r="N67" s="503"/>
    </row>
    <row r="68" spans="1:14" s="505" customFormat="1" ht="42" hidden="1" customHeight="1" x14ac:dyDescent="0.25">
      <c r="A68" s="509"/>
      <c r="B68" s="492"/>
      <c r="C68" s="492" t="s">
        <v>425</v>
      </c>
      <c r="D68" s="529" t="s">
        <v>406</v>
      </c>
      <c r="E68" s="536" t="s">
        <v>11</v>
      </c>
      <c r="F68" s="630" t="s">
        <v>212</v>
      </c>
      <c r="G68" s="669" t="s">
        <v>13</v>
      </c>
      <c r="H68" s="670"/>
      <c r="I68" s="671"/>
      <c r="J68" s="677" t="e">
        <f t="shared" si="1"/>
        <v>#DIV/0!</v>
      </c>
      <c r="K68" s="673" t="e">
        <f>(J68+J69+J70)/3</f>
        <v>#DIV/0!</v>
      </c>
      <c r="L68" s="674" t="e">
        <f>(K68+K71)/2</f>
        <v>#DIV/0!</v>
      </c>
      <c r="M68" s="662"/>
      <c r="N68" s="503"/>
    </row>
    <row r="69" spans="1:14" s="505" customFormat="1" ht="42" hidden="1" customHeight="1" x14ac:dyDescent="0.25">
      <c r="A69" s="509"/>
      <c r="B69" s="509"/>
      <c r="C69" s="508"/>
      <c r="D69" s="532"/>
      <c r="E69" s="536" t="s">
        <v>11</v>
      </c>
      <c r="F69" s="630" t="s">
        <v>213</v>
      </c>
      <c r="G69" s="669" t="s">
        <v>13</v>
      </c>
      <c r="H69" s="670"/>
      <c r="I69" s="671"/>
      <c r="J69" s="683" t="e">
        <f>IF(H69/I69*100&gt;100,100,H69/I69*100)</f>
        <v>#DIV/0!</v>
      </c>
      <c r="K69" s="678"/>
      <c r="L69" s="679"/>
      <c r="M69" s="662"/>
      <c r="N69" s="503"/>
    </row>
    <row r="70" spans="1:14" s="505" customFormat="1" ht="36" hidden="1" customHeight="1" x14ac:dyDescent="0.25">
      <c r="A70" s="509"/>
      <c r="B70" s="509"/>
      <c r="C70" s="508"/>
      <c r="D70" s="532"/>
      <c r="E70" s="536" t="s">
        <v>11</v>
      </c>
      <c r="F70" s="630" t="s">
        <v>214</v>
      </c>
      <c r="G70" s="669" t="s">
        <v>13</v>
      </c>
      <c r="H70" s="670"/>
      <c r="I70" s="670"/>
      <c r="J70" s="677" t="e">
        <f t="shared" si="1"/>
        <v>#DIV/0!</v>
      </c>
      <c r="K70" s="678"/>
      <c r="L70" s="679"/>
      <c r="M70" s="662"/>
      <c r="N70" s="503"/>
    </row>
    <row r="71" spans="1:14" s="505" customFormat="1" ht="30.75" hidden="1" customHeight="1" x14ac:dyDescent="0.25">
      <c r="A71" s="509"/>
      <c r="B71" s="515"/>
      <c r="C71" s="514"/>
      <c r="D71" s="533"/>
      <c r="E71" s="536" t="s">
        <v>16</v>
      </c>
      <c r="F71" s="633" t="s">
        <v>305</v>
      </c>
      <c r="G71" s="669" t="s">
        <v>18</v>
      </c>
      <c r="H71" s="680"/>
      <c r="I71" s="684"/>
      <c r="J71" s="677" t="e">
        <f t="shared" si="1"/>
        <v>#DIV/0!</v>
      </c>
      <c r="K71" s="682" t="e">
        <f>J71</f>
        <v>#DIV/0!</v>
      </c>
      <c r="L71" s="679"/>
      <c r="M71" s="662"/>
      <c r="N71" s="503"/>
    </row>
    <row r="72" spans="1:14" s="505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536" t="s">
        <v>11</v>
      </c>
      <c r="F72" s="630" t="s">
        <v>212</v>
      </c>
      <c r="G72" s="669" t="s">
        <v>13</v>
      </c>
      <c r="H72" s="670"/>
      <c r="I72" s="671"/>
      <c r="J72" s="677" t="e">
        <f t="shared" si="1"/>
        <v>#DIV/0!</v>
      </c>
      <c r="K72" s="673" t="e">
        <f>(J72+J73+J74)/3</f>
        <v>#DIV/0!</v>
      </c>
      <c r="L72" s="674" t="e">
        <f>(K72+K75)/2</f>
        <v>#DIV/0!</v>
      </c>
      <c r="M72" s="662"/>
      <c r="N72" s="503"/>
    </row>
    <row r="73" spans="1:14" s="505" customFormat="1" ht="42" hidden="1" customHeight="1" x14ac:dyDescent="0.25">
      <c r="A73" s="509"/>
      <c r="B73" s="509"/>
      <c r="C73" s="508"/>
      <c r="D73" s="532"/>
      <c r="E73" s="536" t="s">
        <v>11</v>
      </c>
      <c r="F73" s="630" t="s">
        <v>213</v>
      </c>
      <c r="G73" s="669" t="s">
        <v>13</v>
      </c>
      <c r="H73" s="670"/>
      <c r="I73" s="671"/>
      <c r="J73" s="683" t="e">
        <f>IF(H73/I73*100&gt;100,100,H73/I73*100)</f>
        <v>#DIV/0!</v>
      </c>
      <c r="K73" s="678"/>
      <c r="L73" s="679"/>
      <c r="M73" s="662"/>
      <c r="N73" s="503"/>
    </row>
    <row r="74" spans="1:14" s="505" customFormat="1" ht="36" hidden="1" customHeight="1" x14ac:dyDescent="0.25">
      <c r="A74" s="509"/>
      <c r="B74" s="509"/>
      <c r="C74" s="508"/>
      <c r="D74" s="532"/>
      <c r="E74" s="536" t="s">
        <v>11</v>
      </c>
      <c r="F74" s="630" t="s">
        <v>214</v>
      </c>
      <c r="G74" s="669" t="s">
        <v>13</v>
      </c>
      <c r="H74" s="670"/>
      <c r="I74" s="670"/>
      <c r="J74" s="677" t="e">
        <f t="shared" si="1"/>
        <v>#DIV/0!</v>
      </c>
      <c r="K74" s="678"/>
      <c r="L74" s="679"/>
      <c r="M74" s="662"/>
      <c r="N74" s="503"/>
    </row>
    <row r="75" spans="1:14" s="505" customFormat="1" ht="30.75" hidden="1" customHeight="1" x14ac:dyDescent="0.25">
      <c r="A75" s="509"/>
      <c r="B75" s="509"/>
      <c r="C75" s="514"/>
      <c r="D75" s="533"/>
      <c r="E75" s="536" t="s">
        <v>16</v>
      </c>
      <c r="F75" s="633" t="s">
        <v>305</v>
      </c>
      <c r="G75" s="669" t="s">
        <v>18</v>
      </c>
      <c r="H75" s="684"/>
      <c r="I75" s="684"/>
      <c r="J75" s="677" t="e">
        <f t="shared" si="1"/>
        <v>#DIV/0!</v>
      </c>
      <c r="K75" s="682" t="e">
        <f>J75</f>
        <v>#DIV/0!</v>
      </c>
      <c r="L75" s="679"/>
      <c r="M75" s="662"/>
      <c r="N75" s="503"/>
    </row>
    <row r="76" spans="1:14" s="505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536" t="s">
        <v>11</v>
      </c>
      <c r="F76" s="630" t="s">
        <v>212</v>
      </c>
      <c r="G76" s="669" t="s">
        <v>13</v>
      </c>
      <c r="H76" s="693"/>
      <c r="I76" s="693"/>
      <c r="J76" s="677"/>
      <c r="K76" s="673">
        <f>(J76+J77+J78)/3</f>
        <v>0</v>
      </c>
      <c r="L76" s="674">
        <f>(K76+K79)/2</f>
        <v>0</v>
      </c>
      <c r="M76" s="662"/>
      <c r="N76" s="503"/>
    </row>
    <row r="77" spans="1:14" s="505" customFormat="1" ht="42" hidden="1" customHeight="1" x14ac:dyDescent="0.25">
      <c r="A77" s="509"/>
      <c r="B77" s="556"/>
      <c r="C77" s="508"/>
      <c r="D77" s="532"/>
      <c r="E77" s="536" t="s">
        <v>11</v>
      </c>
      <c r="F77" s="630" t="s">
        <v>213</v>
      </c>
      <c r="G77" s="669" t="s">
        <v>13</v>
      </c>
      <c r="H77" s="694"/>
      <c r="I77" s="694"/>
      <c r="J77" s="677"/>
      <c r="K77" s="678"/>
      <c r="L77" s="679"/>
      <c r="M77" s="662"/>
      <c r="N77" s="503"/>
    </row>
    <row r="78" spans="1:14" s="505" customFormat="1" ht="36" hidden="1" customHeight="1" x14ac:dyDescent="0.25">
      <c r="A78" s="509"/>
      <c r="B78" s="556"/>
      <c r="C78" s="508"/>
      <c r="D78" s="532"/>
      <c r="E78" s="536" t="s">
        <v>11</v>
      </c>
      <c r="F78" s="630" t="s">
        <v>214</v>
      </c>
      <c r="G78" s="669" t="s">
        <v>13</v>
      </c>
      <c r="H78" s="695"/>
      <c r="I78" s="693"/>
      <c r="J78" s="696"/>
      <c r="K78" s="678"/>
      <c r="L78" s="679"/>
      <c r="M78" s="662"/>
      <c r="N78" s="503"/>
    </row>
    <row r="79" spans="1:14" s="505" customFormat="1" ht="30.75" hidden="1" customHeight="1" x14ac:dyDescent="0.25">
      <c r="A79" s="509"/>
      <c r="B79" s="557"/>
      <c r="C79" s="514"/>
      <c r="D79" s="533"/>
      <c r="E79" s="536" t="s">
        <v>16</v>
      </c>
      <c r="F79" s="633" t="s">
        <v>305</v>
      </c>
      <c r="G79" s="669" t="s">
        <v>18</v>
      </c>
      <c r="H79" s="693"/>
      <c r="I79" s="693"/>
      <c r="J79" s="696"/>
      <c r="K79" s="682">
        <f>J79</f>
        <v>0</v>
      </c>
      <c r="L79" s="679"/>
      <c r="M79" s="662"/>
      <c r="N79" s="503"/>
    </row>
    <row r="80" spans="1:14" s="505" customFormat="1" ht="42" customHeight="1" x14ac:dyDescent="0.25">
      <c r="A80" s="509"/>
      <c r="B80" s="555" t="s">
        <v>102</v>
      </c>
      <c r="C80" s="492" t="s">
        <v>428</v>
      </c>
      <c r="D80" s="529" t="s">
        <v>406</v>
      </c>
      <c r="E80" s="536" t="s">
        <v>11</v>
      </c>
      <c r="F80" s="630" t="s">
        <v>212</v>
      </c>
      <c r="G80" s="669" t="s">
        <v>13</v>
      </c>
      <c r="H80" s="697">
        <v>100</v>
      </c>
      <c r="I80" s="697">
        <v>96.8</v>
      </c>
      <c r="J80" s="677">
        <f t="shared" ref="J80:J83" si="2">IF(I80/H80*100&gt;100,100,I80/H80*100)</f>
        <v>96.8</v>
      </c>
      <c r="K80" s="673">
        <f>(J80+J81+J82)/3</f>
        <v>98.933333333333337</v>
      </c>
      <c r="L80" s="674">
        <f>(K80+K83)/2</f>
        <v>99.466666666666669</v>
      </c>
      <c r="M80" s="662"/>
      <c r="N80" s="503"/>
    </row>
    <row r="81" spans="1:14" s="505" customFormat="1" ht="42" customHeight="1" x14ac:dyDescent="0.25">
      <c r="A81" s="509"/>
      <c r="B81" s="556"/>
      <c r="C81" s="508"/>
      <c r="D81" s="532"/>
      <c r="E81" s="536" t="s">
        <v>11</v>
      </c>
      <c r="F81" s="630" t="s">
        <v>213</v>
      </c>
      <c r="G81" s="669" t="s">
        <v>13</v>
      </c>
      <c r="H81" s="682">
        <v>10.5</v>
      </c>
      <c r="I81" s="682">
        <v>10.5</v>
      </c>
      <c r="J81" s="672">
        <f>IF(H81/I81*100&gt;100,100,H81/I81*100)</f>
        <v>100</v>
      </c>
      <c r="K81" s="678"/>
      <c r="L81" s="679"/>
      <c r="M81" s="662"/>
      <c r="N81" s="503"/>
    </row>
    <row r="82" spans="1:14" s="505" customFormat="1" ht="36" customHeight="1" x14ac:dyDescent="0.25">
      <c r="A82" s="509"/>
      <c r="B82" s="556"/>
      <c r="C82" s="508"/>
      <c r="D82" s="532"/>
      <c r="E82" s="536" t="s">
        <v>11</v>
      </c>
      <c r="F82" s="630" t="s">
        <v>214</v>
      </c>
      <c r="G82" s="669" t="s">
        <v>13</v>
      </c>
      <c r="H82" s="682">
        <v>100</v>
      </c>
      <c r="I82" s="682">
        <v>100</v>
      </c>
      <c r="J82" s="677">
        <f t="shared" si="2"/>
        <v>100</v>
      </c>
      <c r="K82" s="678"/>
      <c r="L82" s="679"/>
      <c r="M82" s="662"/>
      <c r="N82" s="503"/>
    </row>
    <row r="83" spans="1:14" s="505" customFormat="1" ht="30.75" customHeight="1" thickBot="1" x14ac:dyDescent="0.3">
      <c r="A83" s="509"/>
      <c r="B83" s="557"/>
      <c r="C83" s="514"/>
      <c r="D83" s="533"/>
      <c r="E83" s="536" t="s">
        <v>16</v>
      </c>
      <c r="F83" s="633" t="s">
        <v>305</v>
      </c>
      <c r="G83" s="669" t="s">
        <v>18</v>
      </c>
      <c r="H83" s="682">
        <v>2</v>
      </c>
      <c r="I83" s="682">
        <v>2</v>
      </c>
      <c r="J83" s="677">
        <f t="shared" si="2"/>
        <v>100</v>
      </c>
      <c r="K83" s="682">
        <f>J83</f>
        <v>100</v>
      </c>
      <c r="L83" s="679"/>
      <c r="M83" s="662"/>
      <c r="N83" s="503"/>
    </row>
    <row r="84" spans="1:14" s="505" customFormat="1" ht="42" customHeight="1" x14ac:dyDescent="0.25">
      <c r="A84" s="509"/>
      <c r="B84" s="558" t="s">
        <v>86</v>
      </c>
      <c r="C84" s="492" t="s">
        <v>429</v>
      </c>
      <c r="D84" s="529" t="s">
        <v>406</v>
      </c>
      <c r="E84" s="496" t="s">
        <v>11</v>
      </c>
      <c r="F84" s="530" t="s">
        <v>212</v>
      </c>
      <c r="G84" s="669" t="s">
        <v>13</v>
      </c>
      <c r="H84" s="670">
        <v>100</v>
      </c>
      <c r="I84" s="698">
        <v>100</v>
      </c>
      <c r="J84" s="677">
        <f>IF(I84/H84*100&gt;100,100,I84/H84*100)</f>
        <v>100</v>
      </c>
      <c r="K84" s="673">
        <f>(J84+J85+J86)/3</f>
        <v>100</v>
      </c>
      <c r="L84" s="674">
        <f>(K84+K87)/2</f>
        <v>100</v>
      </c>
      <c r="M84" s="662"/>
      <c r="N84" s="503"/>
    </row>
    <row r="85" spans="1:14" s="505" customFormat="1" ht="42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669" t="s">
        <v>13</v>
      </c>
      <c r="H85" s="670">
        <v>10</v>
      </c>
      <c r="I85" s="670">
        <v>10</v>
      </c>
      <c r="J85" s="677">
        <f>IF(H85/I85*100&gt;100,100,H85/I85*100)</f>
        <v>100</v>
      </c>
      <c r="K85" s="678"/>
      <c r="L85" s="679"/>
      <c r="M85" s="662"/>
      <c r="N85" s="503"/>
    </row>
    <row r="86" spans="1:14" s="505" customFormat="1" ht="36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669" t="s">
        <v>13</v>
      </c>
      <c r="H86" s="670">
        <v>100</v>
      </c>
      <c r="I86" s="675">
        <v>100</v>
      </c>
      <c r="J86" s="677">
        <f>IF(I86/H86*100&gt;100,100,I86/H86*100)</f>
        <v>100</v>
      </c>
      <c r="K86" s="678"/>
      <c r="L86" s="679"/>
      <c r="M86" s="662"/>
      <c r="N86" s="503"/>
    </row>
    <row r="87" spans="1:14" s="505" customFormat="1" ht="30.75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669" t="s">
        <v>18</v>
      </c>
      <c r="H87" s="699">
        <v>29</v>
      </c>
      <c r="I87" s="699">
        <v>29</v>
      </c>
      <c r="J87" s="677">
        <f>IF(I87/H87*100&gt;100,100,I87/H87*100)</f>
        <v>100</v>
      </c>
      <c r="K87" s="682">
        <f>J87</f>
        <v>100</v>
      </c>
      <c r="L87" s="679"/>
      <c r="M87" s="700"/>
      <c r="N87" s="503"/>
    </row>
    <row r="88" spans="1:14" ht="34.5" customHeight="1" x14ac:dyDescent="0.25">
      <c r="A88" s="560" t="s">
        <v>430</v>
      </c>
      <c r="G88" s="560" t="s">
        <v>431</v>
      </c>
    </row>
    <row r="89" spans="1:14" ht="30.75" customHeight="1" x14ac:dyDescent="0.25">
      <c r="A89" s="561" t="s">
        <v>432</v>
      </c>
    </row>
    <row r="90" spans="1:14" x14ac:dyDescent="0.25">
      <c r="G90" s="561">
        <f>239-4</f>
        <v>235</v>
      </c>
      <c r="H90" s="563">
        <f>H7+H11+H15+H19+H23+H27+H31+H35+H39+H43+H47+H51</f>
        <v>232</v>
      </c>
      <c r="I90" s="701">
        <f>I7+I11+I15+I19+I23+I27+I31+I35+I39+I43+I47+I51</f>
        <v>231</v>
      </c>
      <c r="J90" s="702">
        <v>230.5</v>
      </c>
      <c r="K90" s="505"/>
    </row>
    <row r="91" spans="1:14" x14ac:dyDescent="0.25">
      <c r="G91" s="561">
        <f>239-4</f>
        <v>235</v>
      </c>
      <c r="H91" s="563">
        <f>H55+H59+H63+H67+H71+H75+H79+H83+H87</f>
        <v>232</v>
      </c>
      <c r="I91" s="701">
        <f>I55+I59+I63+I67+I71+I75+I79+I83+I87</f>
        <v>231</v>
      </c>
      <c r="J91" s="702">
        <v>230.5</v>
      </c>
      <c r="K91" s="505"/>
    </row>
    <row r="92" spans="1:14" ht="30.75" customHeight="1" x14ac:dyDescent="0.25">
      <c r="A92" s="560"/>
      <c r="G92" s="560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2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3"/>
  <sheetViews>
    <sheetView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4.140625" style="561" customWidth="1"/>
    <col min="2" max="2" width="18.5703125" style="561" customWidth="1"/>
    <col min="3" max="3" width="26.5703125" style="561" customWidth="1"/>
    <col min="4" max="5" width="17.5703125" style="561" customWidth="1"/>
    <col min="6" max="6" width="17.5703125" style="562" customWidth="1"/>
    <col min="7" max="8" width="17.5703125" style="561" customWidth="1"/>
    <col min="9" max="9" width="17.5703125" style="563" customWidth="1"/>
    <col min="10" max="10" width="17.5703125" style="561" customWidth="1"/>
    <col min="11" max="15" width="18.5703125" style="561" customWidth="1"/>
    <col min="16" max="16384" width="8.85546875" style="561"/>
  </cols>
  <sheetData>
    <row r="1" spans="1:15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5" s="486" customFormat="1" ht="113.25" customHeight="1" x14ac:dyDescent="0.2">
      <c r="B2" s="481" t="s">
        <v>403</v>
      </c>
      <c r="C2" s="482" t="s">
        <v>298</v>
      </c>
      <c r="D2" s="482" t="s">
        <v>0</v>
      </c>
      <c r="E2" s="481" t="s">
        <v>1</v>
      </c>
      <c r="F2" s="482" t="s">
        <v>2</v>
      </c>
      <c r="G2" s="482" t="s">
        <v>3</v>
      </c>
      <c r="H2" s="482" t="s">
        <v>4</v>
      </c>
      <c r="I2" s="483" t="s">
        <v>97</v>
      </c>
      <c r="J2" s="484" t="s">
        <v>98</v>
      </c>
      <c r="K2" s="482" t="s">
        <v>5</v>
      </c>
      <c r="L2" s="482" t="s">
        <v>6</v>
      </c>
      <c r="M2" s="482" t="s">
        <v>7</v>
      </c>
      <c r="N2" s="481" t="s">
        <v>8</v>
      </c>
      <c r="O2" s="481" t="s">
        <v>9</v>
      </c>
    </row>
    <row r="3" spans="1:15" s="489" customFormat="1" ht="22.5" customHeight="1" x14ac:dyDescent="0.2">
      <c r="B3" s="482">
        <v>1</v>
      </c>
      <c r="C3" s="487">
        <v>2</v>
      </c>
      <c r="D3" s="482">
        <v>3</v>
      </c>
      <c r="E3" s="481">
        <v>4</v>
      </c>
      <c r="F3" s="488">
        <v>5</v>
      </c>
      <c r="G3" s="482">
        <v>6</v>
      </c>
      <c r="H3" s="482">
        <v>7</v>
      </c>
      <c r="I3" s="482">
        <v>8</v>
      </c>
      <c r="J3" s="487">
        <v>9</v>
      </c>
      <c r="K3" s="482">
        <v>10</v>
      </c>
      <c r="L3" s="482">
        <v>11</v>
      </c>
      <c r="M3" s="482">
        <v>12</v>
      </c>
      <c r="N3" s="481">
        <v>13</v>
      </c>
      <c r="O3" s="481">
        <v>13</v>
      </c>
    </row>
    <row r="4" spans="1:15" s="505" customFormat="1" ht="42" hidden="1" customHeight="1" x14ac:dyDescent="0.25">
      <c r="A4" s="504"/>
      <c r="B4" s="493" t="s">
        <v>448</v>
      </c>
      <c r="C4" s="576" t="s">
        <v>176</v>
      </c>
      <c r="D4" s="492" t="s">
        <v>405</v>
      </c>
      <c r="E4" s="493" t="s">
        <v>406</v>
      </c>
      <c r="F4" s="494" t="s">
        <v>11</v>
      </c>
      <c r="G4" s="495" t="s">
        <v>12</v>
      </c>
      <c r="H4" s="496" t="s">
        <v>13</v>
      </c>
      <c r="I4" s="581"/>
      <c r="J4" s="582"/>
      <c r="K4" s="583" t="e">
        <f>IF(I4/J4*100&gt;100,100,I4/J4*100)</f>
        <v>#DIV/0!</v>
      </c>
      <c r="L4" s="584" t="e">
        <f>(K4+K5+K6)/3</f>
        <v>#DIV/0!</v>
      </c>
      <c r="M4" s="585" t="e">
        <f>(L4+L7)/2</f>
        <v>#DIV/0!</v>
      </c>
      <c r="N4" s="661" t="s">
        <v>449</v>
      </c>
      <c r="O4" s="503"/>
    </row>
    <row r="5" spans="1:15" s="505" customFormat="1" ht="42" hidden="1" customHeight="1" x14ac:dyDescent="0.25">
      <c r="A5" s="504"/>
      <c r="B5" s="508"/>
      <c r="C5" s="590"/>
      <c r="D5" s="508"/>
      <c r="E5" s="509"/>
      <c r="F5" s="494" t="s">
        <v>11</v>
      </c>
      <c r="G5" s="495" t="s">
        <v>112</v>
      </c>
      <c r="H5" s="496" t="s">
        <v>13</v>
      </c>
      <c r="I5" s="581"/>
      <c r="J5" s="582"/>
      <c r="K5" s="583" t="e">
        <f>IF(J5/I5*100&gt;100,100,J5/I5*100)</f>
        <v>#DIV/0!</v>
      </c>
      <c r="L5" s="593"/>
      <c r="M5" s="594"/>
      <c r="N5" s="662"/>
      <c r="O5" s="503"/>
    </row>
    <row r="6" spans="1:15" s="505" customFormat="1" ht="36" hidden="1" customHeight="1" x14ac:dyDescent="0.25">
      <c r="A6" s="504"/>
      <c r="B6" s="508"/>
      <c r="C6" s="590"/>
      <c r="D6" s="508"/>
      <c r="E6" s="509"/>
      <c r="F6" s="494" t="s">
        <v>11</v>
      </c>
      <c r="G6" s="495" t="s">
        <v>408</v>
      </c>
      <c r="H6" s="496" t="s">
        <v>13</v>
      </c>
      <c r="I6" s="581"/>
      <c r="J6" s="513"/>
      <c r="K6" s="583" t="e">
        <f>IF(J6/I6*100&gt;100,100,J6/I6*100)</f>
        <v>#DIV/0!</v>
      </c>
      <c r="L6" s="593"/>
      <c r="M6" s="594"/>
      <c r="N6" s="662"/>
      <c r="O6" s="503"/>
    </row>
    <row r="7" spans="1:15" s="505" customFormat="1" ht="30.75" hidden="1" customHeight="1" x14ac:dyDescent="0.25">
      <c r="A7" s="504"/>
      <c r="B7" s="508"/>
      <c r="C7" s="596"/>
      <c r="D7" s="514"/>
      <c r="E7" s="515"/>
      <c r="F7" s="494" t="s">
        <v>16</v>
      </c>
      <c r="G7" s="517" t="s">
        <v>305</v>
      </c>
      <c r="H7" s="496" t="s">
        <v>18</v>
      </c>
      <c r="I7" s="600"/>
      <c r="J7" s="601"/>
      <c r="K7" s="583" t="e">
        <f>IF(J7/I7*100&gt;100,100,J7/I7*100)</f>
        <v>#DIV/0!</v>
      </c>
      <c r="L7" s="602" t="e">
        <f>K7</f>
        <v>#DIV/0!</v>
      </c>
      <c r="M7" s="594"/>
      <c r="N7" s="662"/>
      <c r="O7" s="503"/>
    </row>
    <row r="8" spans="1:15" s="505" customFormat="1" ht="42" hidden="1" customHeight="1" x14ac:dyDescent="0.25">
      <c r="A8" s="504"/>
      <c r="B8" s="508"/>
      <c r="C8" s="603" t="s">
        <v>81</v>
      </c>
      <c r="D8" s="492" t="s">
        <v>409</v>
      </c>
      <c r="E8" s="521" t="s">
        <v>406</v>
      </c>
      <c r="F8" s="494" t="s">
        <v>11</v>
      </c>
      <c r="G8" s="495" t="s">
        <v>12</v>
      </c>
      <c r="H8" s="496" t="s">
        <v>13</v>
      </c>
      <c r="I8" s="581"/>
      <c r="J8" s="582"/>
      <c r="K8" s="583" t="e">
        <f>IF(I8/J8*100&gt;100,100,I8/J8*100)</f>
        <v>#DIV/0!</v>
      </c>
      <c r="L8" s="584" t="e">
        <f>(K8+K9+K10)/3</f>
        <v>#DIV/0!</v>
      </c>
      <c r="M8" s="585" t="e">
        <f>(L8+L11)/2</f>
        <v>#DIV/0!</v>
      </c>
      <c r="N8" s="662"/>
      <c r="O8" s="503"/>
    </row>
    <row r="9" spans="1:15" s="505" customFormat="1" ht="42" hidden="1" customHeight="1" x14ac:dyDescent="0.25">
      <c r="A9" s="504"/>
      <c r="B9" s="508"/>
      <c r="C9" s="590"/>
      <c r="D9" s="508"/>
      <c r="E9" s="509"/>
      <c r="F9" s="494" t="s">
        <v>11</v>
      </c>
      <c r="G9" s="495" t="s">
        <v>112</v>
      </c>
      <c r="H9" s="496" t="s">
        <v>13</v>
      </c>
      <c r="I9" s="581"/>
      <c r="J9" s="582"/>
      <c r="K9" s="583" t="e">
        <f>IF(J9/I9*100&gt;100,100,J9/I9*100)</f>
        <v>#DIV/0!</v>
      </c>
      <c r="L9" s="593"/>
      <c r="M9" s="594"/>
      <c r="N9" s="662"/>
      <c r="O9" s="503"/>
    </row>
    <row r="10" spans="1:15" s="505" customFormat="1" ht="36" hidden="1" customHeight="1" x14ac:dyDescent="0.25">
      <c r="A10" s="504"/>
      <c r="B10" s="508"/>
      <c r="C10" s="590"/>
      <c r="D10" s="508"/>
      <c r="E10" s="509"/>
      <c r="F10" s="494" t="s">
        <v>11</v>
      </c>
      <c r="G10" s="495" t="s">
        <v>408</v>
      </c>
      <c r="H10" s="496" t="s">
        <v>13</v>
      </c>
      <c r="I10" s="581"/>
      <c r="J10" s="513"/>
      <c r="K10" s="583" t="e">
        <f>IF(J10/I10*100&gt;100,100,J10/I10*100)</f>
        <v>#DIV/0!</v>
      </c>
      <c r="L10" s="593"/>
      <c r="M10" s="594"/>
      <c r="N10" s="662"/>
      <c r="O10" s="503"/>
    </row>
    <row r="11" spans="1:15" s="505" customFormat="1" ht="30.75" hidden="1" customHeight="1" x14ac:dyDescent="0.25">
      <c r="A11" s="504"/>
      <c r="B11" s="508"/>
      <c r="C11" s="590"/>
      <c r="D11" s="514"/>
      <c r="E11" s="515"/>
      <c r="F11" s="494" t="s">
        <v>16</v>
      </c>
      <c r="G11" s="517" t="s">
        <v>305</v>
      </c>
      <c r="H11" s="496" t="s">
        <v>18</v>
      </c>
      <c r="I11" s="600"/>
      <c r="J11" s="605"/>
      <c r="K11" s="583" t="e">
        <f>IF(J11/I11*100&gt;100,100,J11/I11*100)</f>
        <v>#DIV/0!</v>
      </c>
      <c r="L11" s="602" t="e">
        <f>K11</f>
        <v>#DIV/0!</v>
      </c>
      <c r="M11" s="594"/>
      <c r="N11" s="662"/>
      <c r="O11" s="503"/>
    </row>
    <row r="12" spans="1:15" s="505" customFormat="1" ht="42" hidden="1" customHeight="1" x14ac:dyDescent="0.25">
      <c r="A12" s="504"/>
      <c r="B12" s="508"/>
      <c r="C12" s="576" t="s">
        <v>207</v>
      </c>
      <c r="D12" s="492" t="s">
        <v>410</v>
      </c>
      <c r="E12" s="521" t="s">
        <v>406</v>
      </c>
      <c r="F12" s="494" t="s">
        <v>11</v>
      </c>
      <c r="G12" s="495" t="s">
        <v>12</v>
      </c>
      <c r="H12" s="496" t="s">
        <v>13</v>
      </c>
      <c r="I12" s="544"/>
      <c r="J12" s="582"/>
      <c r="K12" s="583" t="e">
        <f>IF(I12/J12*100&gt;100,100,I12/J12*100)</f>
        <v>#DIV/0!</v>
      </c>
      <c r="L12" s="584" t="e">
        <f>(K12+K13+K14)/3</f>
        <v>#DIV/0!</v>
      </c>
      <c r="M12" s="585" t="e">
        <f>(L12+L15)/2</f>
        <v>#DIV/0!</v>
      </c>
      <c r="N12" s="662"/>
      <c r="O12" s="503"/>
    </row>
    <row r="13" spans="1:15" s="505" customFormat="1" ht="42" hidden="1" customHeight="1" x14ac:dyDescent="0.25">
      <c r="A13" s="504"/>
      <c r="B13" s="508"/>
      <c r="C13" s="590"/>
      <c r="D13" s="508"/>
      <c r="E13" s="509"/>
      <c r="F13" s="494" t="s">
        <v>11</v>
      </c>
      <c r="G13" s="495" t="s">
        <v>112</v>
      </c>
      <c r="H13" s="496" t="s">
        <v>13</v>
      </c>
      <c r="I13" s="497"/>
      <c r="J13" s="582"/>
      <c r="K13" s="583" t="e">
        <f>IF(J13/I13*100&gt;100,100,J13/I13*100)</f>
        <v>#DIV/0!</v>
      </c>
      <c r="L13" s="593"/>
      <c r="M13" s="594"/>
      <c r="N13" s="662"/>
      <c r="O13" s="503"/>
    </row>
    <row r="14" spans="1:15" s="505" customFormat="1" ht="36" hidden="1" customHeight="1" x14ac:dyDescent="0.25">
      <c r="A14" s="504"/>
      <c r="B14" s="508"/>
      <c r="C14" s="590"/>
      <c r="D14" s="508"/>
      <c r="E14" s="509"/>
      <c r="F14" s="494" t="s">
        <v>11</v>
      </c>
      <c r="G14" s="495" t="s">
        <v>408</v>
      </c>
      <c r="H14" s="496" t="s">
        <v>13</v>
      </c>
      <c r="I14" s="497"/>
      <c r="J14" s="513"/>
      <c r="K14" s="583" t="e">
        <f>IF(J14/I14*100&gt;100,100,J14/I14*100)</f>
        <v>#DIV/0!</v>
      </c>
      <c r="L14" s="593"/>
      <c r="M14" s="594"/>
      <c r="N14" s="662"/>
      <c r="O14" s="503"/>
    </row>
    <row r="15" spans="1:15" s="505" customFormat="1" ht="30.75" hidden="1" customHeight="1" x14ac:dyDescent="0.25">
      <c r="A15" s="504"/>
      <c r="B15" s="508"/>
      <c r="C15" s="596"/>
      <c r="D15" s="514"/>
      <c r="E15" s="515"/>
      <c r="F15" s="494" t="s">
        <v>16</v>
      </c>
      <c r="G15" s="517" t="s">
        <v>305</v>
      </c>
      <c r="H15" s="496" t="s">
        <v>18</v>
      </c>
      <c r="I15" s="519"/>
      <c r="J15" s="606"/>
      <c r="K15" s="583" t="e">
        <f>IF(J15/I15*100&gt;100,100,J15/I15*100)</f>
        <v>#DIV/0!</v>
      </c>
      <c r="L15" s="602" t="e">
        <f>K15</f>
        <v>#DIV/0!</v>
      </c>
      <c r="M15" s="594"/>
      <c r="N15" s="662"/>
      <c r="O15" s="503"/>
    </row>
    <row r="16" spans="1:15" s="505" customFormat="1" ht="42" hidden="1" customHeight="1" x14ac:dyDescent="0.25">
      <c r="A16" s="504"/>
      <c r="B16" s="508"/>
      <c r="C16" s="603" t="s">
        <v>103</v>
      </c>
      <c r="D16" s="492" t="s">
        <v>411</v>
      </c>
      <c r="E16" s="521" t="s">
        <v>406</v>
      </c>
      <c r="F16" s="494" t="s">
        <v>11</v>
      </c>
      <c r="G16" s="495" t="s">
        <v>12</v>
      </c>
      <c r="H16" s="496" t="s">
        <v>13</v>
      </c>
      <c r="I16" s="581"/>
      <c r="J16" s="582"/>
      <c r="K16" s="583" t="e">
        <f>IF(I16/J16*100&gt;100,100,I16/J16*100)</f>
        <v>#DIV/0!</v>
      </c>
      <c r="L16" s="584" t="e">
        <f>(K16+K17+K18)/3</f>
        <v>#DIV/0!</v>
      </c>
      <c r="M16" s="585" t="e">
        <f>(L16+L19)/2</f>
        <v>#DIV/0!</v>
      </c>
      <c r="N16" s="662"/>
      <c r="O16" s="503"/>
    </row>
    <row r="17" spans="1:15" s="505" customFormat="1" ht="42" hidden="1" customHeight="1" x14ac:dyDescent="0.25">
      <c r="A17" s="504"/>
      <c r="B17" s="508"/>
      <c r="C17" s="590"/>
      <c r="D17" s="508"/>
      <c r="E17" s="509"/>
      <c r="F17" s="494" t="s">
        <v>11</v>
      </c>
      <c r="G17" s="495" t="s">
        <v>112</v>
      </c>
      <c r="H17" s="496" t="s">
        <v>13</v>
      </c>
      <c r="I17" s="581"/>
      <c r="J17" s="582"/>
      <c r="K17" s="583" t="e">
        <f>IF(J17/I17*100&gt;100,100,J17/I17*100)</f>
        <v>#DIV/0!</v>
      </c>
      <c r="L17" s="593"/>
      <c r="M17" s="594"/>
      <c r="N17" s="662"/>
      <c r="O17" s="503"/>
    </row>
    <row r="18" spans="1:15" s="505" customFormat="1" ht="36" hidden="1" customHeight="1" x14ac:dyDescent="0.25">
      <c r="A18" s="504"/>
      <c r="B18" s="508"/>
      <c r="C18" s="590"/>
      <c r="D18" s="508"/>
      <c r="E18" s="509"/>
      <c r="F18" s="494" t="s">
        <v>11</v>
      </c>
      <c r="G18" s="495" t="s">
        <v>408</v>
      </c>
      <c r="H18" s="496" t="s">
        <v>13</v>
      </c>
      <c r="I18" s="581"/>
      <c r="J18" s="513"/>
      <c r="K18" s="583" t="e">
        <f>IF(J18/I18*100&gt;100,100,J18/I18*100)</f>
        <v>#DIV/0!</v>
      </c>
      <c r="L18" s="593"/>
      <c r="M18" s="594"/>
      <c r="N18" s="662"/>
      <c r="O18" s="503"/>
    </row>
    <row r="19" spans="1:15" s="505" customFormat="1" ht="30.75" hidden="1" customHeight="1" x14ac:dyDescent="0.25">
      <c r="A19" s="504"/>
      <c r="B19" s="508"/>
      <c r="C19" s="590"/>
      <c r="D19" s="514"/>
      <c r="E19" s="515"/>
      <c r="F19" s="494" t="s">
        <v>16</v>
      </c>
      <c r="G19" s="517" t="s">
        <v>305</v>
      </c>
      <c r="H19" s="496" t="s">
        <v>18</v>
      </c>
      <c r="I19" s="600"/>
      <c r="J19" s="605"/>
      <c r="K19" s="583" t="e">
        <f>IF(J19/I19*100&gt;100,100,J19/I19*100)</f>
        <v>#DIV/0!</v>
      </c>
      <c r="L19" s="602" t="e">
        <f>K19</f>
        <v>#DIV/0!</v>
      </c>
      <c r="M19" s="594"/>
      <c r="N19" s="662"/>
      <c r="O19" s="503"/>
    </row>
    <row r="20" spans="1:15" s="505" customFormat="1" ht="42" hidden="1" customHeight="1" x14ac:dyDescent="0.25">
      <c r="A20" s="504"/>
      <c r="B20" s="508"/>
      <c r="C20" s="576" t="s">
        <v>189</v>
      </c>
      <c r="D20" s="492" t="s">
        <v>412</v>
      </c>
      <c r="E20" s="521" t="s">
        <v>406</v>
      </c>
      <c r="F20" s="494" t="s">
        <v>11</v>
      </c>
      <c r="G20" s="495" t="s">
        <v>12</v>
      </c>
      <c r="H20" s="496" t="s">
        <v>13</v>
      </c>
      <c r="I20" s="581"/>
      <c r="J20" s="582"/>
      <c r="K20" s="583" t="e">
        <f>IF(I20/J20*100&gt;100,100,I20/J20*100)</f>
        <v>#DIV/0!</v>
      </c>
      <c r="L20" s="584" t="e">
        <f>(K20+K21+K22)/3</f>
        <v>#DIV/0!</v>
      </c>
      <c r="M20" s="585" t="e">
        <f>(L20+L23)/2</f>
        <v>#DIV/0!</v>
      </c>
      <c r="N20" s="662"/>
      <c r="O20" s="503"/>
    </row>
    <row r="21" spans="1:15" s="505" customFormat="1" ht="42" hidden="1" customHeight="1" x14ac:dyDescent="0.25">
      <c r="A21" s="504"/>
      <c r="B21" s="508"/>
      <c r="C21" s="590"/>
      <c r="D21" s="508"/>
      <c r="E21" s="509"/>
      <c r="F21" s="494" t="s">
        <v>11</v>
      </c>
      <c r="G21" s="495" t="s">
        <v>112</v>
      </c>
      <c r="H21" s="496" t="s">
        <v>13</v>
      </c>
      <c r="I21" s="581"/>
      <c r="J21" s="582"/>
      <c r="K21" s="583" t="e">
        <f>IF(J21/I21*100&gt;100,100,J21/I21*100)</f>
        <v>#DIV/0!</v>
      </c>
      <c r="L21" s="593"/>
      <c r="M21" s="594"/>
      <c r="N21" s="662"/>
      <c r="O21" s="503"/>
    </row>
    <row r="22" spans="1:15" s="505" customFormat="1" ht="36" hidden="1" customHeight="1" x14ac:dyDescent="0.25">
      <c r="A22" s="504"/>
      <c r="B22" s="508"/>
      <c r="C22" s="590"/>
      <c r="D22" s="508"/>
      <c r="E22" s="509"/>
      <c r="F22" s="494" t="s">
        <v>11</v>
      </c>
      <c r="G22" s="495" t="s">
        <v>408</v>
      </c>
      <c r="H22" s="496" t="s">
        <v>13</v>
      </c>
      <c r="I22" s="581"/>
      <c r="J22" s="513"/>
      <c r="K22" s="583" t="e">
        <f>IF(J22/I22*100&gt;100,100,J22/I22*100)</f>
        <v>#DIV/0!</v>
      </c>
      <c r="L22" s="593"/>
      <c r="M22" s="594"/>
      <c r="N22" s="662"/>
      <c r="O22" s="503"/>
    </row>
    <row r="23" spans="1:15" s="505" customFormat="1" ht="30.75" hidden="1" customHeight="1" x14ac:dyDescent="0.25">
      <c r="A23" s="504"/>
      <c r="B23" s="508"/>
      <c r="C23" s="596"/>
      <c r="D23" s="514"/>
      <c r="E23" s="515"/>
      <c r="F23" s="494" t="s">
        <v>16</v>
      </c>
      <c r="G23" s="517" t="s">
        <v>305</v>
      </c>
      <c r="H23" s="496" t="s">
        <v>18</v>
      </c>
      <c r="I23" s="600"/>
      <c r="J23" s="601"/>
      <c r="K23" s="583" t="e">
        <f>IF(J23/I23*100&gt;100,100,J23/I23*100)</f>
        <v>#DIV/0!</v>
      </c>
      <c r="L23" s="602" t="e">
        <f>K23</f>
        <v>#DIV/0!</v>
      </c>
      <c r="M23" s="594"/>
      <c r="N23" s="662"/>
      <c r="O23" s="503"/>
    </row>
    <row r="24" spans="1:15" s="505" customFormat="1" ht="42" hidden="1" customHeight="1" x14ac:dyDescent="0.25">
      <c r="A24" s="504"/>
      <c r="B24" s="508"/>
      <c r="C24" s="603" t="s">
        <v>178</v>
      </c>
      <c r="D24" s="492" t="s">
        <v>413</v>
      </c>
      <c r="E24" s="521" t="s">
        <v>406</v>
      </c>
      <c r="F24" s="494" t="s">
        <v>11</v>
      </c>
      <c r="G24" s="495" t="s">
        <v>12</v>
      </c>
      <c r="H24" s="496" t="s">
        <v>13</v>
      </c>
      <c r="I24" s="544"/>
      <c r="J24" s="582"/>
      <c r="K24" s="583" t="e">
        <f>IF(I24/J24*100&gt;100,100,I24/J24*100)</f>
        <v>#DIV/0!</v>
      </c>
      <c r="L24" s="584" t="e">
        <f>(K24+K25+K26)/3</f>
        <v>#DIV/0!</v>
      </c>
      <c r="M24" s="585" t="e">
        <f>(L24+L27)/2</f>
        <v>#DIV/0!</v>
      </c>
      <c r="N24" s="662"/>
      <c r="O24" s="503"/>
    </row>
    <row r="25" spans="1:15" s="505" customFormat="1" ht="42" hidden="1" customHeight="1" x14ac:dyDescent="0.25">
      <c r="A25" s="504"/>
      <c r="B25" s="508"/>
      <c r="C25" s="590"/>
      <c r="D25" s="508"/>
      <c r="E25" s="509"/>
      <c r="F25" s="494" t="s">
        <v>11</v>
      </c>
      <c r="G25" s="495" t="s">
        <v>112</v>
      </c>
      <c r="H25" s="496" t="s">
        <v>13</v>
      </c>
      <c r="I25" s="497"/>
      <c r="J25" s="582"/>
      <c r="K25" s="583" t="e">
        <f>IF(J25/I25*100&gt;100,100,J25/I25*100)</f>
        <v>#DIV/0!</v>
      </c>
      <c r="L25" s="593"/>
      <c r="M25" s="594"/>
      <c r="N25" s="662"/>
      <c r="O25" s="503"/>
    </row>
    <row r="26" spans="1:15" s="505" customFormat="1" ht="36" hidden="1" customHeight="1" x14ac:dyDescent="0.25">
      <c r="A26" s="504"/>
      <c r="B26" s="508"/>
      <c r="C26" s="590"/>
      <c r="D26" s="508"/>
      <c r="E26" s="509"/>
      <c r="F26" s="494" t="s">
        <v>11</v>
      </c>
      <c r="G26" s="495" t="s">
        <v>408</v>
      </c>
      <c r="H26" s="496" t="s">
        <v>13</v>
      </c>
      <c r="I26" s="497"/>
      <c r="J26" s="513"/>
      <c r="K26" s="583" t="e">
        <f>IF(J26/I26*100&gt;100,100,J26/I26*100)</f>
        <v>#DIV/0!</v>
      </c>
      <c r="L26" s="593"/>
      <c r="M26" s="594"/>
      <c r="N26" s="662"/>
      <c r="O26" s="503"/>
    </row>
    <row r="27" spans="1:15" s="505" customFormat="1" ht="30.75" hidden="1" customHeight="1" x14ac:dyDescent="0.25">
      <c r="A27" s="504"/>
      <c r="B27" s="508"/>
      <c r="C27" s="590"/>
      <c r="D27" s="514"/>
      <c r="E27" s="515"/>
      <c r="F27" s="494" t="s">
        <v>16</v>
      </c>
      <c r="G27" s="517" t="s">
        <v>305</v>
      </c>
      <c r="H27" s="496" t="s">
        <v>18</v>
      </c>
      <c r="I27" s="600"/>
      <c r="J27" s="655"/>
      <c r="K27" s="583" t="e">
        <f>IF(J27/I27*100&gt;100,100,J27/I27*100)</f>
        <v>#DIV/0!</v>
      </c>
      <c r="L27" s="602" t="e">
        <f>K27</f>
        <v>#DIV/0!</v>
      </c>
      <c r="M27" s="594"/>
      <c r="N27" s="662"/>
      <c r="O27" s="503"/>
    </row>
    <row r="28" spans="1:15" s="505" customFormat="1" ht="42" hidden="1" customHeight="1" x14ac:dyDescent="0.25">
      <c r="A28" s="504"/>
      <c r="B28" s="508"/>
      <c r="C28" s="576" t="s">
        <v>177</v>
      </c>
      <c r="D28" s="492" t="s">
        <v>414</v>
      </c>
      <c r="E28" s="521" t="s">
        <v>406</v>
      </c>
      <c r="F28" s="494" t="s">
        <v>11</v>
      </c>
      <c r="G28" s="495" t="s">
        <v>12</v>
      </c>
      <c r="H28" s="496" t="s">
        <v>13</v>
      </c>
      <c r="I28" s="544"/>
      <c r="J28" s="582"/>
      <c r="K28" s="583" t="e">
        <f>IF(I28/J28*100&gt;100,100,I28/J28*100)</f>
        <v>#DIV/0!</v>
      </c>
      <c r="L28" s="584" t="e">
        <f>(K28+K29+K30)/3</f>
        <v>#DIV/0!</v>
      </c>
      <c r="M28" s="585" t="e">
        <f>(L28+L31)/2</f>
        <v>#DIV/0!</v>
      </c>
      <c r="N28" s="662"/>
      <c r="O28" s="503"/>
    </row>
    <row r="29" spans="1:15" s="505" customFormat="1" ht="42" hidden="1" customHeight="1" x14ac:dyDescent="0.25">
      <c r="A29" s="504"/>
      <c r="B29" s="508"/>
      <c r="C29" s="590"/>
      <c r="D29" s="508"/>
      <c r="E29" s="509"/>
      <c r="F29" s="494" t="s">
        <v>11</v>
      </c>
      <c r="G29" s="495" t="s">
        <v>112</v>
      </c>
      <c r="H29" s="496" t="s">
        <v>13</v>
      </c>
      <c r="I29" s="581"/>
      <c r="J29" s="582"/>
      <c r="K29" s="583" t="e">
        <f>IF(J29/I29*100&gt;100,100,J29/I29*100)</f>
        <v>#DIV/0!</v>
      </c>
      <c r="L29" s="593"/>
      <c r="M29" s="594"/>
      <c r="N29" s="662"/>
      <c r="O29" s="503"/>
    </row>
    <row r="30" spans="1:15" s="505" customFormat="1" ht="36" hidden="1" customHeight="1" x14ac:dyDescent="0.25">
      <c r="A30" s="504"/>
      <c r="B30" s="508"/>
      <c r="C30" s="590"/>
      <c r="D30" s="508"/>
      <c r="E30" s="509"/>
      <c r="F30" s="494" t="s">
        <v>11</v>
      </c>
      <c r="G30" s="495" t="s">
        <v>408</v>
      </c>
      <c r="H30" s="496" t="s">
        <v>13</v>
      </c>
      <c r="I30" s="497"/>
      <c r="J30" s="513"/>
      <c r="K30" s="583" t="e">
        <f>IF(J30/I30*100&gt;100,100,J30/I30*100)</f>
        <v>#DIV/0!</v>
      </c>
      <c r="L30" s="593"/>
      <c r="M30" s="594"/>
      <c r="N30" s="662"/>
      <c r="O30" s="503"/>
    </row>
    <row r="31" spans="1:15" s="505" customFormat="1" ht="30.75" hidden="1" customHeight="1" x14ac:dyDescent="0.25">
      <c r="A31" s="504"/>
      <c r="B31" s="508"/>
      <c r="C31" s="590"/>
      <c r="D31" s="514"/>
      <c r="E31" s="515"/>
      <c r="F31" s="494" t="s">
        <v>16</v>
      </c>
      <c r="G31" s="517" t="s">
        <v>305</v>
      </c>
      <c r="H31" s="496" t="s">
        <v>18</v>
      </c>
      <c r="I31" s="552"/>
      <c r="J31" s="606"/>
      <c r="K31" s="583" t="e">
        <f>IF(J31/I31*100&gt;100,100,J31/I31*100)</f>
        <v>#DIV/0!</v>
      </c>
      <c r="L31" s="602" t="e">
        <f>K31</f>
        <v>#DIV/0!</v>
      </c>
      <c r="M31" s="594"/>
      <c r="N31" s="662"/>
      <c r="O31" s="503"/>
    </row>
    <row r="32" spans="1:15" s="505" customFormat="1" ht="42" customHeight="1" x14ac:dyDescent="0.25">
      <c r="A32" s="504"/>
      <c r="B32" s="508"/>
      <c r="C32" s="627" t="s">
        <v>79</v>
      </c>
      <c r="D32" s="492" t="s">
        <v>450</v>
      </c>
      <c r="E32" s="521" t="s">
        <v>406</v>
      </c>
      <c r="F32" s="494" t="s">
        <v>11</v>
      </c>
      <c r="G32" s="495" t="s">
        <v>12</v>
      </c>
      <c r="H32" s="496" t="s">
        <v>13</v>
      </c>
      <c r="I32" s="497">
        <v>10</v>
      </c>
      <c r="J32" s="498">
        <v>8.9</v>
      </c>
      <c r="K32" s="499">
        <f>IF(I32/J32*100&gt;100,100,I32/J32*100)</f>
        <v>100</v>
      </c>
      <c r="L32" s="500">
        <f>(K32+K33+K34)/3</f>
        <v>100</v>
      </c>
      <c r="M32" s="501">
        <f>(L32+L35)/2</f>
        <v>100</v>
      </c>
      <c r="N32" s="662"/>
      <c r="O32" s="503"/>
    </row>
    <row r="33" spans="1:15" s="505" customFormat="1" ht="42" customHeight="1" x14ac:dyDescent="0.25">
      <c r="A33" s="504"/>
      <c r="B33" s="508"/>
      <c r="C33" s="590"/>
      <c r="D33" s="508"/>
      <c r="E33" s="509"/>
      <c r="F33" s="494" t="s">
        <v>11</v>
      </c>
      <c r="G33" s="495" t="s">
        <v>112</v>
      </c>
      <c r="H33" s="496" t="s">
        <v>13</v>
      </c>
      <c r="I33" s="497">
        <v>100</v>
      </c>
      <c r="J33" s="498">
        <v>100</v>
      </c>
      <c r="K33" s="499">
        <f>IF(J33/I33*100&gt;100,100,J33/I33*100)</f>
        <v>100</v>
      </c>
      <c r="L33" s="510"/>
      <c r="M33" s="511"/>
      <c r="N33" s="662"/>
      <c r="O33" s="503"/>
    </row>
    <row r="34" spans="1:15" s="505" customFormat="1" ht="36" customHeight="1" x14ac:dyDescent="0.25">
      <c r="A34" s="504"/>
      <c r="B34" s="508"/>
      <c r="C34" s="590"/>
      <c r="D34" s="508"/>
      <c r="E34" s="509"/>
      <c r="F34" s="494" t="s">
        <v>11</v>
      </c>
      <c r="G34" s="495" t="s">
        <v>408</v>
      </c>
      <c r="H34" s="496" t="s">
        <v>13</v>
      </c>
      <c r="I34" s="497">
        <v>55</v>
      </c>
      <c r="J34" s="513">
        <v>56.5</v>
      </c>
      <c r="K34" s="542">
        <f>IF(J34/I34*100&gt;100,100,J34/I34*100)</f>
        <v>100</v>
      </c>
      <c r="L34" s="510"/>
      <c r="M34" s="511"/>
      <c r="N34" s="662"/>
      <c r="O34" s="503"/>
    </row>
    <row r="35" spans="1:15" s="505" customFormat="1" ht="30.75" customHeight="1" x14ac:dyDescent="0.25">
      <c r="A35" s="504"/>
      <c r="B35" s="508"/>
      <c r="C35" s="612"/>
      <c r="D35" s="514"/>
      <c r="E35" s="515"/>
      <c r="F35" s="494" t="s">
        <v>16</v>
      </c>
      <c r="G35" s="517" t="s">
        <v>305</v>
      </c>
      <c r="H35" s="496" t="s">
        <v>18</v>
      </c>
      <c r="I35" s="519">
        <v>271.3</v>
      </c>
      <c r="J35" s="519">
        <v>272.25</v>
      </c>
      <c r="K35" s="542">
        <f>IF(J35/I35*100&gt;100,100,J35/I35*100)</f>
        <v>100</v>
      </c>
      <c r="L35" s="523">
        <f>K35</f>
        <v>100</v>
      </c>
      <c r="M35" s="511"/>
      <c r="N35" s="662"/>
      <c r="O35" s="503"/>
    </row>
    <row r="36" spans="1:15" s="505" customFormat="1" ht="42" hidden="1" customHeight="1" x14ac:dyDescent="0.25">
      <c r="A36" s="504"/>
      <c r="B36" s="508"/>
      <c r="C36" s="603" t="s">
        <v>182</v>
      </c>
      <c r="D36" s="492" t="s">
        <v>416</v>
      </c>
      <c r="E36" s="521" t="s">
        <v>406</v>
      </c>
      <c r="F36" s="494" t="s">
        <v>11</v>
      </c>
      <c r="G36" s="495" t="s">
        <v>12</v>
      </c>
      <c r="H36" s="496" t="s">
        <v>13</v>
      </c>
      <c r="I36" s="497"/>
      <c r="J36" s="498"/>
      <c r="K36" s="542" t="e">
        <f>IF(I36/J36*100&gt;100,100,I36/J36*100)</f>
        <v>#DIV/0!</v>
      </c>
      <c r="L36" s="500" t="e">
        <f>(K36+K37+K38)/3</f>
        <v>#DIV/0!</v>
      </c>
      <c r="M36" s="501" t="e">
        <f>(L36+L39)/2</f>
        <v>#DIV/0!</v>
      </c>
      <c r="N36" s="662"/>
      <c r="O36" s="503"/>
    </row>
    <row r="37" spans="1:15" s="505" customFormat="1" ht="42" hidden="1" customHeight="1" x14ac:dyDescent="0.25">
      <c r="A37" s="504"/>
      <c r="B37" s="508"/>
      <c r="C37" s="590"/>
      <c r="D37" s="508"/>
      <c r="E37" s="509"/>
      <c r="F37" s="494" t="s">
        <v>11</v>
      </c>
      <c r="G37" s="495" t="s">
        <v>112</v>
      </c>
      <c r="H37" s="496" t="s">
        <v>13</v>
      </c>
      <c r="I37" s="497"/>
      <c r="J37" s="498"/>
      <c r="K37" s="542" t="e">
        <f>IF(J37/I37*100&gt;100,100,J37/I37*100)</f>
        <v>#DIV/0!</v>
      </c>
      <c r="L37" s="510"/>
      <c r="M37" s="511"/>
      <c r="N37" s="662"/>
      <c r="O37" s="503"/>
    </row>
    <row r="38" spans="1:15" s="505" customFormat="1" ht="36" hidden="1" customHeight="1" x14ac:dyDescent="0.25">
      <c r="A38" s="504"/>
      <c r="B38" s="508"/>
      <c r="C38" s="590"/>
      <c r="D38" s="508"/>
      <c r="E38" s="509"/>
      <c r="F38" s="494" t="s">
        <v>11</v>
      </c>
      <c r="G38" s="495" t="s">
        <v>408</v>
      </c>
      <c r="H38" s="496" t="s">
        <v>13</v>
      </c>
      <c r="I38" s="497"/>
      <c r="J38" s="513"/>
      <c r="K38" s="542" t="e">
        <f>IF(J38/I38*100&gt;100,100,J38/I38*100)</f>
        <v>#DIV/0!</v>
      </c>
      <c r="L38" s="510"/>
      <c r="M38" s="511"/>
      <c r="N38" s="662"/>
      <c r="O38" s="503"/>
    </row>
    <row r="39" spans="1:15" s="505" customFormat="1" ht="30.75" hidden="1" customHeight="1" x14ac:dyDescent="0.25">
      <c r="A39" s="504"/>
      <c r="B39" s="508"/>
      <c r="C39" s="596"/>
      <c r="D39" s="514"/>
      <c r="E39" s="515"/>
      <c r="F39" s="494" t="s">
        <v>16</v>
      </c>
      <c r="G39" s="517" t="s">
        <v>305</v>
      </c>
      <c r="H39" s="496" t="s">
        <v>18</v>
      </c>
      <c r="I39" s="519"/>
      <c r="J39" s="522"/>
      <c r="K39" s="542" t="e">
        <f>IF(J39/I39*100&gt;100,100,J39/I39*100)</f>
        <v>#DIV/0!</v>
      </c>
      <c r="L39" s="523" t="e">
        <f>K39</f>
        <v>#DIV/0!</v>
      </c>
      <c r="M39" s="511"/>
      <c r="N39" s="662"/>
      <c r="O39" s="503"/>
    </row>
    <row r="40" spans="1:15" s="505" customFormat="1" ht="42" hidden="1" customHeight="1" x14ac:dyDescent="0.25">
      <c r="A40" s="504"/>
      <c r="B40" s="508"/>
      <c r="C40" s="576" t="s">
        <v>80</v>
      </c>
      <c r="D40" s="492" t="s">
        <v>417</v>
      </c>
      <c r="E40" s="521" t="s">
        <v>406</v>
      </c>
      <c r="F40" s="494" t="s">
        <v>11</v>
      </c>
      <c r="G40" s="495" t="s">
        <v>12</v>
      </c>
      <c r="H40" s="496" t="s">
        <v>13</v>
      </c>
      <c r="I40" s="497"/>
      <c r="J40" s="497"/>
      <c r="K40" s="542" t="e">
        <f>IF(I40/J40*100&gt;100,100,I40/J40*100)</f>
        <v>#DIV/0!</v>
      </c>
      <c r="L40" s="500" t="e">
        <f>(K40+K41+K42)/3</f>
        <v>#DIV/0!</v>
      </c>
      <c r="M40" s="501" t="e">
        <f>(L40+L43)/2</f>
        <v>#DIV/0!</v>
      </c>
      <c r="N40" s="662"/>
      <c r="O40" s="503"/>
    </row>
    <row r="41" spans="1:15" s="505" customFormat="1" ht="42" hidden="1" customHeight="1" x14ac:dyDescent="0.25">
      <c r="A41" s="504"/>
      <c r="B41" s="508"/>
      <c r="C41" s="590"/>
      <c r="D41" s="508"/>
      <c r="E41" s="509"/>
      <c r="F41" s="494" t="s">
        <v>11</v>
      </c>
      <c r="G41" s="495" t="s">
        <v>112</v>
      </c>
      <c r="H41" s="496" t="s">
        <v>13</v>
      </c>
      <c r="I41" s="497"/>
      <c r="J41" s="497"/>
      <c r="K41" s="542" t="e">
        <f>IF(J41/I41*100&gt;100,100,J41/I41*100)</f>
        <v>#DIV/0!</v>
      </c>
      <c r="L41" s="510"/>
      <c r="M41" s="511"/>
      <c r="N41" s="662"/>
      <c r="O41" s="503"/>
    </row>
    <row r="42" spans="1:15" s="505" customFormat="1" ht="36" hidden="1" customHeight="1" x14ac:dyDescent="0.25">
      <c r="A42" s="504"/>
      <c r="B42" s="508"/>
      <c r="C42" s="590"/>
      <c r="D42" s="508"/>
      <c r="E42" s="509"/>
      <c r="F42" s="494" t="s">
        <v>11</v>
      </c>
      <c r="G42" s="495" t="s">
        <v>408</v>
      </c>
      <c r="H42" s="496" t="s">
        <v>13</v>
      </c>
      <c r="I42" s="497"/>
      <c r="J42" s="497"/>
      <c r="K42" s="542" t="e">
        <f>IF(J42/I42*100&gt;100,100,J42/I42*100)</f>
        <v>#DIV/0!</v>
      </c>
      <c r="L42" s="510"/>
      <c r="M42" s="511"/>
      <c r="N42" s="662"/>
      <c r="O42" s="503"/>
    </row>
    <row r="43" spans="1:15" s="505" customFormat="1" ht="30.75" hidden="1" customHeight="1" x14ac:dyDescent="0.25">
      <c r="A43" s="504"/>
      <c r="B43" s="508"/>
      <c r="C43" s="596"/>
      <c r="D43" s="514"/>
      <c r="E43" s="515"/>
      <c r="F43" s="494" t="s">
        <v>16</v>
      </c>
      <c r="G43" s="517" t="s">
        <v>305</v>
      </c>
      <c r="H43" s="496" t="s">
        <v>18</v>
      </c>
      <c r="I43" s="519"/>
      <c r="J43" s="519"/>
      <c r="K43" s="542" t="e">
        <f>IF(J43/I43*100&gt;100,100,J43/I43*100)</f>
        <v>#DIV/0!</v>
      </c>
      <c r="L43" s="523" t="e">
        <f>K43</f>
        <v>#DIV/0!</v>
      </c>
      <c r="M43" s="511"/>
      <c r="N43" s="662"/>
      <c r="O43" s="503"/>
    </row>
    <row r="44" spans="1:15" s="505" customFormat="1" ht="42" hidden="1" customHeight="1" x14ac:dyDescent="0.25">
      <c r="A44" s="504"/>
      <c r="B44" s="508"/>
      <c r="C44" s="613" t="s">
        <v>101</v>
      </c>
      <c r="D44" s="525" t="s">
        <v>418</v>
      </c>
      <c r="E44" s="521" t="s">
        <v>406</v>
      </c>
      <c r="F44" s="494" t="s">
        <v>11</v>
      </c>
      <c r="G44" s="495" t="s">
        <v>12</v>
      </c>
      <c r="H44" s="496" t="s">
        <v>13</v>
      </c>
      <c r="I44" s="497"/>
      <c r="J44" s="498"/>
      <c r="K44" s="542" t="e">
        <f>IF(I44/J44*100&gt;100,100,I44/J44*100)</f>
        <v>#DIV/0!</v>
      </c>
      <c r="L44" s="500" t="e">
        <f>(K44+K45+K46)/3</f>
        <v>#DIV/0!</v>
      </c>
      <c r="M44" s="501" t="e">
        <f>(L44+L47)/2</f>
        <v>#DIV/0!</v>
      </c>
      <c r="N44" s="662"/>
      <c r="O44" s="503"/>
    </row>
    <row r="45" spans="1:15" s="505" customFormat="1" ht="42" hidden="1" customHeight="1" x14ac:dyDescent="0.25">
      <c r="A45" s="504"/>
      <c r="B45" s="508"/>
      <c r="C45" s="615"/>
      <c r="D45" s="526"/>
      <c r="E45" s="509"/>
      <c r="F45" s="494" t="s">
        <v>11</v>
      </c>
      <c r="G45" s="495" t="s">
        <v>112</v>
      </c>
      <c r="H45" s="496" t="s">
        <v>13</v>
      </c>
      <c r="I45" s="497"/>
      <c r="J45" s="498"/>
      <c r="K45" s="542" t="e">
        <f>IF(J45/I45*100&gt;100,100,J45/I45*100)</f>
        <v>#DIV/0!</v>
      </c>
      <c r="L45" s="510"/>
      <c r="M45" s="511"/>
      <c r="N45" s="662"/>
      <c r="O45" s="503"/>
    </row>
    <row r="46" spans="1:15" s="505" customFormat="1" ht="36" hidden="1" customHeight="1" x14ac:dyDescent="0.25">
      <c r="A46" s="504"/>
      <c r="B46" s="508"/>
      <c r="C46" s="617"/>
      <c r="D46" s="526"/>
      <c r="E46" s="509"/>
      <c r="F46" s="494" t="s">
        <v>11</v>
      </c>
      <c r="G46" s="495" t="s">
        <v>408</v>
      </c>
      <c r="H46" s="496" t="s">
        <v>13</v>
      </c>
      <c r="I46" s="497"/>
      <c r="J46" s="513"/>
      <c r="K46" s="542" t="e">
        <f>IF(J46/I46*100&gt;100,100,J46/I46*100)</f>
        <v>#DIV/0!</v>
      </c>
      <c r="L46" s="510"/>
      <c r="M46" s="511"/>
      <c r="N46" s="662"/>
      <c r="O46" s="503"/>
    </row>
    <row r="47" spans="1:15" s="505" customFormat="1" ht="30.75" hidden="1" customHeight="1" x14ac:dyDescent="0.25">
      <c r="A47" s="504"/>
      <c r="B47" s="508"/>
      <c r="C47" s="615"/>
      <c r="D47" s="528"/>
      <c r="E47" s="515"/>
      <c r="F47" s="494" t="s">
        <v>16</v>
      </c>
      <c r="G47" s="517" t="s">
        <v>305</v>
      </c>
      <c r="H47" s="496" t="s">
        <v>18</v>
      </c>
      <c r="I47" s="519"/>
      <c r="J47" s="522"/>
      <c r="K47" s="542" t="e">
        <f>IF(J47/I47*100&gt;100,100,J47/I47*100)</f>
        <v>#DIV/0!</v>
      </c>
      <c r="L47" s="523" t="e">
        <f>K47</f>
        <v>#DIV/0!</v>
      </c>
      <c r="M47" s="511"/>
      <c r="N47" s="662"/>
      <c r="O47" s="503"/>
    </row>
    <row r="48" spans="1:15" s="505" customFormat="1" ht="42" customHeight="1" x14ac:dyDescent="0.25">
      <c r="A48" s="504"/>
      <c r="B48" s="508"/>
      <c r="C48" s="619" t="s">
        <v>179</v>
      </c>
      <c r="D48" s="525" t="s">
        <v>420</v>
      </c>
      <c r="E48" s="521" t="s">
        <v>406</v>
      </c>
      <c r="F48" s="494" t="s">
        <v>11</v>
      </c>
      <c r="G48" s="495" t="s">
        <v>12</v>
      </c>
      <c r="H48" s="496" t="s">
        <v>13</v>
      </c>
      <c r="I48" s="497">
        <v>12</v>
      </c>
      <c r="J48" s="498">
        <v>12</v>
      </c>
      <c r="K48" s="542">
        <f>IF(I48/J48*100&gt;100,100,I48/J48*100)</f>
        <v>100</v>
      </c>
      <c r="L48" s="500">
        <f>(K48+K49+K50)/3</f>
        <v>100</v>
      </c>
      <c r="M48" s="501">
        <f>(L48+L51)/2</f>
        <v>100</v>
      </c>
      <c r="N48" s="662"/>
      <c r="O48" s="503"/>
    </row>
    <row r="49" spans="1:15" s="505" customFormat="1" ht="42" customHeight="1" x14ac:dyDescent="0.25">
      <c r="A49" s="504"/>
      <c r="B49" s="508"/>
      <c r="C49" s="615"/>
      <c r="D49" s="526"/>
      <c r="E49" s="509"/>
      <c r="F49" s="494" t="s">
        <v>11</v>
      </c>
      <c r="G49" s="495" t="s">
        <v>20</v>
      </c>
      <c r="H49" s="496" t="s">
        <v>13</v>
      </c>
      <c r="I49" s="497">
        <v>100</v>
      </c>
      <c r="J49" s="498">
        <v>100</v>
      </c>
      <c r="K49" s="542">
        <f>IF(J49/I49*100&gt;100,100,J49/I49*100)</f>
        <v>100</v>
      </c>
      <c r="L49" s="510"/>
      <c r="M49" s="511"/>
      <c r="N49" s="662"/>
      <c r="O49" s="503"/>
    </row>
    <row r="50" spans="1:15" s="505" customFormat="1" ht="36" customHeight="1" x14ac:dyDescent="0.25">
      <c r="A50" s="504"/>
      <c r="B50" s="508"/>
      <c r="C50" s="617"/>
      <c r="D50" s="526"/>
      <c r="E50" s="509"/>
      <c r="F50" s="494" t="s">
        <v>11</v>
      </c>
      <c r="G50" s="495" t="s">
        <v>408</v>
      </c>
      <c r="H50" s="496" t="s">
        <v>13</v>
      </c>
      <c r="I50" s="497">
        <v>55</v>
      </c>
      <c r="J50" s="513">
        <v>55</v>
      </c>
      <c r="K50" s="542">
        <f>IF(J50/I50*100&gt;100,100,J50/I50*100)</f>
        <v>100</v>
      </c>
      <c r="L50" s="510"/>
      <c r="M50" s="511"/>
      <c r="N50" s="662"/>
      <c r="O50" s="503"/>
    </row>
    <row r="51" spans="1:15" s="504" customFormat="1" ht="30.75" customHeight="1" x14ac:dyDescent="0.25">
      <c r="B51" s="508"/>
      <c r="C51" s="620"/>
      <c r="D51" s="528"/>
      <c r="E51" s="515"/>
      <c r="F51" s="494" t="s">
        <v>16</v>
      </c>
      <c r="G51" s="517" t="s">
        <v>305</v>
      </c>
      <c r="H51" s="496" t="s">
        <v>18</v>
      </c>
      <c r="I51" s="519">
        <v>27.3</v>
      </c>
      <c r="J51" s="519">
        <v>30</v>
      </c>
      <c r="K51" s="542">
        <f>IF(J51/I51*100&gt;100,100,J51/I51*100)</f>
        <v>100</v>
      </c>
      <c r="L51" s="523">
        <f>K51</f>
        <v>100</v>
      </c>
      <c r="M51" s="511"/>
      <c r="N51" s="662"/>
      <c r="O51" s="503"/>
    </row>
    <row r="52" spans="1:15" s="504" customFormat="1" ht="42" hidden="1" customHeight="1" x14ac:dyDescent="0.25">
      <c r="B52" s="509"/>
      <c r="C52" s="603" t="s">
        <v>85</v>
      </c>
      <c r="D52" s="492" t="s">
        <v>421</v>
      </c>
      <c r="E52" s="529" t="s">
        <v>406</v>
      </c>
      <c r="F52" s="496" t="s">
        <v>11</v>
      </c>
      <c r="G52" s="530" t="s">
        <v>212</v>
      </c>
      <c r="H52" s="496" t="s">
        <v>13</v>
      </c>
      <c r="I52" s="497"/>
      <c r="J52" s="498"/>
      <c r="K52" s="499" t="e">
        <f>IF(I52/J52*100&gt;100,100,I52/J52*100)</f>
        <v>#DIV/0!</v>
      </c>
      <c r="L52" s="500" t="e">
        <f>(K52+K53+K54)/3</f>
        <v>#DIV/0!</v>
      </c>
      <c r="M52" s="501" t="e">
        <f>(L52+L55)/2</f>
        <v>#DIV/0!</v>
      </c>
      <c r="N52" s="662"/>
      <c r="O52" s="503"/>
    </row>
    <row r="53" spans="1:15" s="504" customFormat="1" ht="42" hidden="1" customHeight="1" x14ac:dyDescent="0.25">
      <c r="B53" s="509"/>
      <c r="C53" s="590"/>
      <c r="D53" s="508"/>
      <c r="E53" s="532"/>
      <c r="F53" s="496" t="s">
        <v>11</v>
      </c>
      <c r="G53" s="530" t="s">
        <v>213</v>
      </c>
      <c r="H53" s="496" t="s">
        <v>13</v>
      </c>
      <c r="I53" s="497"/>
      <c r="J53" s="498"/>
      <c r="K53" s="499" t="e">
        <f>IF(J53/I53*100&gt;100,100,J53/I53*100)</f>
        <v>#DIV/0!</v>
      </c>
      <c r="L53" s="510"/>
      <c r="M53" s="511"/>
      <c r="N53" s="662"/>
      <c r="O53" s="503"/>
    </row>
    <row r="54" spans="1:15" s="504" customFormat="1" ht="36" hidden="1" customHeight="1" x14ac:dyDescent="0.25">
      <c r="B54" s="509"/>
      <c r="C54" s="590"/>
      <c r="D54" s="508"/>
      <c r="E54" s="532"/>
      <c r="F54" s="496" t="s">
        <v>11</v>
      </c>
      <c r="G54" s="530" t="s">
        <v>214</v>
      </c>
      <c r="H54" s="496" t="s">
        <v>13</v>
      </c>
      <c r="I54" s="497"/>
      <c r="J54" s="513"/>
      <c r="K54" s="499" t="e">
        <f>IF(J54/I54*100&gt;100,100,J54/I54*100)</f>
        <v>#DIV/0!</v>
      </c>
      <c r="L54" s="510"/>
      <c r="M54" s="511"/>
      <c r="N54" s="662"/>
      <c r="O54" s="503"/>
    </row>
    <row r="55" spans="1:15" s="504" customFormat="1" ht="30.75" hidden="1" customHeight="1" x14ac:dyDescent="0.25">
      <c r="B55" s="509"/>
      <c r="C55" s="596"/>
      <c r="D55" s="514"/>
      <c r="E55" s="533"/>
      <c r="F55" s="496" t="s">
        <v>16</v>
      </c>
      <c r="G55" s="534" t="s">
        <v>305</v>
      </c>
      <c r="H55" s="496" t="s">
        <v>18</v>
      </c>
      <c r="I55" s="519"/>
      <c r="J55" s="519"/>
      <c r="K55" s="499" t="e">
        <f>IF(J55/I55*100&gt;100,100,J55/I55*100)</f>
        <v>#DIV/0!</v>
      </c>
      <c r="L55" s="523" t="e">
        <f>K55</f>
        <v>#DIV/0!</v>
      </c>
      <c r="M55" s="511"/>
      <c r="N55" s="662"/>
      <c r="O55" s="503"/>
    </row>
    <row r="56" spans="1:15" s="504" customFormat="1" ht="42" hidden="1" customHeight="1" x14ac:dyDescent="0.25">
      <c r="B56" s="509"/>
      <c r="C56" s="603" t="s">
        <v>88</v>
      </c>
      <c r="D56" s="492" t="s">
        <v>422</v>
      </c>
      <c r="E56" s="535" t="s">
        <v>406</v>
      </c>
      <c r="F56" s="536" t="s">
        <v>11</v>
      </c>
      <c r="G56" s="537" t="s">
        <v>212</v>
      </c>
      <c r="H56" s="536" t="s">
        <v>13</v>
      </c>
      <c r="I56" s="497"/>
      <c r="J56" s="538"/>
      <c r="K56" s="499" t="e">
        <f>IF(I56/J56*100&gt;100,100,I56/J56*100)</f>
        <v>#DIV/0!</v>
      </c>
      <c r="L56" s="500" t="e">
        <f>(K56+K57+K58)/3</f>
        <v>#DIV/0!</v>
      </c>
      <c r="M56" s="501" t="e">
        <f>(L56+L59)/2</f>
        <v>#DIV/0!</v>
      </c>
      <c r="N56" s="662"/>
      <c r="O56" s="503"/>
    </row>
    <row r="57" spans="1:15" s="504" customFormat="1" ht="42" hidden="1" customHeight="1" x14ac:dyDescent="0.25">
      <c r="B57" s="509"/>
      <c r="C57" s="590"/>
      <c r="D57" s="508"/>
      <c r="E57" s="539"/>
      <c r="F57" s="536" t="s">
        <v>11</v>
      </c>
      <c r="G57" s="537" t="s">
        <v>213</v>
      </c>
      <c r="H57" s="536" t="s">
        <v>13</v>
      </c>
      <c r="I57" s="497"/>
      <c r="J57" s="538"/>
      <c r="K57" s="499" t="e">
        <f>IF(J57/I57*100&gt;100,100,J57/I57*100)</f>
        <v>#DIV/0!</v>
      </c>
      <c r="L57" s="510"/>
      <c r="M57" s="511"/>
      <c r="N57" s="662"/>
      <c r="O57" s="503"/>
    </row>
    <row r="58" spans="1:15" s="504" customFormat="1" ht="36" hidden="1" customHeight="1" x14ac:dyDescent="0.25">
      <c r="B58" s="509"/>
      <c r="C58" s="590"/>
      <c r="D58" s="508"/>
      <c r="E58" s="539"/>
      <c r="F58" s="536" t="s">
        <v>11</v>
      </c>
      <c r="G58" s="537" t="s">
        <v>214</v>
      </c>
      <c r="H58" s="536" t="s">
        <v>13</v>
      </c>
      <c r="I58" s="497"/>
      <c r="J58" s="497"/>
      <c r="K58" s="499" t="e">
        <f>IF(J58/I58*100&gt;100,100,J58/I58*100)</f>
        <v>#DIV/0!</v>
      </c>
      <c r="L58" s="510"/>
      <c r="M58" s="511"/>
      <c r="N58" s="662"/>
      <c r="O58" s="503"/>
    </row>
    <row r="59" spans="1:15" s="504" customFormat="1" ht="30.75" hidden="1" customHeight="1" x14ac:dyDescent="0.25">
      <c r="B59" s="509"/>
      <c r="C59" s="590"/>
      <c r="D59" s="514"/>
      <c r="E59" s="540"/>
      <c r="F59" s="536" t="s">
        <v>16</v>
      </c>
      <c r="G59" s="541" t="s">
        <v>305</v>
      </c>
      <c r="H59" s="536" t="s">
        <v>18</v>
      </c>
      <c r="I59" s="519"/>
      <c r="J59" s="519"/>
      <c r="K59" s="499" t="e">
        <f>IF(J59/I59*100&gt;100,100,J59/I59*100)</f>
        <v>#DIV/0!</v>
      </c>
      <c r="L59" s="523" t="e">
        <f>K59</f>
        <v>#DIV/0!</v>
      </c>
      <c r="M59" s="511"/>
      <c r="N59" s="662"/>
      <c r="O59" s="503"/>
    </row>
    <row r="60" spans="1:15" s="504" customFormat="1" ht="42" hidden="1" customHeight="1" x14ac:dyDescent="0.25">
      <c r="B60" s="509"/>
      <c r="C60" s="576" t="s">
        <v>87</v>
      </c>
      <c r="D60" s="492" t="s">
        <v>423</v>
      </c>
      <c r="E60" s="529" t="s">
        <v>406</v>
      </c>
      <c r="F60" s="496" t="s">
        <v>11</v>
      </c>
      <c r="G60" s="530" t="s">
        <v>212</v>
      </c>
      <c r="H60" s="496" t="s">
        <v>13</v>
      </c>
      <c r="I60" s="497"/>
      <c r="J60" s="538"/>
      <c r="K60" s="499" t="e">
        <f>IF(I60/J60*100&gt;100,100,I60/J60*100)</f>
        <v>#DIV/0!</v>
      </c>
      <c r="L60" s="500" t="e">
        <f>(K60+K61+K62)/3</f>
        <v>#DIV/0!</v>
      </c>
      <c r="M60" s="501" t="e">
        <f>(L60+L63)/2</f>
        <v>#DIV/0!</v>
      </c>
      <c r="N60" s="662"/>
      <c r="O60" s="503"/>
    </row>
    <row r="61" spans="1:15" s="504" customFormat="1" ht="42" hidden="1" customHeight="1" x14ac:dyDescent="0.25">
      <c r="B61" s="509"/>
      <c r="C61" s="590"/>
      <c r="D61" s="508"/>
      <c r="E61" s="532"/>
      <c r="F61" s="496" t="s">
        <v>11</v>
      </c>
      <c r="G61" s="530" t="s">
        <v>213</v>
      </c>
      <c r="H61" s="496" t="s">
        <v>13</v>
      </c>
      <c r="I61" s="497"/>
      <c r="J61" s="538"/>
      <c r="K61" s="499" t="e">
        <f>IF(J61/I61*100&gt;100,100,J61/I61*100)</f>
        <v>#DIV/0!</v>
      </c>
      <c r="L61" s="510"/>
      <c r="M61" s="511"/>
      <c r="N61" s="662"/>
      <c r="O61" s="503"/>
    </row>
    <row r="62" spans="1:15" s="504" customFormat="1" ht="36" hidden="1" customHeight="1" x14ac:dyDescent="0.25">
      <c r="B62" s="509"/>
      <c r="C62" s="590"/>
      <c r="D62" s="508"/>
      <c r="E62" s="532"/>
      <c r="F62" s="496" t="s">
        <v>11</v>
      </c>
      <c r="G62" s="530" t="s">
        <v>214</v>
      </c>
      <c r="H62" s="496" t="s">
        <v>13</v>
      </c>
      <c r="I62" s="497"/>
      <c r="J62" s="497"/>
      <c r="K62" s="499" t="e">
        <f>IF(J62/I62*100&gt;100,100,J62/I62*100)</f>
        <v>#DIV/0!</v>
      </c>
      <c r="L62" s="510"/>
      <c r="M62" s="511"/>
      <c r="N62" s="662"/>
      <c r="O62" s="503"/>
    </row>
    <row r="63" spans="1:15" s="504" customFormat="1" ht="30.75" hidden="1" customHeight="1" x14ac:dyDescent="0.25">
      <c r="B63" s="509"/>
      <c r="C63" s="596"/>
      <c r="D63" s="514"/>
      <c r="E63" s="533"/>
      <c r="F63" s="496" t="s">
        <v>16</v>
      </c>
      <c r="G63" s="534" t="s">
        <v>305</v>
      </c>
      <c r="H63" s="496" t="s">
        <v>18</v>
      </c>
      <c r="I63" s="519"/>
      <c r="J63" s="519"/>
      <c r="K63" s="499" t="e">
        <f>IF(J63/I63*100&gt;100,100,J63/I63*100)</f>
        <v>#DIV/0!</v>
      </c>
      <c r="L63" s="523" t="e">
        <f>K63</f>
        <v>#DIV/0!</v>
      </c>
      <c r="M63" s="511"/>
      <c r="N63" s="662"/>
      <c r="O63" s="503"/>
    </row>
    <row r="64" spans="1:15" s="504" customFormat="1" ht="42" customHeight="1" x14ac:dyDescent="0.25">
      <c r="B64" s="509"/>
      <c r="C64" s="603" t="s">
        <v>82</v>
      </c>
      <c r="D64" s="492" t="s">
        <v>451</v>
      </c>
      <c r="E64" s="529" t="s">
        <v>406</v>
      </c>
      <c r="F64" s="496" t="s">
        <v>11</v>
      </c>
      <c r="G64" s="530" t="s">
        <v>212</v>
      </c>
      <c r="H64" s="496" t="s">
        <v>13</v>
      </c>
      <c r="I64" s="497">
        <v>100</v>
      </c>
      <c r="J64" s="498">
        <v>100</v>
      </c>
      <c r="K64" s="499">
        <f>IF(J64/I64*100&gt;100,100,J64/I64*100)</f>
        <v>100</v>
      </c>
      <c r="L64" s="500">
        <f>(K64+K65+K66)/3</f>
        <v>100</v>
      </c>
      <c r="M64" s="501">
        <f>(L64+L67)/2</f>
        <v>100</v>
      </c>
      <c r="N64" s="662"/>
      <c r="O64" s="503"/>
    </row>
    <row r="65" spans="2:15" s="504" customFormat="1" ht="42" customHeight="1" x14ac:dyDescent="0.25">
      <c r="B65" s="509"/>
      <c r="C65" s="590"/>
      <c r="D65" s="508"/>
      <c r="E65" s="532"/>
      <c r="F65" s="496" t="s">
        <v>11</v>
      </c>
      <c r="G65" s="530" t="s">
        <v>213</v>
      </c>
      <c r="H65" s="496" t="s">
        <v>13</v>
      </c>
      <c r="I65" s="497">
        <v>10</v>
      </c>
      <c r="J65" s="498">
        <v>8.9</v>
      </c>
      <c r="K65" s="499">
        <f>IF(I65/J65*100&gt;100,100,I65/J65*100)</f>
        <v>100</v>
      </c>
      <c r="L65" s="510"/>
      <c r="M65" s="511"/>
      <c r="N65" s="662"/>
      <c r="O65" s="503"/>
    </row>
    <row r="66" spans="2:15" s="504" customFormat="1" ht="36" customHeight="1" x14ac:dyDescent="0.25">
      <c r="B66" s="509"/>
      <c r="C66" s="590"/>
      <c r="D66" s="508"/>
      <c r="E66" s="532"/>
      <c r="F66" s="496" t="s">
        <v>11</v>
      </c>
      <c r="G66" s="530" t="s">
        <v>214</v>
      </c>
      <c r="H66" s="496" t="s">
        <v>13</v>
      </c>
      <c r="I66" s="497">
        <v>100</v>
      </c>
      <c r="J66" s="513">
        <v>100</v>
      </c>
      <c r="K66" s="499">
        <f>IF(J66/I66*100&gt;100,100,J66/I66*100)</f>
        <v>100</v>
      </c>
      <c r="L66" s="510"/>
      <c r="M66" s="511"/>
      <c r="N66" s="662"/>
      <c r="O66" s="503"/>
    </row>
    <row r="67" spans="2:15" s="504" customFormat="1" ht="30.75" customHeight="1" x14ac:dyDescent="0.25">
      <c r="B67" s="509"/>
      <c r="C67" s="612"/>
      <c r="D67" s="514"/>
      <c r="E67" s="533"/>
      <c r="F67" s="496" t="s">
        <v>16</v>
      </c>
      <c r="G67" s="534" t="s">
        <v>305</v>
      </c>
      <c r="H67" s="496" t="s">
        <v>18</v>
      </c>
      <c r="I67" s="519">
        <v>271.3</v>
      </c>
      <c r="J67" s="519">
        <v>272.25</v>
      </c>
      <c r="K67" s="499">
        <f>IF(J67/I67*100&gt;100,100,J67/I67*100)</f>
        <v>100</v>
      </c>
      <c r="L67" s="523">
        <f>K67</f>
        <v>100</v>
      </c>
      <c r="M67" s="511"/>
      <c r="N67" s="662"/>
      <c r="O67" s="503"/>
    </row>
    <row r="68" spans="2:15" s="504" customFormat="1" ht="42" hidden="1" customHeight="1" x14ac:dyDescent="0.25">
      <c r="B68" s="509"/>
      <c r="C68" s="627"/>
      <c r="D68" s="492" t="s">
        <v>425</v>
      </c>
      <c r="E68" s="529" t="s">
        <v>406</v>
      </c>
      <c r="F68" s="496" t="s">
        <v>11</v>
      </c>
      <c r="G68" s="530" t="s">
        <v>212</v>
      </c>
      <c r="H68" s="496" t="s">
        <v>13</v>
      </c>
      <c r="I68" s="497"/>
      <c r="J68" s="498"/>
      <c r="K68" s="499" t="e">
        <f>IF(I68/J68*100&gt;100,100,I68/J68*100)</f>
        <v>#DIV/0!</v>
      </c>
      <c r="L68" s="500" t="e">
        <f>(K68+K69+K70)/3</f>
        <v>#DIV/0!</v>
      </c>
      <c r="M68" s="501" t="e">
        <f>(L68+L71)/2</f>
        <v>#DIV/0!</v>
      </c>
      <c r="N68" s="662"/>
      <c r="O68" s="503"/>
    </row>
    <row r="69" spans="2:15" s="504" customFormat="1" ht="42" hidden="1" customHeight="1" x14ac:dyDescent="0.25">
      <c r="B69" s="509"/>
      <c r="C69" s="590"/>
      <c r="D69" s="508"/>
      <c r="E69" s="532"/>
      <c r="F69" s="496" t="s">
        <v>11</v>
      </c>
      <c r="G69" s="530" t="s">
        <v>213</v>
      </c>
      <c r="H69" s="496" t="s">
        <v>13</v>
      </c>
      <c r="I69" s="497"/>
      <c r="J69" s="498"/>
      <c r="K69" s="499" t="e">
        <f>IF(J69/I69*100&gt;100,100,J69/I69*100)</f>
        <v>#DIV/0!</v>
      </c>
      <c r="L69" s="510"/>
      <c r="M69" s="511"/>
      <c r="N69" s="662"/>
      <c r="O69" s="503"/>
    </row>
    <row r="70" spans="2:15" s="504" customFormat="1" ht="36" hidden="1" customHeight="1" x14ac:dyDescent="0.25">
      <c r="B70" s="509"/>
      <c r="C70" s="590"/>
      <c r="D70" s="508"/>
      <c r="E70" s="532"/>
      <c r="F70" s="496" t="s">
        <v>11</v>
      </c>
      <c r="G70" s="530" t="s">
        <v>214</v>
      </c>
      <c r="H70" s="496" t="s">
        <v>13</v>
      </c>
      <c r="I70" s="497"/>
      <c r="J70" s="513"/>
      <c r="K70" s="499" t="e">
        <f>IF(J70/I70*100&gt;100,100,J70/I70*100)</f>
        <v>#DIV/0!</v>
      </c>
      <c r="L70" s="510"/>
      <c r="M70" s="511"/>
      <c r="N70" s="662"/>
      <c r="O70" s="503"/>
    </row>
    <row r="71" spans="2:15" s="504" customFormat="1" ht="30.75" hidden="1" customHeight="1" x14ac:dyDescent="0.25">
      <c r="B71" s="509"/>
      <c r="C71" s="612"/>
      <c r="D71" s="514"/>
      <c r="E71" s="533"/>
      <c r="F71" s="496" t="s">
        <v>16</v>
      </c>
      <c r="G71" s="534" t="s">
        <v>305</v>
      </c>
      <c r="H71" s="496" t="s">
        <v>18</v>
      </c>
      <c r="I71" s="519"/>
      <c r="J71" s="522"/>
      <c r="K71" s="499" t="e">
        <f>IF(J71/I71*100&gt;100,100,J71/I71*100)</f>
        <v>#DIV/0!</v>
      </c>
      <c r="L71" s="523" t="e">
        <f>K71</f>
        <v>#DIV/0!</v>
      </c>
      <c r="M71" s="511"/>
      <c r="N71" s="662"/>
      <c r="O71" s="503"/>
    </row>
    <row r="72" spans="2:15" s="504" customFormat="1" ht="42" hidden="1" customHeight="1" x14ac:dyDescent="0.25">
      <c r="B72" s="509"/>
      <c r="C72" s="627" t="s">
        <v>210</v>
      </c>
      <c r="D72" s="492" t="s">
        <v>426</v>
      </c>
      <c r="E72" s="529" t="s">
        <v>406</v>
      </c>
      <c r="F72" s="496" t="s">
        <v>11</v>
      </c>
      <c r="G72" s="530" t="s">
        <v>212</v>
      </c>
      <c r="H72" s="496" t="s">
        <v>13</v>
      </c>
      <c r="I72" s="497"/>
      <c r="J72" s="498"/>
      <c r="K72" s="499" t="e">
        <f>IF(I72/J72*100&gt;100,100,I72/J72*100)</f>
        <v>#DIV/0!</v>
      </c>
      <c r="L72" s="500" t="e">
        <f>(K72+K73+K74)/3</f>
        <v>#DIV/0!</v>
      </c>
      <c r="M72" s="501" t="e">
        <f>(L72+L75)/2</f>
        <v>#DIV/0!</v>
      </c>
      <c r="N72" s="662"/>
      <c r="O72" s="503"/>
    </row>
    <row r="73" spans="2:15" s="504" customFormat="1" ht="42" hidden="1" customHeight="1" x14ac:dyDescent="0.25">
      <c r="B73" s="509"/>
      <c r="C73" s="590"/>
      <c r="D73" s="508"/>
      <c r="E73" s="532"/>
      <c r="F73" s="496" t="s">
        <v>11</v>
      </c>
      <c r="G73" s="530" t="s">
        <v>213</v>
      </c>
      <c r="H73" s="496" t="s">
        <v>13</v>
      </c>
      <c r="I73" s="497"/>
      <c r="J73" s="498"/>
      <c r="K73" s="499" t="e">
        <f>IF(J73/I73*100&gt;100,100,J73/I73*100)</f>
        <v>#DIV/0!</v>
      </c>
      <c r="L73" s="510"/>
      <c r="M73" s="511"/>
      <c r="N73" s="662"/>
      <c r="O73" s="503"/>
    </row>
    <row r="74" spans="2:15" s="504" customFormat="1" ht="36" hidden="1" customHeight="1" x14ac:dyDescent="0.25">
      <c r="B74" s="509"/>
      <c r="C74" s="590"/>
      <c r="D74" s="508"/>
      <c r="E74" s="532"/>
      <c r="F74" s="496" t="s">
        <v>11</v>
      </c>
      <c r="G74" s="530" t="s">
        <v>214</v>
      </c>
      <c r="H74" s="496" t="s">
        <v>13</v>
      </c>
      <c r="I74" s="497"/>
      <c r="J74" s="513"/>
      <c r="K74" s="499" t="e">
        <f>IF(J74/I74*100&gt;100,100,J74/I74*100)</f>
        <v>#DIV/0!</v>
      </c>
      <c r="L74" s="510"/>
      <c r="M74" s="511"/>
      <c r="N74" s="662"/>
      <c r="O74" s="503"/>
    </row>
    <row r="75" spans="2:15" s="504" customFormat="1" ht="30.75" hidden="1" customHeight="1" x14ac:dyDescent="0.25">
      <c r="B75" s="509"/>
      <c r="C75" s="590"/>
      <c r="D75" s="514"/>
      <c r="E75" s="533"/>
      <c r="F75" s="496" t="s">
        <v>16</v>
      </c>
      <c r="G75" s="534" t="s">
        <v>305</v>
      </c>
      <c r="H75" s="496" t="s">
        <v>18</v>
      </c>
      <c r="I75" s="519"/>
      <c r="J75" s="522"/>
      <c r="K75" s="499" t="e">
        <f>IF(J75/I75*100&gt;100,100,J75/I75*100)</f>
        <v>#DIV/0!</v>
      </c>
      <c r="L75" s="523" t="e">
        <f>K75</f>
        <v>#DIV/0!</v>
      </c>
      <c r="M75" s="511"/>
      <c r="N75" s="662"/>
      <c r="O75" s="503"/>
    </row>
    <row r="76" spans="2:15" s="504" customFormat="1" ht="42" hidden="1" customHeight="1" x14ac:dyDescent="0.25">
      <c r="B76" s="509"/>
      <c r="C76" s="576" t="s">
        <v>83</v>
      </c>
      <c r="D76" s="492" t="s">
        <v>427</v>
      </c>
      <c r="E76" s="529" t="s">
        <v>406</v>
      </c>
      <c r="F76" s="496" t="s">
        <v>11</v>
      </c>
      <c r="G76" s="530" t="s">
        <v>212</v>
      </c>
      <c r="H76" s="496" t="s">
        <v>13</v>
      </c>
      <c r="I76" s="497"/>
      <c r="J76" s="497"/>
      <c r="K76" s="499" t="e">
        <f>IF(I76/J76*100&gt;100,100,I76/J76*100)</f>
        <v>#DIV/0!</v>
      </c>
      <c r="L76" s="500" t="e">
        <f>(K76+K77+K78)/3</f>
        <v>#DIV/0!</v>
      </c>
      <c r="M76" s="501" t="e">
        <f>(L76+L79)/2</f>
        <v>#DIV/0!</v>
      </c>
      <c r="N76" s="662"/>
      <c r="O76" s="503"/>
    </row>
    <row r="77" spans="2:15" s="504" customFormat="1" ht="42" hidden="1" customHeight="1" x14ac:dyDescent="0.25">
      <c r="B77" s="509"/>
      <c r="C77" s="590"/>
      <c r="D77" s="508"/>
      <c r="E77" s="532"/>
      <c r="F77" s="496" t="s">
        <v>11</v>
      </c>
      <c r="G77" s="530" t="s">
        <v>213</v>
      </c>
      <c r="H77" s="496" t="s">
        <v>13</v>
      </c>
      <c r="I77" s="497"/>
      <c r="J77" s="497"/>
      <c r="K77" s="499" t="e">
        <f>IF(J77/I77*100&gt;100,100,J77/I77*100)</f>
        <v>#DIV/0!</v>
      </c>
      <c r="L77" s="510"/>
      <c r="M77" s="511"/>
      <c r="N77" s="662"/>
      <c r="O77" s="503"/>
    </row>
    <row r="78" spans="2:15" s="504" customFormat="1" ht="36" hidden="1" customHeight="1" x14ac:dyDescent="0.25">
      <c r="B78" s="509"/>
      <c r="C78" s="590"/>
      <c r="D78" s="508"/>
      <c r="E78" s="532"/>
      <c r="F78" s="496" t="s">
        <v>11</v>
      </c>
      <c r="G78" s="530" t="s">
        <v>214</v>
      </c>
      <c r="H78" s="496" t="s">
        <v>13</v>
      </c>
      <c r="I78" s="497"/>
      <c r="J78" s="497"/>
      <c r="K78" s="499" t="e">
        <f>IF(J78/I78*100&gt;100,100,J78/I78*100)</f>
        <v>#DIV/0!</v>
      </c>
      <c r="L78" s="510"/>
      <c r="M78" s="511"/>
      <c r="N78" s="662"/>
      <c r="O78" s="503"/>
    </row>
    <row r="79" spans="2:15" s="504" customFormat="1" ht="30.75" hidden="1" customHeight="1" x14ac:dyDescent="0.25">
      <c r="B79" s="509"/>
      <c r="C79" s="596"/>
      <c r="D79" s="514"/>
      <c r="E79" s="533"/>
      <c r="F79" s="496" t="s">
        <v>16</v>
      </c>
      <c r="G79" s="534" t="s">
        <v>305</v>
      </c>
      <c r="H79" s="496" t="s">
        <v>18</v>
      </c>
      <c r="I79" s="519"/>
      <c r="J79" s="522"/>
      <c r="K79" s="499" t="e">
        <f>IF(J79/I79*100&gt;100,100,J79/I79*100)</f>
        <v>#DIV/0!</v>
      </c>
      <c r="L79" s="523" t="e">
        <f>K79</f>
        <v>#DIV/0!</v>
      </c>
      <c r="M79" s="511"/>
      <c r="N79" s="662"/>
      <c r="O79" s="503"/>
    </row>
    <row r="80" spans="2:15" s="504" customFormat="1" ht="42" hidden="1" customHeight="1" x14ac:dyDescent="0.25">
      <c r="B80" s="509"/>
      <c r="C80" s="576" t="s">
        <v>102</v>
      </c>
      <c r="D80" s="492" t="s">
        <v>428</v>
      </c>
      <c r="E80" s="529" t="s">
        <v>406</v>
      </c>
      <c r="F80" s="496" t="s">
        <v>11</v>
      </c>
      <c r="G80" s="530" t="s">
        <v>212</v>
      </c>
      <c r="H80" s="496" t="s">
        <v>13</v>
      </c>
      <c r="I80" s="497"/>
      <c r="J80" s="497"/>
      <c r="K80" s="499" t="e">
        <f>IF(I80/J80*100&gt;100,100,I80/J80*100)</f>
        <v>#DIV/0!</v>
      </c>
      <c r="L80" s="500" t="e">
        <f>(K80+K81+K82)/3</f>
        <v>#DIV/0!</v>
      </c>
      <c r="M80" s="501" t="e">
        <f>(L80+L83)/2</f>
        <v>#DIV/0!</v>
      </c>
      <c r="N80" s="662"/>
      <c r="O80" s="503"/>
    </row>
    <row r="81" spans="1:15" s="504" customFormat="1" ht="42" hidden="1" customHeight="1" x14ac:dyDescent="0.25">
      <c r="B81" s="509"/>
      <c r="C81" s="590"/>
      <c r="D81" s="508"/>
      <c r="E81" s="532"/>
      <c r="F81" s="496" t="s">
        <v>11</v>
      </c>
      <c r="G81" s="530" t="s">
        <v>213</v>
      </c>
      <c r="H81" s="496" t="s">
        <v>13</v>
      </c>
      <c r="I81" s="497"/>
      <c r="J81" s="497"/>
      <c r="K81" s="499" t="e">
        <f>IF(I81/J81*100&gt;100,100,I81/J81*100)</f>
        <v>#DIV/0!</v>
      </c>
      <c r="L81" s="510"/>
      <c r="M81" s="511"/>
      <c r="N81" s="662"/>
      <c r="O81" s="503"/>
    </row>
    <row r="82" spans="1:15" s="504" customFormat="1" ht="36" hidden="1" customHeight="1" x14ac:dyDescent="0.25">
      <c r="B82" s="509"/>
      <c r="C82" s="590"/>
      <c r="D82" s="508"/>
      <c r="E82" s="532"/>
      <c r="F82" s="496" t="s">
        <v>11</v>
      </c>
      <c r="G82" s="530" t="s">
        <v>214</v>
      </c>
      <c r="H82" s="496" t="s">
        <v>13</v>
      </c>
      <c r="I82" s="497"/>
      <c r="J82" s="497"/>
      <c r="K82" s="499" t="e">
        <f>IF(J82/I82*100&gt;100,100,J82/I82*100)</f>
        <v>#DIV/0!</v>
      </c>
      <c r="L82" s="510"/>
      <c r="M82" s="511"/>
      <c r="N82" s="662"/>
      <c r="O82" s="503"/>
    </row>
    <row r="83" spans="1:15" s="504" customFormat="1" ht="30.75" hidden="1" customHeight="1" x14ac:dyDescent="0.25">
      <c r="B83" s="509"/>
      <c r="C83" s="596"/>
      <c r="D83" s="514"/>
      <c r="E83" s="533"/>
      <c r="F83" s="496" t="s">
        <v>16</v>
      </c>
      <c r="G83" s="534" t="s">
        <v>305</v>
      </c>
      <c r="H83" s="496" t="s">
        <v>18</v>
      </c>
      <c r="I83" s="519"/>
      <c r="J83" s="522"/>
      <c r="K83" s="499" t="e">
        <f>IF(J83/I83*100&gt;100,100,J83/I83*100)</f>
        <v>#DIV/0!</v>
      </c>
      <c r="L83" s="523" t="e">
        <f>K83</f>
        <v>#DIV/0!</v>
      </c>
      <c r="M83" s="511"/>
      <c r="N83" s="662"/>
      <c r="O83" s="503"/>
    </row>
    <row r="84" spans="1:15" s="504" customFormat="1" ht="42" customHeight="1" x14ac:dyDescent="0.25">
      <c r="B84" s="509"/>
      <c r="C84" s="603" t="s">
        <v>86</v>
      </c>
      <c r="D84" s="492" t="s">
        <v>452</v>
      </c>
      <c r="E84" s="529" t="s">
        <v>406</v>
      </c>
      <c r="F84" s="496" t="s">
        <v>11</v>
      </c>
      <c r="G84" s="530" t="s">
        <v>212</v>
      </c>
      <c r="H84" s="496" t="s">
        <v>13</v>
      </c>
      <c r="I84" s="497">
        <v>100</v>
      </c>
      <c r="J84" s="498">
        <v>100</v>
      </c>
      <c r="K84" s="499">
        <f>IF(J84/I84*100&gt;100,100,J84/I84*100)</f>
        <v>100</v>
      </c>
      <c r="L84" s="500">
        <f>(K84+K85+K86)/3</f>
        <v>100</v>
      </c>
      <c r="M84" s="501">
        <f>(L84+L87)/2</f>
        <v>100</v>
      </c>
      <c r="N84" s="662"/>
      <c r="O84" s="503"/>
    </row>
    <row r="85" spans="1:15" s="504" customFormat="1" ht="42" customHeight="1" x14ac:dyDescent="0.25">
      <c r="B85" s="509"/>
      <c r="C85" s="590"/>
      <c r="D85" s="508"/>
      <c r="E85" s="532"/>
      <c r="F85" s="496" t="s">
        <v>11</v>
      </c>
      <c r="G85" s="530" t="s">
        <v>213</v>
      </c>
      <c r="H85" s="496" t="s">
        <v>13</v>
      </c>
      <c r="I85" s="497">
        <v>12</v>
      </c>
      <c r="J85" s="538">
        <v>12</v>
      </c>
      <c r="K85" s="499">
        <f>IF(I85/J85*100&gt;100,100,I85/J85*100)</f>
        <v>100</v>
      </c>
      <c r="L85" s="510"/>
      <c r="M85" s="511"/>
      <c r="N85" s="662"/>
      <c r="O85" s="503"/>
    </row>
    <row r="86" spans="1:15" s="504" customFormat="1" ht="36" customHeight="1" x14ac:dyDescent="0.25">
      <c r="B86" s="509"/>
      <c r="C86" s="590"/>
      <c r="D86" s="508"/>
      <c r="E86" s="532"/>
      <c r="F86" s="496" t="s">
        <v>11</v>
      </c>
      <c r="G86" s="530" t="s">
        <v>214</v>
      </c>
      <c r="H86" s="496" t="s">
        <v>13</v>
      </c>
      <c r="I86" s="497">
        <v>100</v>
      </c>
      <c r="J86" s="513">
        <v>100</v>
      </c>
      <c r="K86" s="499">
        <f>IF(J86/I86*100&gt;100,100,J86/I86*100)</f>
        <v>100</v>
      </c>
      <c r="L86" s="510"/>
      <c r="M86" s="511"/>
      <c r="N86" s="662"/>
      <c r="O86" s="503"/>
    </row>
    <row r="87" spans="1:15" s="504" customFormat="1" ht="30.75" customHeight="1" x14ac:dyDescent="0.25">
      <c r="B87" s="515"/>
      <c r="C87" s="612"/>
      <c r="D87" s="514"/>
      <c r="E87" s="533"/>
      <c r="F87" s="496" t="s">
        <v>16</v>
      </c>
      <c r="G87" s="534" t="s">
        <v>305</v>
      </c>
      <c r="H87" s="496" t="s">
        <v>18</v>
      </c>
      <c r="I87" s="519">
        <v>27.3</v>
      </c>
      <c r="J87" s="519">
        <v>30</v>
      </c>
      <c r="K87" s="499">
        <f>IF(J87/I87*100&gt;100,100,J87/I87*100)</f>
        <v>100</v>
      </c>
      <c r="L87" s="523">
        <f>K87</f>
        <v>100</v>
      </c>
      <c r="M87" s="511"/>
      <c r="N87" s="700"/>
      <c r="O87" s="503"/>
    </row>
    <row r="88" spans="1:15" ht="34.5" customHeight="1" x14ac:dyDescent="0.25">
      <c r="A88" s="560" t="s">
        <v>430</v>
      </c>
      <c r="E88" s="562"/>
      <c r="F88" s="561"/>
      <c r="G88" s="560" t="s">
        <v>431</v>
      </c>
      <c r="H88" s="563"/>
      <c r="I88" s="561"/>
    </row>
    <row r="89" spans="1:15" ht="30.75" customHeight="1" x14ac:dyDescent="0.25">
      <c r="A89" s="561" t="s">
        <v>432</v>
      </c>
      <c r="E89" s="562"/>
      <c r="F89" s="561"/>
      <c r="H89" s="563"/>
      <c r="I89" s="561"/>
    </row>
    <row r="90" spans="1:15" x14ac:dyDescent="0.25">
      <c r="H90" s="561">
        <v>299</v>
      </c>
      <c r="I90" s="563">
        <f>I7+I11+I15+I19+I23+I27+I31+I35+I39+I43+I47+I51</f>
        <v>298.60000000000002</v>
      </c>
      <c r="J90" s="703">
        <f>J7+J11+J15+J19+J23+J27+J31+J35+J39+J43+J47+J51</f>
        <v>302.25</v>
      </c>
      <c r="K90" s="704">
        <v>302.25</v>
      </c>
      <c r="L90" s="505"/>
    </row>
    <row r="91" spans="1:15" x14ac:dyDescent="0.25">
      <c r="H91" s="561">
        <v>299</v>
      </c>
      <c r="I91" s="563">
        <f>I55+I59+I63+I67+I71+I75+I79+I83+I87</f>
        <v>298.60000000000002</v>
      </c>
      <c r="J91" s="703">
        <f>J55+J59+J63+J67+J71+J75+J79+J83+J87</f>
        <v>302.25</v>
      </c>
      <c r="K91" s="704">
        <v>302.25</v>
      </c>
      <c r="L91" s="505"/>
    </row>
    <row r="92" spans="1:15" ht="30.75" customHeight="1" x14ac:dyDescent="0.25">
      <c r="A92" s="560"/>
      <c r="E92" s="562"/>
      <c r="F92" s="561"/>
      <c r="G92" s="560"/>
      <c r="H92" s="563"/>
      <c r="I92" s="561"/>
    </row>
    <row r="93" spans="1:15" x14ac:dyDescent="0.25">
      <c r="E93" s="562"/>
      <c r="F93" s="561"/>
      <c r="H93" s="563"/>
      <c r="I93" s="561"/>
    </row>
  </sheetData>
  <autoFilter ref="B2:O87"/>
  <mergeCells count="106">
    <mergeCell ref="C80:C83"/>
    <mergeCell ref="D80:D83"/>
    <mergeCell ref="E80:E83"/>
    <mergeCell ref="L80:L82"/>
    <mergeCell ref="M80:M83"/>
    <mergeCell ref="C84:C87"/>
    <mergeCell ref="D84:D87"/>
    <mergeCell ref="E84:E87"/>
    <mergeCell ref="L84:L86"/>
    <mergeCell ref="M84:M87"/>
    <mergeCell ref="C72:C75"/>
    <mergeCell ref="D72:D75"/>
    <mergeCell ref="E72:E75"/>
    <mergeCell ref="L72:L74"/>
    <mergeCell ref="M72:M75"/>
    <mergeCell ref="C76:C79"/>
    <mergeCell ref="D76:D79"/>
    <mergeCell ref="E76:E79"/>
    <mergeCell ref="L76:L78"/>
    <mergeCell ref="M76:M79"/>
    <mergeCell ref="C64:C67"/>
    <mergeCell ref="D64:D67"/>
    <mergeCell ref="E64:E67"/>
    <mergeCell ref="L64:L66"/>
    <mergeCell ref="M64:M67"/>
    <mergeCell ref="C68:C71"/>
    <mergeCell ref="D68:D71"/>
    <mergeCell ref="E68:E71"/>
    <mergeCell ref="L68:L70"/>
    <mergeCell ref="M68:M71"/>
    <mergeCell ref="C56:C59"/>
    <mergeCell ref="D56:D59"/>
    <mergeCell ref="E56:E59"/>
    <mergeCell ref="L56:L58"/>
    <mergeCell ref="M56:M59"/>
    <mergeCell ref="C60:C63"/>
    <mergeCell ref="D60:D63"/>
    <mergeCell ref="E60:E63"/>
    <mergeCell ref="L60:L62"/>
    <mergeCell ref="M60:M63"/>
    <mergeCell ref="D48:D51"/>
    <mergeCell ref="E48:E51"/>
    <mergeCell ref="L48:L50"/>
    <mergeCell ref="M48:M51"/>
    <mergeCell ref="C52:C55"/>
    <mergeCell ref="D52:D55"/>
    <mergeCell ref="E52:E55"/>
    <mergeCell ref="L52:L54"/>
    <mergeCell ref="M52:M55"/>
    <mergeCell ref="C40:C43"/>
    <mergeCell ref="D40:D43"/>
    <mergeCell ref="E40:E43"/>
    <mergeCell ref="L40:L42"/>
    <mergeCell ref="M40:M43"/>
    <mergeCell ref="D44:D47"/>
    <mergeCell ref="E44:E47"/>
    <mergeCell ref="L44:L46"/>
    <mergeCell ref="M44:M47"/>
    <mergeCell ref="C32:C35"/>
    <mergeCell ref="D32:D35"/>
    <mergeCell ref="E32:E35"/>
    <mergeCell ref="L32:L34"/>
    <mergeCell ref="M32:M35"/>
    <mergeCell ref="C36:C39"/>
    <mergeCell ref="D36:D39"/>
    <mergeCell ref="E36:E39"/>
    <mergeCell ref="L36:L38"/>
    <mergeCell ref="M36:M39"/>
    <mergeCell ref="C24:C27"/>
    <mergeCell ref="D24:D27"/>
    <mergeCell ref="E24:E27"/>
    <mergeCell ref="L24:L26"/>
    <mergeCell ref="M24:M27"/>
    <mergeCell ref="C28:C31"/>
    <mergeCell ref="D28:D31"/>
    <mergeCell ref="E28:E31"/>
    <mergeCell ref="L28:L30"/>
    <mergeCell ref="M28:M31"/>
    <mergeCell ref="E16:E19"/>
    <mergeCell ref="L16:L18"/>
    <mergeCell ref="M16:M19"/>
    <mergeCell ref="C20:C23"/>
    <mergeCell ref="D20:D23"/>
    <mergeCell ref="E20:E23"/>
    <mergeCell ref="L20:L22"/>
    <mergeCell ref="M20:M23"/>
    <mergeCell ref="N4:N87"/>
    <mergeCell ref="C8:C11"/>
    <mergeCell ref="D8:D11"/>
    <mergeCell ref="E8:E11"/>
    <mergeCell ref="L8:L10"/>
    <mergeCell ref="M8:M11"/>
    <mergeCell ref="C12:C15"/>
    <mergeCell ref="D12:D15"/>
    <mergeCell ref="E12:E15"/>
    <mergeCell ref="L12:L14"/>
    <mergeCell ref="A1:M1"/>
    <mergeCell ref="B4:B87"/>
    <mergeCell ref="C4:C7"/>
    <mergeCell ref="D4:D7"/>
    <mergeCell ref="E4:E7"/>
    <mergeCell ref="L4:L6"/>
    <mergeCell ref="M4:M7"/>
    <mergeCell ref="M12:M15"/>
    <mergeCell ref="C16:C19"/>
    <mergeCell ref="D16:D19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zoomScale="70" zoomScaleNormal="70" zoomScaleSheetLayoutView="80" workbookViewId="0">
      <selection activeCell="B2" sqref="B2"/>
    </sheetView>
  </sheetViews>
  <sheetFormatPr defaultColWidth="8.85546875" defaultRowHeight="15" x14ac:dyDescent="0.25"/>
  <cols>
    <col min="1" max="1" width="16.5703125" style="635" customWidth="1"/>
    <col min="2" max="2" width="26.5703125" style="561" customWidth="1"/>
    <col min="3" max="4" width="17.5703125" style="635" customWidth="1"/>
    <col min="5" max="5" width="17.5703125" style="636" customWidth="1"/>
    <col min="6" max="6" width="40.42578125" style="635" customWidth="1"/>
    <col min="7" max="7" width="17.5703125" style="635" customWidth="1"/>
    <col min="8" max="8" width="17.5703125" style="638" customWidth="1"/>
    <col min="9" max="9" width="17.5703125" style="635" customWidth="1"/>
    <col min="10" max="13" width="16.5703125" style="635" customWidth="1"/>
    <col min="14" max="14" width="42.5703125" style="635" hidden="1" customWidth="1"/>
    <col min="15" max="16384" width="8.85546875" style="635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644" customFormat="1" ht="113.25" customHeight="1" x14ac:dyDescent="0.2">
      <c r="A2" s="569" t="s">
        <v>403</v>
      </c>
      <c r="B2" s="482" t="s">
        <v>298</v>
      </c>
      <c r="C2" s="570" t="s">
        <v>0</v>
      </c>
      <c r="D2" s="569" t="s">
        <v>1</v>
      </c>
      <c r="E2" s="570" t="s">
        <v>2</v>
      </c>
      <c r="F2" s="570" t="s">
        <v>3</v>
      </c>
      <c r="G2" s="570" t="s">
        <v>4</v>
      </c>
      <c r="H2" s="571" t="s">
        <v>97</v>
      </c>
      <c r="I2" s="484" t="s">
        <v>98</v>
      </c>
      <c r="J2" s="570" t="s">
        <v>5</v>
      </c>
      <c r="K2" s="570" t="s">
        <v>6</v>
      </c>
      <c r="L2" s="570" t="s">
        <v>7</v>
      </c>
      <c r="M2" s="569" t="s">
        <v>8</v>
      </c>
      <c r="N2" s="705" t="s">
        <v>9</v>
      </c>
    </row>
    <row r="3" spans="1:14" s="572" customFormat="1" ht="22.5" customHeight="1" x14ac:dyDescent="0.2">
      <c r="A3" s="569">
        <v>1</v>
      </c>
      <c r="B3" s="487">
        <v>2</v>
      </c>
      <c r="C3" s="570">
        <v>3</v>
      </c>
      <c r="D3" s="569">
        <v>4</v>
      </c>
      <c r="E3" s="573">
        <v>5</v>
      </c>
      <c r="F3" s="570">
        <v>6</v>
      </c>
      <c r="G3" s="570">
        <v>7</v>
      </c>
      <c r="H3" s="570">
        <v>8</v>
      </c>
      <c r="I3" s="574">
        <v>9</v>
      </c>
      <c r="J3" s="570">
        <v>10</v>
      </c>
      <c r="K3" s="570">
        <v>11</v>
      </c>
      <c r="L3" s="570">
        <v>12</v>
      </c>
      <c r="M3" s="570">
        <v>13</v>
      </c>
      <c r="N3" s="569">
        <v>13</v>
      </c>
    </row>
    <row r="4" spans="1:14" s="588" customFormat="1" ht="42" hidden="1" customHeight="1" x14ac:dyDescent="0.2">
      <c r="A4" s="493" t="s">
        <v>453</v>
      </c>
      <c r="B4" s="576" t="s">
        <v>176</v>
      </c>
      <c r="C4" s="577" t="s">
        <v>434</v>
      </c>
      <c r="D4" s="493" t="s">
        <v>406</v>
      </c>
      <c r="E4" s="578" t="s">
        <v>11</v>
      </c>
      <c r="F4" s="579" t="s">
        <v>12</v>
      </c>
      <c r="G4" s="578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586" t="s">
        <v>407</v>
      </c>
      <c r="N4" s="503"/>
    </row>
    <row r="5" spans="1:14" s="588" customFormat="1" ht="42" hidden="1" customHeight="1" x14ac:dyDescent="0.2">
      <c r="A5" s="591"/>
      <c r="B5" s="590"/>
      <c r="C5" s="591"/>
      <c r="D5" s="592"/>
      <c r="E5" s="578" t="s">
        <v>11</v>
      </c>
      <c r="F5" s="579" t="s">
        <v>112</v>
      </c>
      <c r="G5" s="578" t="s">
        <v>13</v>
      </c>
      <c r="H5" s="581"/>
      <c r="I5" s="582"/>
      <c r="J5" s="583" t="e">
        <f>IF(I5/H5*100&gt;100,100,I5/H5*100)</f>
        <v>#DIV/0!</v>
      </c>
      <c r="K5" s="593"/>
      <c r="L5" s="594"/>
      <c r="M5" s="595"/>
      <c r="N5" s="503"/>
    </row>
    <row r="6" spans="1:14" s="588" customFormat="1" ht="36" hidden="1" customHeight="1" x14ac:dyDescent="0.2">
      <c r="A6" s="591"/>
      <c r="B6" s="590"/>
      <c r="C6" s="591"/>
      <c r="D6" s="592"/>
      <c r="E6" s="578" t="s">
        <v>11</v>
      </c>
      <c r="F6" s="579" t="s">
        <v>408</v>
      </c>
      <c r="G6" s="578" t="s">
        <v>13</v>
      </c>
      <c r="H6" s="581"/>
      <c r="I6" s="513"/>
      <c r="J6" s="583" t="e">
        <f>IF(I6/H6*100&gt;100,100,I6/H6*100)</f>
        <v>#DIV/0!</v>
      </c>
      <c r="K6" s="593"/>
      <c r="L6" s="594"/>
      <c r="M6" s="595"/>
      <c r="N6" s="503"/>
    </row>
    <row r="7" spans="1:14" s="588" customFormat="1" ht="30.75" hidden="1" customHeight="1" x14ac:dyDescent="0.2">
      <c r="A7" s="591"/>
      <c r="B7" s="596"/>
      <c r="C7" s="597"/>
      <c r="D7" s="598"/>
      <c r="E7" s="578" t="s">
        <v>16</v>
      </c>
      <c r="F7" s="599" t="s">
        <v>305</v>
      </c>
      <c r="G7" s="578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595"/>
      <c r="N7" s="503"/>
    </row>
    <row r="8" spans="1:14" s="588" customFormat="1" ht="42" hidden="1" customHeight="1" x14ac:dyDescent="0.2">
      <c r="A8" s="591"/>
      <c r="B8" s="603" t="s">
        <v>81</v>
      </c>
      <c r="C8" s="577" t="s">
        <v>409</v>
      </c>
      <c r="D8" s="604" t="s">
        <v>406</v>
      </c>
      <c r="E8" s="578" t="s">
        <v>11</v>
      </c>
      <c r="F8" s="579" t="s">
        <v>12</v>
      </c>
      <c r="G8" s="578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595"/>
      <c r="N8" s="503"/>
    </row>
    <row r="9" spans="1:14" s="588" customFormat="1" ht="42" hidden="1" customHeight="1" x14ac:dyDescent="0.2">
      <c r="A9" s="591"/>
      <c r="B9" s="590"/>
      <c r="C9" s="591"/>
      <c r="D9" s="592"/>
      <c r="E9" s="578" t="s">
        <v>11</v>
      </c>
      <c r="F9" s="579" t="s">
        <v>112</v>
      </c>
      <c r="G9" s="578" t="s">
        <v>13</v>
      </c>
      <c r="H9" s="581"/>
      <c r="I9" s="582"/>
      <c r="J9" s="583" t="e">
        <f>IF(I9/H9*100&gt;100,100,I9/H9*100)</f>
        <v>#DIV/0!</v>
      </c>
      <c r="K9" s="593"/>
      <c r="L9" s="594"/>
      <c r="M9" s="595"/>
      <c r="N9" s="503"/>
    </row>
    <row r="10" spans="1:14" s="588" customFormat="1" ht="36" hidden="1" customHeight="1" x14ac:dyDescent="0.2">
      <c r="A10" s="591"/>
      <c r="B10" s="590"/>
      <c r="C10" s="591"/>
      <c r="D10" s="592"/>
      <c r="E10" s="578" t="s">
        <v>11</v>
      </c>
      <c r="F10" s="579" t="s">
        <v>408</v>
      </c>
      <c r="G10" s="578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595"/>
      <c r="N10" s="503"/>
    </row>
    <row r="11" spans="1:14" s="588" customFormat="1" ht="30.75" hidden="1" customHeight="1" x14ac:dyDescent="0.2">
      <c r="A11" s="591"/>
      <c r="B11" s="590"/>
      <c r="C11" s="597"/>
      <c r="D11" s="598"/>
      <c r="E11" s="578" t="s">
        <v>16</v>
      </c>
      <c r="F11" s="599" t="s">
        <v>305</v>
      </c>
      <c r="G11" s="578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595"/>
      <c r="N11" s="503"/>
    </row>
    <row r="12" spans="1:14" s="588" customFormat="1" ht="42" hidden="1" customHeight="1" x14ac:dyDescent="0.2">
      <c r="A12" s="591"/>
      <c r="B12" s="576" t="s">
        <v>207</v>
      </c>
      <c r="C12" s="577" t="s">
        <v>435</v>
      </c>
      <c r="D12" s="604" t="s">
        <v>406</v>
      </c>
      <c r="E12" s="578" t="s">
        <v>11</v>
      </c>
      <c r="F12" s="579" t="s">
        <v>12</v>
      </c>
      <c r="G12" s="578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595"/>
      <c r="N12" s="503"/>
    </row>
    <row r="13" spans="1:14" s="588" customFormat="1" ht="42" hidden="1" customHeight="1" x14ac:dyDescent="0.2">
      <c r="A13" s="591"/>
      <c r="B13" s="590"/>
      <c r="C13" s="591"/>
      <c r="D13" s="592"/>
      <c r="E13" s="578" t="s">
        <v>11</v>
      </c>
      <c r="F13" s="579" t="s">
        <v>112</v>
      </c>
      <c r="G13" s="578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595"/>
      <c r="N13" s="503"/>
    </row>
    <row r="14" spans="1:14" s="588" customFormat="1" ht="36" hidden="1" customHeight="1" x14ac:dyDescent="0.2">
      <c r="A14" s="591"/>
      <c r="B14" s="590"/>
      <c r="C14" s="591"/>
      <c r="D14" s="592"/>
      <c r="E14" s="578" t="s">
        <v>11</v>
      </c>
      <c r="F14" s="579" t="s">
        <v>408</v>
      </c>
      <c r="G14" s="578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595"/>
      <c r="N14" s="503"/>
    </row>
    <row r="15" spans="1:14" s="588" customFormat="1" ht="30.75" hidden="1" customHeight="1" x14ac:dyDescent="0.2">
      <c r="A15" s="591"/>
      <c r="B15" s="596"/>
      <c r="C15" s="597"/>
      <c r="D15" s="598"/>
      <c r="E15" s="578" t="s">
        <v>16</v>
      </c>
      <c r="F15" s="599" t="s">
        <v>305</v>
      </c>
      <c r="G15" s="578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595"/>
      <c r="N15" s="503"/>
    </row>
    <row r="16" spans="1:14" s="588" customFormat="1" ht="42" hidden="1" customHeight="1" x14ac:dyDescent="0.2">
      <c r="A16" s="591"/>
      <c r="B16" s="603" t="s">
        <v>103</v>
      </c>
      <c r="C16" s="577" t="s">
        <v>411</v>
      </c>
      <c r="D16" s="604" t="s">
        <v>406</v>
      </c>
      <c r="E16" s="578" t="s">
        <v>11</v>
      </c>
      <c r="F16" s="579" t="s">
        <v>12</v>
      </c>
      <c r="G16" s="578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595"/>
      <c r="N16" s="503"/>
    </row>
    <row r="17" spans="1:14" s="588" customFormat="1" ht="42" hidden="1" customHeight="1" x14ac:dyDescent="0.2">
      <c r="A17" s="591"/>
      <c r="B17" s="590"/>
      <c r="C17" s="591"/>
      <c r="D17" s="592"/>
      <c r="E17" s="578" t="s">
        <v>11</v>
      </c>
      <c r="F17" s="579" t="s">
        <v>112</v>
      </c>
      <c r="G17" s="578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595"/>
      <c r="N17" s="503"/>
    </row>
    <row r="18" spans="1:14" s="588" customFormat="1" ht="36" hidden="1" customHeight="1" x14ac:dyDescent="0.2">
      <c r="A18" s="591"/>
      <c r="B18" s="590"/>
      <c r="C18" s="591"/>
      <c r="D18" s="592"/>
      <c r="E18" s="578" t="s">
        <v>11</v>
      </c>
      <c r="F18" s="579" t="s">
        <v>408</v>
      </c>
      <c r="G18" s="578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595"/>
      <c r="N18" s="503"/>
    </row>
    <row r="19" spans="1:14" s="588" customFormat="1" ht="30.75" hidden="1" customHeight="1" x14ac:dyDescent="0.2">
      <c r="A19" s="591"/>
      <c r="B19" s="590"/>
      <c r="C19" s="597"/>
      <c r="D19" s="598"/>
      <c r="E19" s="578" t="s">
        <v>16</v>
      </c>
      <c r="F19" s="599" t="s">
        <v>305</v>
      </c>
      <c r="G19" s="578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595"/>
      <c r="N19" s="503"/>
    </row>
    <row r="20" spans="1:14" s="588" customFormat="1" ht="42" hidden="1" customHeight="1" x14ac:dyDescent="0.2">
      <c r="A20" s="591"/>
      <c r="B20" s="576" t="s">
        <v>189</v>
      </c>
      <c r="C20" s="577" t="s">
        <v>436</v>
      </c>
      <c r="D20" s="604" t="s">
        <v>406</v>
      </c>
      <c r="E20" s="578" t="s">
        <v>11</v>
      </c>
      <c r="F20" s="579" t="s">
        <v>12</v>
      </c>
      <c r="G20" s="578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595"/>
      <c r="N20" s="503"/>
    </row>
    <row r="21" spans="1:14" s="588" customFormat="1" ht="42" hidden="1" customHeight="1" x14ac:dyDescent="0.2">
      <c r="A21" s="591"/>
      <c r="B21" s="590"/>
      <c r="C21" s="591"/>
      <c r="D21" s="592"/>
      <c r="E21" s="578" t="s">
        <v>11</v>
      </c>
      <c r="F21" s="579" t="s">
        <v>112</v>
      </c>
      <c r="G21" s="578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595"/>
      <c r="N21" s="503"/>
    </row>
    <row r="22" spans="1:14" s="588" customFormat="1" ht="36" hidden="1" customHeight="1" x14ac:dyDescent="0.2">
      <c r="A22" s="591"/>
      <c r="B22" s="590"/>
      <c r="C22" s="591"/>
      <c r="D22" s="592"/>
      <c r="E22" s="578" t="s">
        <v>11</v>
      </c>
      <c r="F22" s="579" t="s">
        <v>408</v>
      </c>
      <c r="G22" s="578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595"/>
      <c r="N22" s="503"/>
    </row>
    <row r="23" spans="1:14" s="588" customFormat="1" ht="30.75" hidden="1" customHeight="1" x14ac:dyDescent="0.2">
      <c r="A23" s="591"/>
      <c r="B23" s="596"/>
      <c r="C23" s="597"/>
      <c r="D23" s="598"/>
      <c r="E23" s="578" t="s">
        <v>16</v>
      </c>
      <c r="F23" s="599" t="s">
        <v>305</v>
      </c>
      <c r="G23" s="578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595"/>
      <c r="N23" s="503"/>
    </row>
    <row r="24" spans="1:14" s="588" customFormat="1" ht="42" hidden="1" customHeight="1" x14ac:dyDescent="0.2">
      <c r="A24" s="591"/>
      <c r="B24" s="603" t="s">
        <v>178</v>
      </c>
      <c r="C24" s="577" t="s">
        <v>413</v>
      </c>
      <c r="D24" s="604" t="s">
        <v>406</v>
      </c>
      <c r="E24" s="578" t="s">
        <v>11</v>
      </c>
      <c r="F24" s="579" t="s">
        <v>12</v>
      </c>
      <c r="G24" s="578" t="s">
        <v>13</v>
      </c>
      <c r="H24" s="544"/>
      <c r="I24" s="582"/>
      <c r="J24" s="583" t="e">
        <f>IF(H24/I24*100&gt;100,100,H24/I24*100)</f>
        <v>#DIV/0!</v>
      </c>
      <c r="K24" s="584" t="e">
        <f>(J24+J25+J26)/3</f>
        <v>#DIV/0!</v>
      </c>
      <c r="L24" s="585" t="e">
        <f>(K24+K27)/2</f>
        <v>#DIV/0!</v>
      </c>
      <c r="M24" s="595"/>
      <c r="N24" s="503"/>
    </row>
    <row r="25" spans="1:14" s="588" customFormat="1" ht="42" hidden="1" customHeight="1" x14ac:dyDescent="0.2">
      <c r="A25" s="591"/>
      <c r="B25" s="590"/>
      <c r="C25" s="591"/>
      <c r="D25" s="592"/>
      <c r="E25" s="578" t="s">
        <v>11</v>
      </c>
      <c r="F25" s="579" t="s">
        <v>112</v>
      </c>
      <c r="G25" s="578" t="s">
        <v>13</v>
      </c>
      <c r="H25" s="497"/>
      <c r="I25" s="582"/>
      <c r="J25" s="583" t="e">
        <f>IF(I25/H25*100&gt;100,100,I25/H25*100)</f>
        <v>#DIV/0!</v>
      </c>
      <c r="K25" s="593"/>
      <c r="L25" s="594"/>
      <c r="M25" s="595"/>
      <c r="N25" s="503"/>
    </row>
    <row r="26" spans="1:14" s="588" customFormat="1" ht="36" hidden="1" customHeight="1" x14ac:dyDescent="0.2">
      <c r="A26" s="591"/>
      <c r="B26" s="590"/>
      <c r="C26" s="591"/>
      <c r="D26" s="592"/>
      <c r="E26" s="578" t="s">
        <v>11</v>
      </c>
      <c r="F26" s="579" t="s">
        <v>408</v>
      </c>
      <c r="G26" s="578" t="s">
        <v>13</v>
      </c>
      <c r="H26" s="497"/>
      <c r="I26" s="513"/>
      <c r="J26" s="583" t="e">
        <f>IF(I26/H26*100&gt;100,100,I26/H26*100)</f>
        <v>#DIV/0!</v>
      </c>
      <c r="K26" s="593"/>
      <c r="L26" s="594"/>
      <c r="M26" s="595"/>
      <c r="N26" s="503"/>
    </row>
    <row r="27" spans="1:14" s="588" customFormat="1" ht="30.75" hidden="1" customHeight="1" x14ac:dyDescent="0.2">
      <c r="A27" s="591"/>
      <c r="B27" s="590"/>
      <c r="C27" s="597"/>
      <c r="D27" s="598"/>
      <c r="E27" s="578" t="s">
        <v>16</v>
      </c>
      <c r="F27" s="599" t="s">
        <v>305</v>
      </c>
      <c r="G27" s="578" t="s">
        <v>18</v>
      </c>
      <c r="H27" s="600"/>
      <c r="I27" s="655"/>
      <c r="J27" s="583" t="e">
        <f>IF(I27/H27*100&gt;100,100,I27/H27*100)</f>
        <v>#DIV/0!</v>
      </c>
      <c r="K27" s="602" t="e">
        <f>J27</f>
        <v>#DIV/0!</v>
      </c>
      <c r="L27" s="594"/>
      <c r="M27" s="595"/>
      <c r="N27" s="503"/>
    </row>
    <row r="28" spans="1:14" s="588" customFormat="1" ht="42" hidden="1" customHeight="1" x14ac:dyDescent="0.2">
      <c r="A28" s="591"/>
      <c r="B28" s="576" t="s">
        <v>177</v>
      </c>
      <c r="C28" s="577" t="s">
        <v>437</v>
      </c>
      <c r="D28" s="604" t="s">
        <v>406</v>
      </c>
      <c r="E28" s="578" t="s">
        <v>11</v>
      </c>
      <c r="F28" s="579" t="s">
        <v>12</v>
      </c>
      <c r="G28" s="578" t="s">
        <v>13</v>
      </c>
      <c r="H28" s="544"/>
      <c r="I28" s="582"/>
      <c r="J28" s="583" t="e">
        <f>IF(H28/I28*100&gt;100,100,H28/I28*100)</f>
        <v>#DIV/0!</v>
      </c>
      <c r="K28" s="584" t="e">
        <f>(J28+J29+J30)/3</f>
        <v>#DIV/0!</v>
      </c>
      <c r="L28" s="585" t="e">
        <f>(K28+K31)/2</f>
        <v>#DIV/0!</v>
      </c>
      <c r="M28" s="595"/>
      <c r="N28" s="503"/>
    </row>
    <row r="29" spans="1:14" s="588" customFormat="1" ht="42" hidden="1" customHeight="1" x14ac:dyDescent="0.2">
      <c r="A29" s="591"/>
      <c r="B29" s="590"/>
      <c r="C29" s="591"/>
      <c r="D29" s="592"/>
      <c r="E29" s="578" t="s">
        <v>11</v>
      </c>
      <c r="F29" s="579" t="s">
        <v>112</v>
      </c>
      <c r="G29" s="578" t="s">
        <v>13</v>
      </c>
      <c r="H29" s="581"/>
      <c r="I29" s="582"/>
      <c r="J29" s="583" t="e">
        <f>IF(I29/H29*100&gt;100,100,I29/H29*100)</f>
        <v>#DIV/0!</v>
      </c>
      <c r="K29" s="593"/>
      <c r="L29" s="594"/>
      <c r="M29" s="595"/>
      <c r="N29" s="503"/>
    </row>
    <row r="30" spans="1:14" s="588" customFormat="1" ht="36" hidden="1" customHeight="1" x14ac:dyDescent="0.2">
      <c r="A30" s="591"/>
      <c r="B30" s="590"/>
      <c r="C30" s="591"/>
      <c r="D30" s="592"/>
      <c r="E30" s="578" t="s">
        <v>11</v>
      </c>
      <c r="F30" s="579" t="s">
        <v>408</v>
      </c>
      <c r="G30" s="578" t="s">
        <v>13</v>
      </c>
      <c r="H30" s="497"/>
      <c r="I30" s="513"/>
      <c r="J30" s="583" t="e">
        <f>IF(I30/H30*100&gt;100,100,I30/H30*100)</f>
        <v>#DIV/0!</v>
      </c>
      <c r="K30" s="593"/>
      <c r="L30" s="594"/>
      <c r="M30" s="595"/>
      <c r="N30" s="503"/>
    </row>
    <row r="31" spans="1:14" s="588" customFormat="1" ht="30.75" hidden="1" customHeight="1" x14ac:dyDescent="0.2">
      <c r="A31" s="591"/>
      <c r="B31" s="590"/>
      <c r="C31" s="597"/>
      <c r="D31" s="598"/>
      <c r="E31" s="578" t="s">
        <v>16</v>
      </c>
      <c r="F31" s="599" t="s">
        <v>305</v>
      </c>
      <c r="G31" s="578" t="s">
        <v>18</v>
      </c>
      <c r="H31" s="552"/>
      <c r="I31" s="606"/>
      <c r="J31" s="583" t="e">
        <f>IF(I31/H31*100&gt;100,100,I31/H31*100)</f>
        <v>#DIV/0!</v>
      </c>
      <c r="K31" s="602" t="e">
        <f>J31</f>
        <v>#DIV/0!</v>
      </c>
      <c r="L31" s="594"/>
      <c r="M31" s="595"/>
      <c r="N31" s="503"/>
    </row>
    <row r="32" spans="1:14" s="588" customFormat="1" ht="42" customHeight="1" x14ac:dyDescent="0.2">
      <c r="A32" s="591"/>
      <c r="B32" s="627" t="s">
        <v>79</v>
      </c>
      <c r="C32" s="577" t="s">
        <v>454</v>
      </c>
      <c r="D32" s="604" t="s">
        <v>406</v>
      </c>
      <c r="E32" s="578" t="s">
        <v>11</v>
      </c>
      <c r="F32" s="579" t="s">
        <v>12</v>
      </c>
      <c r="G32" s="578" t="s">
        <v>13</v>
      </c>
      <c r="H32" s="497">
        <v>10</v>
      </c>
      <c r="I32" s="498">
        <v>7.6</v>
      </c>
      <c r="J32" s="499">
        <f>IF(H32/I32*100&gt;100,100,H32/I32*100)</f>
        <v>100</v>
      </c>
      <c r="K32" s="500">
        <f>(J32+J33+J34)/3</f>
        <v>100</v>
      </c>
      <c r="L32" s="501">
        <f>(K32+K35)/2</f>
        <v>98.996350364963504</v>
      </c>
      <c r="M32" s="595"/>
      <c r="N32" s="503"/>
    </row>
    <row r="33" spans="1:14" s="588" customFormat="1" ht="42" customHeight="1" x14ac:dyDescent="0.2">
      <c r="A33" s="591"/>
      <c r="B33" s="590"/>
      <c r="C33" s="591"/>
      <c r="D33" s="592"/>
      <c r="E33" s="578" t="s">
        <v>11</v>
      </c>
      <c r="F33" s="579" t="s">
        <v>112</v>
      </c>
      <c r="G33" s="578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595"/>
      <c r="N33" s="503"/>
    </row>
    <row r="34" spans="1:14" s="588" customFormat="1" ht="72.75" customHeight="1" x14ac:dyDescent="0.2">
      <c r="A34" s="591"/>
      <c r="B34" s="590"/>
      <c r="C34" s="591"/>
      <c r="D34" s="592"/>
      <c r="E34" s="578" t="s">
        <v>11</v>
      </c>
      <c r="F34" s="579" t="s">
        <v>408</v>
      </c>
      <c r="G34" s="578" t="s">
        <v>13</v>
      </c>
      <c r="H34" s="542">
        <v>40</v>
      </c>
      <c r="I34" s="513">
        <v>41</v>
      </c>
      <c r="J34" s="499">
        <f>IF(I34/H34*100&gt;100,100,I34/H34*100)</f>
        <v>100</v>
      </c>
      <c r="K34" s="510"/>
      <c r="L34" s="511"/>
      <c r="M34" s="595"/>
      <c r="N34" s="578"/>
    </row>
    <row r="35" spans="1:14" s="587" customFormat="1" ht="30.75" customHeight="1" x14ac:dyDescent="0.2">
      <c r="A35" s="591"/>
      <c r="B35" s="612"/>
      <c r="C35" s="597"/>
      <c r="D35" s="598"/>
      <c r="E35" s="578" t="s">
        <v>16</v>
      </c>
      <c r="F35" s="599" t="s">
        <v>305</v>
      </c>
      <c r="G35" s="578" t="s">
        <v>18</v>
      </c>
      <c r="H35" s="519">
        <v>137</v>
      </c>
      <c r="I35" s="519">
        <v>134.25</v>
      </c>
      <c r="J35" s="499">
        <f>IF(I35/H35*100&gt;100,100,I35/H35*100)</f>
        <v>97.992700729927009</v>
      </c>
      <c r="K35" s="523">
        <f>J35</f>
        <v>97.992700729927009</v>
      </c>
      <c r="L35" s="511"/>
      <c r="M35" s="595"/>
      <c r="N35" s="503"/>
    </row>
    <row r="36" spans="1:14" s="587" customFormat="1" ht="42" hidden="1" customHeight="1" x14ac:dyDescent="0.2">
      <c r="A36" s="591"/>
      <c r="B36" s="603" t="s">
        <v>182</v>
      </c>
      <c r="C36" s="577" t="s">
        <v>416</v>
      </c>
      <c r="D36" s="604" t="s">
        <v>406</v>
      </c>
      <c r="E36" s="578" t="s">
        <v>11</v>
      </c>
      <c r="F36" s="579" t="s">
        <v>12</v>
      </c>
      <c r="G36" s="578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595"/>
      <c r="N36" s="503"/>
    </row>
    <row r="37" spans="1:14" s="587" customFormat="1" ht="42" hidden="1" customHeight="1" x14ac:dyDescent="0.2">
      <c r="A37" s="591"/>
      <c r="B37" s="590"/>
      <c r="C37" s="591"/>
      <c r="D37" s="592"/>
      <c r="E37" s="578" t="s">
        <v>11</v>
      </c>
      <c r="F37" s="579" t="s">
        <v>112</v>
      </c>
      <c r="G37" s="578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595"/>
      <c r="N37" s="503"/>
    </row>
    <row r="38" spans="1:14" s="587" customFormat="1" ht="36" hidden="1" customHeight="1" x14ac:dyDescent="0.2">
      <c r="A38" s="591"/>
      <c r="B38" s="590"/>
      <c r="C38" s="591"/>
      <c r="D38" s="592"/>
      <c r="E38" s="578" t="s">
        <v>11</v>
      </c>
      <c r="F38" s="579" t="s">
        <v>408</v>
      </c>
      <c r="G38" s="578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595"/>
      <c r="N38" s="503"/>
    </row>
    <row r="39" spans="1:14" s="587" customFormat="1" ht="30.75" hidden="1" customHeight="1" x14ac:dyDescent="0.2">
      <c r="A39" s="591"/>
      <c r="B39" s="596"/>
      <c r="C39" s="597"/>
      <c r="D39" s="598"/>
      <c r="E39" s="578" t="s">
        <v>16</v>
      </c>
      <c r="F39" s="599" t="s">
        <v>305</v>
      </c>
      <c r="G39" s="578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595"/>
      <c r="N39" s="503"/>
    </row>
    <row r="40" spans="1:14" s="587" customFormat="1" ht="42" hidden="1" customHeight="1" x14ac:dyDescent="0.2">
      <c r="A40" s="591"/>
      <c r="B40" s="576" t="s">
        <v>80</v>
      </c>
      <c r="C40" s="577" t="s">
        <v>417</v>
      </c>
      <c r="D40" s="604" t="s">
        <v>406</v>
      </c>
      <c r="E40" s="578" t="s">
        <v>11</v>
      </c>
      <c r="F40" s="579" t="s">
        <v>12</v>
      </c>
      <c r="G40" s="578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595"/>
      <c r="N40" s="503"/>
    </row>
    <row r="41" spans="1:14" s="587" customFormat="1" ht="42" hidden="1" customHeight="1" x14ac:dyDescent="0.2">
      <c r="A41" s="591"/>
      <c r="B41" s="590"/>
      <c r="C41" s="591"/>
      <c r="D41" s="592"/>
      <c r="E41" s="578" t="s">
        <v>11</v>
      </c>
      <c r="F41" s="579" t="s">
        <v>112</v>
      </c>
      <c r="G41" s="578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595"/>
      <c r="N41" s="503"/>
    </row>
    <row r="42" spans="1:14" s="587" customFormat="1" ht="36" hidden="1" customHeight="1" x14ac:dyDescent="0.2">
      <c r="A42" s="591"/>
      <c r="B42" s="590"/>
      <c r="C42" s="591"/>
      <c r="D42" s="592"/>
      <c r="E42" s="578" t="s">
        <v>11</v>
      </c>
      <c r="F42" s="579" t="s">
        <v>408</v>
      </c>
      <c r="G42" s="578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595"/>
      <c r="N42" s="503"/>
    </row>
    <row r="43" spans="1:14" s="587" customFormat="1" ht="30.75" hidden="1" customHeight="1" x14ac:dyDescent="0.2">
      <c r="A43" s="591"/>
      <c r="B43" s="596"/>
      <c r="C43" s="597"/>
      <c r="D43" s="598"/>
      <c r="E43" s="578" t="s">
        <v>16</v>
      </c>
      <c r="F43" s="599" t="s">
        <v>305</v>
      </c>
      <c r="G43" s="578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595"/>
      <c r="N43" s="503"/>
    </row>
    <row r="44" spans="1:14" s="587" customFormat="1" ht="42" hidden="1" customHeight="1" x14ac:dyDescent="0.2">
      <c r="A44" s="591"/>
      <c r="B44" s="613" t="s">
        <v>101</v>
      </c>
      <c r="C44" s="614" t="s">
        <v>418</v>
      </c>
      <c r="D44" s="604" t="s">
        <v>406</v>
      </c>
      <c r="E44" s="578" t="s">
        <v>11</v>
      </c>
      <c r="F44" s="579" t="s">
        <v>12</v>
      </c>
      <c r="G44" s="578" t="s">
        <v>13</v>
      </c>
      <c r="H44" s="497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595"/>
      <c r="N44" s="503"/>
    </row>
    <row r="45" spans="1:14" s="587" customFormat="1" ht="42" hidden="1" customHeight="1" x14ac:dyDescent="0.2">
      <c r="A45" s="591"/>
      <c r="B45" s="615"/>
      <c r="C45" s="616"/>
      <c r="D45" s="592"/>
      <c r="E45" s="578" t="s">
        <v>11</v>
      </c>
      <c r="F45" s="579" t="s">
        <v>112</v>
      </c>
      <c r="G45" s="578" t="s">
        <v>13</v>
      </c>
      <c r="H45" s="497"/>
      <c r="I45" s="498"/>
      <c r="J45" s="499" t="e">
        <f>IF(I45/H45*100&gt;100,100,I45/H45*100)</f>
        <v>#DIV/0!</v>
      </c>
      <c r="K45" s="510"/>
      <c r="L45" s="511"/>
      <c r="M45" s="595"/>
      <c r="N45" s="503"/>
    </row>
    <row r="46" spans="1:14" s="587" customFormat="1" ht="36" hidden="1" customHeight="1" x14ac:dyDescent="0.2">
      <c r="A46" s="591"/>
      <c r="B46" s="617"/>
      <c r="C46" s="616"/>
      <c r="D46" s="592"/>
      <c r="E46" s="578" t="s">
        <v>11</v>
      </c>
      <c r="F46" s="579" t="s">
        <v>408</v>
      </c>
      <c r="G46" s="578" t="s">
        <v>13</v>
      </c>
      <c r="H46" s="497"/>
      <c r="I46" s="513"/>
      <c r="J46" s="499" t="e">
        <f>IF(I46/H46*100&gt;100,100,I46/H46*100)</f>
        <v>#DIV/0!</v>
      </c>
      <c r="K46" s="510"/>
      <c r="L46" s="511"/>
      <c r="M46" s="595"/>
      <c r="N46" s="503"/>
    </row>
    <row r="47" spans="1:14" s="587" customFormat="1" ht="30.75" hidden="1" customHeight="1" x14ac:dyDescent="0.2">
      <c r="A47" s="591"/>
      <c r="B47" s="706"/>
      <c r="C47" s="618"/>
      <c r="D47" s="598"/>
      <c r="E47" s="578" t="s">
        <v>16</v>
      </c>
      <c r="F47" s="599" t="s">
        <v>305</v>
      </c>
      <c r="G47" s="578" t="s">
        <v>18</v>
      </c>
      <c r="H47" s="519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595"/>
      <c r="N47" s="503"/>
    </row>
    <row r="48" spans="1:14" s="587" customFormat="1" ht="42" hidden="1" customHeight="1" x14ac:dyDescent="0.2">
      <c r="A48" s="591"/>
      <c r="B48" s="615" t="s">
        <v>419</v>
      </c>
      <c r="C48" s="614" t="s">
        <v>439</v>
      </c>
      <c r="D48" s="604" t="s">
        <v>406</v>
      </c>
      <c r="E48" s="578" t="s">
        <v>11</v>
      </c>
      <c r="F48" s="579" t="s">
        <v>12</v>
      </c>
      <c r="G48" s="578" t="s">
        <v>13</v>
      </c>
      <c r="H48" s="497"/>
      <c r="I48" s="498"/>
      <c r="J48" s="499" t="e">
        <f>IF(H48/I48*100&gt;100,100,H48/I48*100)</f>
        <v>#DIV/0!</v>
      </c>
      <c r="K48" s="500" t="e">
        <f>(J48+J49+J50)/3</f>
        <v>#DIV/0!</v>
      </c>
      <c r="L48" s="501" t="e">
        <f>(K48+K51)/2</f>
        <v>#DIV/0!</v>
      </c>
      <c r="M48" s="595"/>
      <c r="N48" s="503"/>
    </row>
    <row r="49" spans="1:14" s="587" customFormat="1" ht="42" hidden="1" customHeight="1" x14ac:dyDescent="0.2">
      <c r="A49" s="591"/>
      <c r="B49" s="615"/>
      <c r="C49" s="616"/>
      <c r="D49" s="592"/>
      <c r="E49" s="578" t="s">
        <v>11</v>
      </c>
      <c r="F49" s="579" t="s">
        <v>20</v>
      </c>
      <c r="G49" s="578" t="s">
        <v>13</v>
      </c>
      <c r="H49" s="497"/>
      <c r="I49" s="498"/>
      <c r="J49" s="499" t="e">
        <f>IF(I49/H49*100&gt;100,100,I49/H49*100)</f>
        <v>#DIV/0!</v>
      </c>
      <c r="K49" s="510"/>
      <c r="L49" s="511"/>
      <c r="M49" s="595"/>
      <c r="N49" s="503"/>
    </row>
    <row r="50" spans="1:14" s="587" customFormat="1" ht="36" hidden="1" customHeight="1" x14ac:dyDescent="0.2">
      <c r="A50" s="591"/>
      <c r="B50" s="617"/>
      <c r="C50" s="616"/>
      <c r="D50" s="592"/>
      <c r="E50" s="578" t="s">
        <v>11</v>
      </c>
      <c r="F50" s="579" t="s">
        <v>408</v>
      </c>
      <c r="G50" s="578" t="s">
        <v>13</v>
      </c>
      <c r="H50" s="497"/>
      <c r="I50" s="513"/>
      <c r="J50" s="499" t="e">
        <f>IF(I50/H50*100&gt;100,100,I50/H50*100)</f>
        <v>#DIV/0!</v>
      </c>
      <c r="K50" s="510"/>
      <c r="L50" s="511"/>
      <c r="M50" s="595"/>
      <c r="N50" s="503"/>
    </row>
    <row r="51" spans="1:14" s="587" customFormat="1" ht="30.75" hidden="1" customHeight="1" x14ac:dyDescent="0.2">
      <c r="A51" s="591"/>
      <c r="B51" s="615"/>
      <c r="C51" s="618"/>
      <c r="D51" s="598"/>
      <c r="E51" s="578" t="s">
        <v>16</v>
      </c>
      <c r="F51" s="599" t="s">
        <v>305</v>
      </c>
      <c r="G51" s="578" t="s">
        <v>18</v>
      </c>
      <c r="H51" s="519"/>
      <c r="I51" s="519"/>
      <c r="J51" s="499" t="e">
        <f>IF(I51/H51*100&gt;100,100,I51/H51*100)</f>
        <v>#DIV/0!</v>
      </c>
      <c r="K51" s="523" t="e">
        <f>J51</f>
        <v>#DIV/0!</v>
      </c>
      <c r="L51" s="511"/>
      <c r="M51" s="595"/>
      <c r="N51" s="503"/>
    </row>
    <row r="52" spans="1:14" s="587" customFormat="1" ht="42" hidden="1" customHeight="1" x14ac:dyDescent="0.2">
      <c r="A52" s="591"/>
      <c r="B52" s="576" t="s">
        <v>85</v>
      </c>
      <c r="C52" s="577" t="s">
        <v>440</v>
      </c>
      <c r="D52" s="622" t="s">
        <v>406</v>
      </c>
      <c r="E52" s="578" t="s">
        <v>11</v>
      </c>
      <c r="F52" s="623" t="s">
        <v>212</v>
      </c>
      <c r="G52" s="578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595"/>
      <c r="N52" s="503"/>
    </row>
    <row r="53" spans="1:14" s="587" customFormat="1" ht="42" hidden="1" customHeight="1" x14ac:dyDescent="0.2">
      <c r="A53" s="591"/>
      <c r="B53" s="590"/>
      <c r="C53" s="591"/>
      <c r="D53" s="625"/>
      <c r="E53" s="578" t="s">
        <v>11</v>
      </c>
      <c r="F53" s="623" t="s">
        <v>213</v>
      </c>
      <c r="G53" s="578" t="s">
        <v>13</v>
      </c>
      <c r="H53" s="497"/>
      <c r="I53" s="498"/>
      <c r="J53" s="499" t="e">
        <f>IF(I53/H53*100&gt;100,100,I53/H53*100)</f>
        <v>#DIV/0!</v>
      </c>
      <c r="K53" s="510"/>
      <c r="L53" s="511"/>
      <c r="M53" s="595"/>
      <c r="N53" s="503"/>
    </row>
    <row r="54" spans="1:14" s="587" customFormat="1" ht="36" hidden="1" customHeight="1" x14ac:dyDescent="0.2">
      <c r="A54" s="591"/>
      <c r="B54" s="590"/>
      <c r="C54" s="591"/>
      <c r="D54" s="625"/>
      <c r="E54" s="578" t="s">
        <v>11</v>
      </c>
      <c r="F54" s="623" t="s">
        <v>214</v>
      </c>
      <c r="G54" s="578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595"/>
      <c r="N54" s="503"/>
    </row>
    <row r="55" spans="1:14" s="587" customFormat="1" ht="30.75" hidden="1" customHeight="1" x14ac:dyDescent="0.2">
      <c r="A55" s="591"/>
      <c r="B55" s="596"/>
      <c r="C55" s="597"/>
      <c r="D55" s="626"/>
      <c r="E55" s="578" t="s">
        <v>16</v>
      </c>
      <c r="F55" s="599" t="s">
        <v>305</v>
      </c>
      <c r="G55" s="578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595"/>
      <c r="N55" s="503"/>
    </row>
    <row r="56" spans="1:14" s="587" customFormat="1" ht="42" hidden="1" customHeight="1" x14ac:dyDescent="0.2">
      <c r="A56" s="591"/>
      <c r="B56" s="603" t="s">
        <v>88</v>
      </c>
      <c r="C56" s="577" t="s">
        <v>441</v>
      </c>
      <c r="D56" s="628" t="s">
        <v>406</v>
      </c>
      <c r="E56" s="629" t="s">
        <v>11</v>
      </c>
      <c r="F56" s="630" t="s">
        <v>212</v>
      </c>
      <c r="G56" s="629" t="s">
        <v>13</v>
      </c>
      <c r="H56" s="497"/>
      <c r="I56" s="538"/>
      <c r="J56" s="499" t="e">
        <f>IF(H56/I56*100&gt;100,100,H56/I56*100)</f>
        <v>#DIV/0!</v>
      </c>
      <c r="K56" s="500" t="e">
        <f>(J56+J57+J58)/3</f>
        <v>#DIV/0!</v>
      </c>
      <c r="L56" s="501" t="e">
        <f>(K56+K59)/2</f>
        <v>#DIV/0!</v>
      </c>
      <c r="M56" s="595"/>
      <c r="N56" s="503"/>
    </row>
    <row r="57" spans="1:14" s="587" customFormat="1" ht="42" hidden="1" customHeight="1" x14ac:dyDescent="0.2">
      <c r="A57" s="591"/>
      <c r="B57" s="590"/>
      <c r="C57" s="591"/>
      <c r="D57" s="631"/>
      <c r="E57" s="629" t="s">
        <v>11</v>
      </c>
      <c r="F57" s="630" t="s">
        <v>213</v>
      </c>
      <c r="G57" s="629" t="s">
        <v>13</v>
      </c>
      <c r="H57" s="497"/>
      <c r="I57" s="538"/>
      <c r="J57" s="499" t="e">
        <f>IF(I57/H57*100&gt;100,100,I57/H57*100)</f>
        <v>#DIV/0!</v>
      </c>
      <c r="K57" s="510"/>
      <c r="L57" s="511"/>
      <c r="M57" s="595"/>
      <c r="N57" s="503"/>
    </row>
    <row r="58" spans="1:14" s="587" customFormat="1" ht="36" hidden="1" customHeight="1" x14ac:dyDescent="0.2">
      <c r="A58" s="591"/>
      <c r="B58" s="590"/>
      <c r="C58" s="591"/>
      <c r="D58" s="631"/>
      <c r="E58" s="629" t="s">
        <v>11</v>
      </c>
      <c r="F58" s="630" t="s">
        <v>214</v>
      </c>
      <c r="G58" s="629" t="s">
        <v>13</v>
      </c>
      <c r="H58" s="497"/>
      <c r="I58" s="497"/>
      <c r="J58" s="499" t="e">
        <f>IF(I58/H58*100&gt;100,100,I58/H58*100)</f>
        <v>#DIV/0!</v>
      </c>
      <c r="K58" s="510"/>
      <c r="L58" s="511"/>
      <c r="M58" s="595"/>
      <c r="N58" s="503"/>
    </row>
    <row r="59" spans="1:14" s="587" customFormat="1" ht="30.75" hidden="1" customHeight="1" x14ac:dyDescent="0.2">
      <c r="A59" s="591"/>
      <c r="B59" s="590"/>
      <c r="C59" s="597"/>
      <c r="D59" s="632"/>
      <c r="E59" s="629" t="s">
        <v>16</v>
      </c>
      <c r="F59" s="633" t="s">
        <v>305</v>
      </c>
      <c r="G59" s="629" t="s">
        <v>18</v>
      </c>
      <c r="H59" s="519"/>
      <c r="I59" s="519"/>
      <c r="J59" s="499" t="e">
        <f>IF(I59/H59*100&gt;100,100,I59/H59*100)</f>
        <v>#DIV/0!</v>
      </c>
      <c r="K59" s="523" t="e">
        <f>J59</f>
        <v>#DIV/0!</v>
      </c>
      <c r="L59" s="511"/>
      <c r="M59" s="595"/>
      <c r="N59" s="503"/>
    </row>
    <row r="60" spans="1:14" s="587" customFormat="1" ht="42" hidden="1" customHeight="1" x14ac:dyDescent="0.2">
      <c r="A60" s="591"/>
      <c r="B60" s="576" t="s">
        <v>87</v>
      </c>
      <c r="C60" s="577" t="s">
        <v>423</v>
      </c>
      <c r="D60" s="622" t="s">
        <v>406</v>
      </c>
      <c r="E60" s="578" t="s">
        <v>11</v>
      </c>
      <c r="F60" s="623" t="s">
        <v>212</v>
      </c>
      <c r="G60" s="578" t="s">
        <v>13</v>
      </c>
      <c r="H60" s="497"/>
      <c r="I60" s="538"/>
      <c r="J60" s="499" t="e">
        <f>IF(H60/I60*100&gt;100,100,H60/I60*100)</f>
        <v>#DIV/0!</v>
      </c>
      <c r="K60" s="500" t="e">
        <f>(J60+J61+J62)/3</f>
        <v>#DIV/0!</v>
      </c>
      <c r="L60" s="501" t="e">
        <f>(K60+K63)/2</f>
        <v>#DIV/0!</v>
      </c>
      <c r="M60" s="595"/>
      <c r="N60" s="503"/>
    </row>
    <row r="61" spans="1:14" s="587" customFormat="1" ht="42" hidden="1" customHeight="1" x14ac:dyDescent="0.2">
      <c r="A61" s="591"/>
      <c r="B61" s="590"/>
      <c r="C61" s="591"/>
      <c r="D61" s="625"/>
      <c r="E61" s="578" t="s">
        <v>11</v>
      </c>
      <c r="F61" s="623" t="s">
        <v>213</v>
      </c>
      <c r="G61" s="578" t="s">
        <v>13</v>
      </c>
      <c r="H61" s="497"/>
      <c r="I61" s="538"/>
      <c r="J61" s="499" t="e">
        <f>IF(I61/H61*100&gt;100,100,I61/H61*100)</f>
        <v>#DIV/0!</v>
      </c>
      <c r="K61" s="510"/>
      <c r="L61" s="511"/>
      <c r="M61" s="595"/>
      <c r="N61" s="503"/>
    </row>
    <row r="62" spans="1:14" s="587" customFormat="1" ht="36" hidden="1" customHeight="1" x14ac:dyDescent="0.2">
      <c r="A62" s="591"/>
      <c r="B62" s="590"/>
      <c r="C62" s="591"/>
      <c r="D62" s="625"/>
      <c r="E62" s="578" t="s">
        <v>11</v>
      </c>
      <c r="F62" s="623" t="s">
        <v>214</v>
      </c>
      <c r="G62" s="578" t="s">
        <v>13</v>
      </c>
      <c r="H62" s="497"/>
      <c r="I62" s="497"/>
      <c r="J62" s="499" t="e">
        <f>IF(I62/H62*100&gt;100,100,I62/H62*100)</f>
        <v>#DIV/0!</v>
      </c>
      <c r="K62" s="510"/>
      <c r="L62" s="511"/>
      <c r="M62" s="595"/>
      <c r="N62" s="503"/>
    </row>
    <row r="63" spans="1:14" s="587" customFormat="1" ht="30.75" hidden="1" customHeight="1" x14ac:dyDescent="0.2">
      <c r="A63" s="591"/>
      <c r="B63" s="596"/>
      <c r="C63" s="597"/>
      <c r="D63" s="626"/>
      <c r="E63" s="578" t="s">
        <v>16</v>
      </c>
      <c r="F63" s="599" t="s">
        <v>305</v>
      </c>
      <c r="G63" s="578" t="s">
        <v>18</v>
      </c>
      <c r="H63" s="519"/>
      <c r="I63" s="519"/>
      <c r="J63" s="499" t="e">
        <f>IF(I63/H63*100&gt;100,100,I63/H63*100)</f>
        <v>#DIV/0!</v>
      </c>
      <c r="K63" s="523" t="e">
        <f>J63</f>
        <v>#DIV/0!</v>
      </c>
      <c r="L63" s="511"/>
      <c r="M63" s="595"/>
      <c r="N63" s="503"/>
    </row>
    <row r="64" spans="1:14" s="587" customFormat="1" ht="42" customHeight="1" x14ac:dyDescent="0.2">
      <c r="A64" s="591"/>
      <c r="B64" s="603" t="s">
        <v>82</v>
      </c>
      <c r="C64" s="577" t="s">
        <v>455</v>
      </c>
      <c r="D64" s="622" t="s">
        <v>406</v>
      </c>
      <c r="E64" s="578" t="s">
        <v>11</v>
      </c>
      <c r="F64" s="623" t="s">
        <v>212</v>
      </c>
      <c r="G64" s="578" t="s">
        <v>13</v>
      </c>
      <c r="H64" s="497">
        <v>100</v>
      </c>
      <c r="I64" s="498">
        <v>97.4</v>
      </c>
      <c r="J64" s="499">
        <f>IF(I64/H64*100&gt;100,100,I64/H64*100)</f>
        <v>97.4</v>
      </c>
      <c r="K64" s="500">
        <f>(J64+J65+J66)/3</f>
        <v>99.133333333333326</v>
      </c>
      <c r="L64" s="501">
        <f>(K64+K67)/2</f>
        <v>98.563017031630167</v>
      </c>
      <c r="M64" s="595"/>
      <c r="N64" s="503"/>
    </row>
    <row r="65" spans="1:14" s="587" customFormat="1" ht="42" customHeight="1" x14ac:dyDescent="0.2">
      <c r="A65" s="591"/>
      <c r="B65" s="590"/>
      <c r="C65" s="591"/>
      <c r="D65" s="625"/>
      <c r="E65" s="578" t="s">
        <v>11</v>
      </c>
      <c r="F65" s="623" t="s">
        <v>213</v>
      </c>
      <c r="G65" s="578" t="s">
        <v>13</v>
      </c>
      <c r="H65" s="497">
        <v>10</v>
      </c>
      <c r="I65" s="498">
        <v>7.6</v>
      </c>
      <c r="J65" s="499">
        <f>IF(H65/I65*100&gt;100,100,H65/I65*100)</f>
        <v>100</v>
      </c>
      <c r="K65" s="510"/>
      <c r="L65" s="511"/>
      <c r="M65" s="595"/>
      <c r="N65" s="503"/>
    </row>
    <row r="66" spans="1:14" s="587" customFormat="1" ht="55.5" customHeight="1" x14ac:dyDescent="0.2">
      <c r="A66" s="591"/>
      <c r="B66" s="590"/>
      <c r="C66" s="591"/>
      <c r="D66" s="625"/>
      <c r="E66" s="578" t="s">
        <v>11</v>
      </c>
      <c r="F66" s="623" t="s">
        <v>214</v>
      </c>
      <c r="G66" s="578" t="s">
        <v>13</v>
      </c>
      <c r="H66" s="497">
        <v>100</v>
      </c>
      <c r="I66" s="513">
        <v>100</v>
      </c>
      <c r="J66" s="499">
        <f>IF(I66/H66*100&gt;100,100,I66/H66*100)</f>
        <v>100</v>
      </c>
      <c r="K66" s="510"/>
      <c r="L66" s="511"/>
      <c r="M66" s="595"/>
      <c r="N66" s="503"/>
    </row>
    <row r="67" spans="1:14" s="587" customFormat="1" ht="30.75" customHeight="1" x14ac:dyDescent="0.2">
      <c r="A67" s="591"/>
      <c r="B67" s="612"/>
      <c r="C67" s="597"/>
      <c r="D67" s="626"/>
      <c r="E67" s="578" t="s">
        <v>16</v>
      </c>
      <c r="F67" s="599" t="s">
        <v>305</v>
      </c>
      <c r="G67" s="578" t="s">
        <v>18</v>
      </c>
      <c r="H67" s="519">
        <v>137</v>
      </c>
      <c r="I67" s="519">
        <v>134.25</v>
      </c>
      <c r="J67" s="499">
        <f>IF(I67/H67*100&gt;100,100,I67/H67*100)</f>
        <v>97.992700729927009</v>
      </c>
      <c r="K67" s="523">
        <f>J67</f>
        <v>97.992700729927009</v>
      </c>
      <c r="L67" s="511"/>
      <c r="M67" s="634"/>
      <c r="N67" s="503"/>
    </row>
    <row r="68" spans="1:14" s="587" customFormat="1" ht="42" hidden="1" customHeight="1" x14ac:dyDescent="0.2">
      <c r="A68" s="591"/>
      <c r="B68" s="627"/>
      <c r="C68" s="577" t="s">
        <v>425</v>
      </c>
      <c r="D68" s="622" t="s">
        <v>406</v>
      </c>
      <c r="E68" s="578" t="s">
        <v>11</v>
      </c>
      <c r="F68" s="623" t="s">
        <v>212</v>
      </c>
      <c r="G68" s="578" t="s">
        <v>13</v>
      </c>
      <c r="H68" s="544"/>
      <c r="I68" s="582"/>
      <c r="J68" s="583" t="e">
        <f>IF(H68/I68*100&gt;100,100,H68/I68*100)</f>
        <v>#DIV/0!</v>
      </c>
      <c r="K68" s="584" t="e">
        <f>(J68+J69+J70)/3</f>
        <v>#DIV/0!</v>
      </c>
      <c r="L68" s="585" t="e">
        <f>(K68+K71)/2</f>
        <v>#DIV/0!</v>
      </c>
      <c r="N68" s="503"/>
    </row>
    <row r="69" spans="1:14" s="587" customFormat="1" ht="42" hidden="1" customHeight="1" x14ac:dyDescent="0.2">
      <c r="A69" s="591"/>
      <c r="B69" s="590"/>
      <c r="C69" s="591"/>
      <c r="D69" s="625"/>
      <c r="E69" s="578" t="s">
        <v>11</v>
      </c>
      <c r="F69" s="623" t="s">
        <v>213</v>
      </c>
      <c r="G69" s="578" t="s">
        <v>13</v>
      </c>
      <c r="H69" s="544"/>
      <c r="I69" s="582"/>
      <c r="J69" s="583" t="e">
        <f>IF(I69/H69*100&gt;100,100,I69/H69*100)</f>
        <v>#DIV/0!</v>
      </c>
      <c r="K69" s="593"/>
      <c r="L69" s="594"/>
      <c r="N69" s="503"/>
    </row>
    <row r="70" spans="1:14" s="587" customFormat="1" ht="36" hidden="1" customHeight="1" x14ac:dyDescent="0.2">
      <c r="A70" s="591"/>
      <c r="B70" s="590"/>
      <c r="C70" s="591"/>
      <c r="D70" s="625"/>
      <c r="E70" s="578" t="s">
        <v>11</v>
      </c>
      <c r="F70" s="623" t="s">
        <v>214</v>
      </c>
      <c r="G70" s="578" t="s">
        <v>13</v>
      </c>
      <c r="H70" s="544"/>
      <c r="I70" s="513"/>
      <c r="J70" s="583" t="e">
        <f>IF(I70/H70*100&gt;100,100,I70/H70*100)</f>
        <v>#DIV/0!</v>
      </c>
      <c r="K70" s="593"/>
      <c r="L70" s="594"/>
      <c r="N70" s="503"/>
    </row>
    <row r="71" spans="1:14" s="587" customFormat="1" ht="30.75" hidden="1" customHeight="1" x14ac:dyDescent="0.2">
      <c r="A71" s="591"/>
      <c r="B71" s="612"/>
      <c r="C71" s="597"/>
      <c r="D71" s="626"/>
      <c r="E71" s="578" t="s">
        <v>16</v>
      </c>
      <c r="F71" s="599" t="s">
        <v>305</v>
      </c>
      <c r="G71" s="578" t="s">
        <v>18</v>
      </c>
      <c r="H71" s="552"/>
      <c r="I71" s="605"/>
      <c r="J71" s="583" t="e">
        <f>IF(I71/H71*100&gt;100,100,I71/H71*100)</f>
        <v>#DIV/0!</v>
      </c>
      <c r="K71" s="602" t="e">
        <f>J71</f>
        <v>#DIV/0!</v>
      </c>
      <c r="L71" s="594"/>
      <c r="N71" s="503"/>
    </row>
    <row r="72" spans="1:14" s="587" customFormat="1" ht="42" hidden="1" customHeight="1" x14ac:dyDescent="0.2">
      <c r="A72" s="591"/>
      <c r="B72" s="627" t="s">
        <v>210</v>
      </c>
      <c r="C72" s="577" t="s">
        <v>426</v>
      </c>
      <c r="D72" s="622" t="s">
        <v>406</v>
      </c>
      <c r="E72" s="578" t="s">
        <v>11</v>
      </c>
      <c r="F72" s="623" t="s">
        <v>212</v>
      </c>
      <c r="G72" s="578" t="s">
        <v>13</v>
      </c>
      <c r="H72" s="544"/>
      <c r="I72" s="582"/>
      <c r="J72" s="583" t="e">
        <f>IF(H72/I72*100&gt;100,100,H72/I72*100)</f>
        <v>#DIV/0!</v>
      </c>
      <c r="K72" s="584" t="e">
        <f>(J72+J73+J74)/3</f>
        <v>#DIV/0!</v>
      </c>
      <c r="L72" s="585" t="e">
        <f>(K72+K75)/2</f>
        <v>#DIV/0!</v>
      </c>
      <c r="N72" s="503"/>
    </row>
    <row r="73" spans="1:14" s="587" customFormat="1" ht="42" hidden="1" customHeight="1" x14ac:dyDescent="0.2">
      <c r="A73" s="591"/>
      <c r="B73" s="590"/>
      <c r="C73" s="591"/>
      <c r="D73" s="625"/>
      <c r="E73" s="578" t="s">
        <v>11</v>
      </c>
      <c r="F73" s="623" t="s">
        <v>213</v>
      </c>
      <c r="G73" s="578" t="s">
        <v>13</v>
      </c>
      <c r="H73" s="544"/>
      <c r="I73" s="582"/>
      <c r="J73" s="583" t="e">
        <f>IF(I73/H73*100&gt;100,100,I73/H73*100)</f>
        <v>#DIV/0!</v>
      </c>
      <c r="K73" s="593"/>
      <c r="L73" s="594"/>
      <c r="N73" s="503"/>
    </row>
    <row r="74" spans="1:14" s="587" customFormat="1" ht="36" hidden="1" customHeight="1" x14ac:dyDescent="0.2">
      <c r="A74" s="591"/>
      <c r="B74" s="590"/>
      <c r="C74" s="591"/>
      <c r="D74" s="625"/>
      <c r="E74" s="578" t="s">
        <v>11</v>
      </c>
      <c r="F74" s="623" t="s">
        <v>214</v>
      </c>
      <c r="G74" s="578" t="s">
        <v>13</v>
      </c>
      <c r="H74" s="544"/>
      <c r="I74" s="513"/>
      <c r="J74" s="583" t="e">
        <f>IF(I74/H74*100&gt;100,100,I74/H74*100)</f>
        <v>#DIV/0!</v>
      </c>
      <c r="K74" s="593"/>
      <c r="L74" s="594"/>
      <c r="N74" s="503"/>
    </row>
    <row r="75" spans="1:14" s="587" customFormat="1" ht="30.75" hidden="1" customHeight="1" x14ac:dyDescent="0.2">
      <c r="A75" s="591"/>
      <c r="B75" s="590"/>
      <c r="C75" s="597"/>
      <c r="D75" s="626"/>
      <c r="E75" s="578" t="s">
        <v>16</v>
      </c>
      <c r="F75" s="599" t="s">
        <v>305</v>
      </c>
      <c r="G75" s="578" t="s">
        <v>18</v>
      </c>
      <c r="H75" s="552"/>
      <c r="I75" s="605"/>
      <c r="J75" s="583" t="e">
        <f>IF(I75/H75*100&gt;100,100,I75/H75*100)</f>
        <v>#DIV/0!</v>
      </c>
      <c r="K75" s="602" t="e">
        <f>J75</f>
        <v>#DIV/0!</v>
      </c>
      <c r="L75" s="594"/>
      <c r="N75" s="503"/>
    </row>
    <row r="76" spans="1:14" s="587" customFormat="1" ht="42" hidden="1" customHeight="1" x14ac:dyDescent="0.2">
      <c r="A76" s="591"/>
      <c r="B76" s="576" t="s">
        <v>83</v>
      </c>
      <c r="C76" s="577" t="s">
        <v>427</v>
      </c>
      <c r="D76" s="622" t="s">
        <v>406</v>
      </c>
      <c r="E76" s="578" t="s">
        <v>11</v>
      </c>
      <c r="F76" s="623" t="s">
        <v>212</v>
      </c>
      <c r="G76" s="578" t="s">
        <v>13</v>
      </c>
      <c r="H76" s="544"/>
      <c r="I76" s="497"/>
      <c r="J76" s="583" t="e">
        <f>IF(H76/I76*100&gt;100,100,H76/I76*100)</f>
        <v>#DIV/0!</v>
      </c>
      <c r="K76" s="584" t="e">
        <f>(J76+J77+J78)/3</f>
        <v>#DIV/0!</v>
      </c>
      <c r="L76" s="585" t="e">
        <f>(K76+K79)/2</f>
        <v>#DIV/0!</v>
      </c>
      <c r="N76" s="503"/>
    </row>
    <row r="77" spans="1:14" s="587" customFormat="1" ht="42" hidden="1" customHeight="1" x14ac:dyDescent="0.2">
      <c r="A77" s="591"/>
      <c r="B77" s="590"/>
      <c r="C77" s="591"/>
      <c r="D77" s="625"/>
      <c r="E77" s="578" t="s">
        <v>11</v>
      </c>
      <c r="F77" s="623" t="s">
        <v>213</v>
      </c>
      <c r="G77" s="578" t="s">
        <v>13</v>
      </c>
      <c r="H77" s="544"/>
      <c r="I77" s="497"/>
      <c r="J77" s="583" t="e">
        <f>IF(I77/H77*100&gt;100,100,I77/H77*100)</f>
        <v>#DIV/0!</v>
      </c>
      <c r="K77" s="593"/>
      <c r="L77" s="594"/>
      <c r="N77" s="503"/>
    </row>
    <row r="78" spans="1:14" s="587" customFormat="1" ht="36" hidden="1" customHeight="1" x14ac:dyDescent="0.2">
      <c r="A78" s="591"/>
      <c r="B78" s="590"/>
      <c r="C78" s="591"/>
      <c r="D78" s="625"/>
      <c r="E78" s="578" t="s">
        <v>11</v>
      </c>
      <c r="F78" s="623" t="s">
        <v>214</v>
      </c>
      <c r="G78" s="578" t="s">
        <v>13</v>
      </c>
      <c r="H78" s="544"/>
      <c r="I78" s="497"/>
      <c r="J78" s="583" t="e">
        <f>IF(I78/H78*100&gt;100,100,I78/H78*100)</f>
        <v>#DIV/0!</v>
      </c>
      <c r="K78" s="593"/>
      <c r="L78" s="594"/>
      <c r="N78" s="503"/>
    </row>
    <row r="79" spans="1:14" s="587" customFormat="1" ht="30.75" hidden="1" customHeight="1" x14ac:dyDescent="0.2">
      <c r="A79" s="591"/>
      <c r="B79" s="596"/>
      <c r="C79" s="597"/>
      <c r="D79" s="626"/>
      <c r="E79" s="578" t="s">
        <v>16</v>
      </c>
      <c r="F79" s="599" t="s">
        <v>305</v>
      </c>
      <c r="G79" s="578" t="s">
        <v>18</v>
      </c>
      <c r="H79" s="552"/>
      <c r="I79" s="655"/>
      <c r="J79" s="583" t="e">
        <f>IF(I79/H79*100&gt;100,100,I79/H79*100)</f>
        <v>#DIV/0!</v>
      </c>
      <c r="K79" s="602" t="e">
        <f>J79</f>
        <v>#DIV/0!</v>
      </c>
      <c r="L79" s="594"/>
      <c r="N79" s="503"/>
    </row>
    <row r="80" spans="1:14" s="587" customFormat="1" ht="42" hidden="1" customHeight="1" x14ac:dyDescent="0.2">
      <c r="A80" s="591"/>
      <c r="B80" s="576" t="s">
        <v>102</v>
      </c>
      <c r="C80" s="577" t="s">
        <v>428</v>
      </c>
      <c r="D80" s="622" t="s">
        <v>406</v>
      </c>
      <c r="E80" s="578" t="s">
        <v>11</v>
      </c>
      <c r="F80" s="623" t="s">
        <v>212</v>
      </c>
      <c r="G80" s="578" t="s">
        <v>13</v>
      </c>
      <c r="H80" s="544"/>
      <c r="I80" s="497"/>
      <c r="J80" s="583" t="e">
        <f>IF(H80/I80*100&gt;100,100,H80/I80*100)</f>
        <v>#DIV/0!</v>
      </c>
      <c r="K80" s="584" t="e">
        <f>(J80+J81+J82)/3</f>
        <v>#DIV/0!</v>
      </c>
      <c r="L80" s="585" t="e">
        <f>(K80+K83)/2</f>
        <v>#DIV/0!</v>
      </c>
      <c r="N80" s="503"/>
    </row>
    <row r="81" spans="1:14" s="587" customFormat="1" ht="42" hidden="1" customHeight="1" x14ac:dyDescent="0.2">
      <c r="A81" s="591"/>
      <c r="B81" s="590"/>
      <c r="C81" s="591"/>
      <c r="D81" s="625"/>
      <c r="E81" s="578" t="s">
        <v>11</v>
      </c>
      <c r="F81" s="623" t="s">
        <v>213</v>
      </c>
      <c r="G81" s="578" t="s">
        <v>13</v>
      </c>
      <c r="H81" s="544"/>
      <c r="I81" s="497"/>
      <c r="J81" s="583" t="e">
        <f>IF(I81/H81*100&gt;100,100,I81/H81*100)</f>
        <v>#DIV/0!</v>
      </c>
      <c r="K81" s="593"/>
      <c r="L81" s="594"/>
      <c r="N81" s="503"/>
    </row>
    <row r="82" spans="1:14" s="587" customFormat="1" ht="36" hidden="1" customHeight="1" x14ac:dyDescent="0.2">
      <c r="A82" s="591"/>
      <c r="B82" s="590"/>
      <c r="C82" s="591"/>
      <c r="D82" s="625"/>
      <c r="E82" s="578" t="s">
        <v>11</v>
      </c>
      <c r="F82" s="623" t="s">
        <v>214</v>
      </c>
      <c r="G82" s="578" t="s">
        <v>13</v>
      </c>
      <c r="H82" s="544"/>
      <c r="I82" s="497"/>
      <c r="J82" s="583" t="e">
        <f>IF(I82/H82*100&gt;100,100,I82/H82*100)</f>
        <v>#DIV/0!</v>
      </c>
      <c r="K82" s="593"/>
      <c r="L82" s="594"/>
      <c r="N82" s="503"/>
    </row>
    <row r="83" spans="1:14" s="587" customFormat="1" ht="30.75" hidden="1" customHeight="1" x14ac:dyDescent="0.2">
      <c r="A83" s="591"/>
      <c r="B83" s="596"/>
      <c r="C83" s="597"/>
      <c r="D83" s="626"/>
      <c r="E83" s="578" t="s">
        <v>16</v>
      </c>
      <c r="F83" s="599" t="s">
        <v>305</v>
      </c>
      <c r="G83" s="578" t="s">
        <v>18</v>
      </c>
      <c r="H83" s="552"/>
      <c r="I83" s="655"/>
      <c r="J83" s="583" t="e">
        <f>IF(I83/H83*100&gt;100,100,I83/H83*100)</f>
        <v>#DIV/0!</v>
      </c>
      <c r="K83" s="602" t="e">
        <f>J83</f>
        <v>#DIV/0!</v>
      </c>
      <c r="L83" s="594"/>
      <c r="N83" s="503"/>
    </row>
    <row r="84" spans="1:14" s="587" customFormat="1" ht="42" hidden="1" customHeight="1" x14ac:dyDescent="0.2">
      <c r="A84" s="591"/>
      <c r="B84" s="603" t="s">
        <v>86</v>
      </c>
      <c r="C84" s="577" t="s">
        <v>443</v>
      </c>
      <c r="D84" s="622" t="s">
        <v>406</v>
      </c>
      <c r="E84" s="578" t="s">
        <v>11</v>
      </c>
      <c r="F84" s="623" t="s">
        <v>212</v>
      </c>
      <c r="G84" s="578" t="s">
        <v>13</v>
      </c>
      <c r="H84" s="544"/>
      <c r="I84" s="582"/>
      <c r="J84" s="583" t="e">
        <f>IF(H84/I84*100&gt;100,100,H84/I84*100)</f>
        <v>#DIV/0!</v>
      </c>
      <c r="K84" s="584" t="e">
        <f>(J84+J85+J86)/3</f>
        <v>#DIV/0!</v>
      </c>
      <c r="L84" s="585" t="e">
        <f>(K84+K87)/2</f>
        <v>#DIV/0!</v>
      </c>
      <c r="N84" s="503"/>
    </row>
    <row r="85" spans="1:14" s="587" customFormat="1" ht="42" hidden="1" customHeight="1" x14ac:dyDescent="0.2">
      <c r="A85" s="591"/>
      <c r="B85" s="590"/>
      <c r="C85" s="591"/>
      <c r="D85" s="625"/>
      <c r="E85" s="578" t="s">
        <v>11</v>
      </c>
      <c r="F85" s="623" t="s">
        <v>213</v>
      </c>
      <c r="G85" s="578" t="s">
        <v>13</v>
      </c>
      <c r="H85" s="544"/>
      <c r="I85" s="656"/>
      <c r="J85" s="583" t="e">
        <f>IF(I85/H85*100&gt;100,100,I85/H85*100)</f>
        <v>#DIV/0!</v>
      </c>
      <c r="K85" s="593"/>
      <c r="L85" s="594"/>
      <c r="N85" s="503"/>
    </row>
    <row r="86" spans="1:14" s="587" customFormat="1" ht="36" hidden="1" customHeight="1" x14ac:dyDescent="0.2">
      <c r="A86" s="591"/>
      <c r="B86" s="590"/>
      <c r="C86" s="591"/>
      <c r="D86" s="625"/>
      <c r="E86" s="578" t="s">
        <v>11</v>
      </c>
      <c r="F86" s="623" t="s">
        <v>214</v>
      </c>
      <c r="G86" s="578" t="s">
        <v>13</v>
      </c>
      <c r="H86" s="544"/>
      <c r="I86" s="513"/>
      <c r="J86" s="583" t="e">
        <f>IF(I86/H86*100&gt;100,100,I86/H86*100)</f>
        <v>#DIV/0!</v>
      </c>
      <c r="K86" s="593"/>
      <c r="L86" s="594"/>
      <c r="N86" s="503"/>
    </row>
    <row r="87" spans="1:14" s="587" customFormat="1" ht="30.75" hidden="1" customHeight="1" x14ac:dyDescent="0.2">
      <c r="A87" s="597"/>
      <c r="B87" s="612"/>
      <c r="C87" s="597"/>
      <c r="D87" s="626"/>
      <c r="E87" s="578" t="s">
        <v>16</v>
      </c>
      <c r="F87" s="599" t="s">
        <v>305</v>
      </c>
      <c r="G87" s="578" t="s">
        <v>18</v>
      </c>
      <c r="H87" s="552"/>
      <c r="I87" s="606"/>
      <c r="J87" s="583" t="e">
        <f>IF(I87/H87*100&gt;100,100,I87/H87*100)</f>
        <v>#DIV/0!</v>
      </c>
      <c r="K87" s="602" t="e">
        <f>J87</f>
        <v>#DIV/0!</v>
      </c>
      <c r="L87" s="594"/>
      <c r="N87" s="503"/>
    </row>
    <row r="88" spans="1:14" s="561" customFormat="1" ht="34.5" customHeight="1" x14ac:dyDescent="0.25">
      <c r="A88" s="707" t="s">
        <v>430</v>
      </c>
      <c r="E88" s="562"/>
      <c r="G88" s="560" t="s">
        <v>431</v>
      </c>
      <c r="H88" s="563"/>
    </row>
    <row r="89" spans="1:14" s="561" customFormat="1" ht="30.75" customHeight="1" x14ac:dyDescent="0.25">
      <c r="A89" s="561" t="s">
        <v>432</v>
      </c>
      <c r="E89" s="562"/>
      <c r="H89" s="563"/>
    </row>
    <row r="90" spans="1:14" s="587" customFormat="1" x14ac:dyDescent="0.25">
      <c r="B90" s="561"/>
      <c r="C90" s="635"/>
      <c r="D90" s="635"/>
      <c r="E90" s="636"/>
      <c r="F90" s="635"/>
      <c r="G90" s="635">
        <v>137</v>
      </c>
      <c r="H90" s="638">
        <f>H7+H11+H15+H19+H23+H27+H31+H35+H39+H43+H47+H51</f>
        <v>137</v>
      </c>
      <c r="I90" s="639">
        <f>I7+I11+I15+I19+I23+I27+I31+I35+I39+I43+I47+I51</f>
        <v>134.25</v>
      </c>
      <c r="J90" s="640">
        <v>134.25</v>
      </c>
      <c r="K90" s="588"/>
    </row>
    <row r="91" spans="1:14" x14ac:dyDescent="0.25">
      <c r="G91" s="635">
        <v>137</v>
      </c>
      <c r="H91" s="638">
        <f>H55+H59+H63+H67+H71+H75+H79+H83+H87</f>
        <v>137</v>
      </c>
      <c r="I91" s="639">
        <f>I55+I59+I63+I67+I71+I75+I79+I83+I87</f>
        <v>134.25</v>
      </c>
      <c r="J91" s="640">
        <v>134.25</v>
      </c>
      <c r="K91" s="588"/>
    </row>
    <row r="92" spans="1:14" s="561" customFormat="1" ht="30.75" customHeight="1" x14ac:dyDescent="0.25">
      <c r="A92" s="560"/>
      <c r="E92" s="562"/>
      <c r="G92" s="560"/>
      <c r="H92" s="563"/>
    </row>
    <row r="93" spans="1:14" s="561" customFormat="1" x14ac:dyDescent="0.25">
      <c r="E93" s="562"/>
      <c r="H93" s="563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6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4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2"/>
  <sheetViews>
    <sheetView zoomScale="70" zoomScaleNormal="70" zoomScaleSheetLayoutView="80" workbookViewId="0">
      <selection activeCell="B2" sqref="B2"/>
    </sheetView>
  </sheetViews>
  <sheetFormatPr defaultColWidth="8.85546875" defaultRowHeight="15" x14ac:dyDescent="0.25"/>
  <cols>
    <col min="1" max="1" width="18.85546875" style="561" customWidth="1"/>
    <col min="2" max="2" width="26.5703125" style="561" customWidth="1"/>
    <col min="3" max="4" width="17.5703125" style="561" customWidth="1"/>
    <col min="5" max="5" width="17.5703125" style="562" customWidth="1"/>
    <col min="6" max="6" width="49.140625" style="561" customWidth="1"/>
    <col min="7" max="7" width="17.5703125" style="561" customWidth="1"/>
    <col min="8" max="8" width="17.5703125" style="563" customWidth="1"/>
    <col min="9" max="9" width="17.5703125" style="561" customWidth="1"/>
    <col min="10" max="15" width="18.85546875" style="561" customWidth="1"/>
    <col min="16" max="16384" width="8.85546875" style="561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489" customFormat="1" ht="113.25" customHeight="1" x14ac:dyDescent="0.2">
      <c r="A2" s="481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2" t="s">
        <v>5</v>
      </c>
      <c r="K2" s="482" t="s">
        <v>6</v>
      </c>
      <c r="L2" s="482" t="s">
        <v>7</v>
      </c>
      <c r="M2" s="481" t="s">
        <v>8</v>
      </c>
      <c r="N2" s="481" t="s">
        <v>9</v>
      </c>
    </row>
    <row r="3" spans="1:14" s="489" customFormat="1" ht="22.5" customHeight="1" x14ac:dyDescent="0.2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14" s="505" customFormat="1" ht="42" hidden="1" customHeight="1" x14ac:dyDescent="0.25">
      <c r="A4" s="493" t="s">
        <v>456</v>
      </c>
      <c r="B4" s="576" t="s">
        <v>176</v>
      </c>
      <c r="C4" s="492" t="s">
        <v>405</v>
      </c>
      <c r="D4" s="493" t="s">
        <v>406</v>
      </c>
      <c r="E4" s="494" t="s">
        <v>11</v>
      </c>
      <c r="F4" s="495" t="s">
        <v>12</v>
      </c>
      <c r="G4" s="496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661" t="s">
        <v>407</v>
      </c>
      <c r="N4" s="503"/>
    </row>
    <row r="5" spans="1:14" s="505" customFormat="1" ht="42" hidden="1" customHeight="1" x14ac:dyDescent="0.25">
      <c r="A5" s="508"/>
      <c r="B5" s="590"/>
      <c r="C5" s="508"/>
      <c r="D5" s="509"/>
      <c r="E5" s="494" t="s">
        <v>11</v>
      </c>
      <c r="F5" s="495" t="s">
        <v>112</v>
      </c>
      <c r="G5" s="496" t="s">
        <v>13</v>
      </c>
      <c r="H5" s="581"/>
      <c r="I5" s="582"/>
      <c r="J5" s="583" t="e">
        <f>IF(I5/H5*100&gt;100,100,I5/H5*100)</f>
        <v>#DIV/0!</v>
      </c>
      <c r="K5" s="593"/>
      <c r="L5" s="594"/>
      <c r="M5" s="662"/>
      <c r="N5" s="503"/>
    </row>
    <row r="6" spans="1:14" s="505" customFormat="1" ht="36" hidden="1" customHeight="1" x14ac:dyDescent="0.25">
      <c r="A6" s="508"/>
      <c r="B6" s="590"/>
      <c r="C6" s="508"/>
      <c r="D6" s="509"/>
      <c r="E6" s="494" t="s">
        <v>11</v>
      </c>
      <c r="F6" s="495" t="s">
        <v>408</v>
      </c>
      <c r="G6" s="496" t="s">
        <v>13</v>
      </c>
      <c r="H6" s="581"/>
      <c r="I6" s="513"/>
      <c r="J6" s="583" t="e">
        <f>IF(I6/H6*100&gt;100,100,I6/H6*100)</f>
        <v>#DIV/0!</v>
      </c>
      <c r="K6" s="593"/>
      <c r="L6" s="594"/>
      <c r="M6" s="662"/>
      <c r="N6" s="503"/>
    </row>
    <row r="7" spans="1:14" s="505" customFormat="1" ht="30.75" hidden="1" customHeight="1" x14ac:dyDescent="0.25">
      <c r="A7" s="508"/>
      <c r="B7" s="596"/>
      <c r="C7" s="514"/>
      <c r="D7" s="515"/>
      <c r="E7" s="494" t="s">
        <v>16</v>
      </c>
      <c r="F7" s="517" t="s">
        <v>305</v>
      </c>
      <c r="G7" s="496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662"/>
      <c r="N7" s="503"/>
    </row>
    <row r="8" spans="1:14" s="505" customFormat="1" ht="42" hidden="1" customHeight="1" x14ac:dyDescent="0.25">
      <c r="A8" s="508"/>
      <c r="B8" s="603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62"/>
      <c r="N8" s="503"/>
    </row>
    <row r="9" spans="1:14" s="505" customFormat="1" ht="42" hidden="1" customHeight="1" x14ac:dyDescent="0.25">
      <c r="A9" s="508"/>
      <c r="B9" s="590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583" t="e">
        <f>IF(I9/H9*100&gt;100,100,I9/H9*100)</f>
        <v>#DIV/0!</v>
      </c>
      <c r="K9" s="593"/>
      <c r="L9" s="594"/>
      <c r="M9" s="662"/>
      <c r="N9" s="503"/>
    </row>
    <row r="10" spans="1:14" s="505" customFormat="1" ht="36" hidden="1" customHeight="1" x14ac:dyDescent="0.25">
      <c r="A10" s="508"/>
      <c r="B10" s="590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662"/>
      <c r="N10" s="503"/>
    </row>
    <row r="11" spans="1:14" s="505" customFormat="1" ht="30.75" hidden="1" customHeight="1" x14ac:dyDescent="0.25">
      <c r="A11" s="508"/>
      <c r="B11" s="590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662"/>
      <c r="N11" s="503"/>
    </row>
    <row r="12" spans="1:14" s="505" customFormat="1" ht="42" hidden="1" customHeight="1" x14ac:dyDescent="0.25">
      <c r="A12" s="508"/>
      <c r="B12" s="576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62"/>
      <c r="N12" s="503"/>
    </row>
    <row r="13" spans="1:14" s="505" customFormat="1" ht="42" hidden="1" customHeight="1" x14ac:dyDescent="0.25">
      <c r="A13" s="508"/>
      <c r="B13" s="590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662"/>
      <c r="N13" s="503"/>
    </row>
    <row r="14" spans="1:14" s="505" customFormat="1" ht="36" hidden="1" customHeight="1" x14ac:dyDescent="0.25">
      <c r="A14" s="508"/>
      <c r="B14" s="590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662"/>
      <c r="N14" s="503"/>
    </row>
    <row r="15" spans="1:14" s="505" customFormat="1" ht="30.75" hidden="1" customHeight="1" x14ac:dyDescent="0.25">
      <c r="A15" s="508"/>
      <c r="B15" s="596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662"/>
      <c r="N15" s="503"/>
    </row>
    <row r="16" spans="1:14" s="505" customFormat="1" ht="42" hidden="1" customHeight="1" x14ac:dyDescent="0.25">
      <c r="A16" s="508"/>
      <c r="B16" s="603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662"/>
      <c r="N16" s="503"/>
    </row>
    <row r="17" spans="1:14" s="505" customFormat="1" ht="42" hidden="1" customHeight="1" x14ac:dyDescent="0.25">
      <c r="A17" s="508"/>
      <c r="B17" s="590"/>
      <c r="C17" s="508"/>
      <c r="D17" s="509"/>
      <c r="E17" s="494" t="s">
        <v>11</v>
      </c>
      <c r="F17" s="495" t="s">
        <v>112</v>
      </c>
      <c r="G17" s="496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662"/>
      <c r="N17" s="503"/>
    </row>
    <row r="18" spans="1:14" s="505" customFormat="1" ht="36" hidden="1" customHeight="1" x14ac:dyDescent="0.25">
      <c r="A18" s="508"/>
      <c r="B18" s="590"/>
      <c r="C18" s="508"/>
      <c r="D18" s="509"/>
      <c r="E18" s="494" t="s">
        <v>11</v>
      </c>
      <c r="F18" s="495" t="s">
        <v>408</v>
      </c>
      <c r="G18" s="496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662"/>
      <c r="N18" s="503"/>
    </row>
    <row r="19" spans="1:14" s="505" customFormat="1" ht="30.75" hidden="1" customHeight="1" x14ac:dyDescent="0.25">
      <c r="A19" s="508"/>
      <c r="B19" s="590"/>
      <c r="C19" s="514"/>
      <c r="D19" s="515"/>
      <c r="E19" s="494" t="s">
        <v>16</v>
      </c>
      <c r="F19" s="517" t="s">
        <v>305</v>
      </c>
      <c r="G19" s="496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662"/>
      <c r="N19" s="503"/>
    </row>
    <row r="20" spans="1:14" s="505" customFormat="1" ht="42" hidden="1" customHeight="1" x14ac:dyDescent="0.25">
      <c r="A20" s="508"/>
      <c r="B20" s="576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62"/>
      <c r="N20" s="503"/>
    </row>
    <row r="21" spans="1:14" s="505" customFormat="1" ht="42" hidden="1" customHeight="1" x14ac:dyDescent="0.25">
      <c r="A21" s="508"/>
      <c r="B21" s="590"/>
      <c r="C21" s="508"/>
      <c r="D21" s="509"/>
      <c r="E21" s="494" t="s">
        <v>11</v>
      </c>
      <c r="F21" s="495" t="s">
        <v>112</v>
      </c>
      <c r="G21" s="496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662"/>
      <c r="N21" s="503"/>
    </row>
    <row r="22" spans="1:14" s="505" customFormat="1" ht="36" hidden="1" customHeight="1" x14ac:dyDescent="0.25">
      <c r="A22" s="508"/>
      <c r="B22" s="590"/>
      <c r="C22" s="508"/>
      <c r="D22" s="509"/>
      <c r="E22" s="494" t="s">
        <v>11</v>
      </c>
      <c r="F22" s="495" t="s">
        <v>408</v>
      </c>
      <c r="G22" s="496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662"/>
      <c r="N22" s="503"/>
    </row>
    <row r="23" spans="1:14" s="505" customFormat="1" ht="30.75" hidden="1" customHeight="1" x14ac:dyDescent="0.25">
      <c r="A23" s="508"/>
      <c r="B23" s="590"/>
      <c r="C23" s="514"/>
      <c r="D23" s="515"/>
      <c r="E23" s="494" t="s">
        <v>16</v>
      </c>
      <c r="F23" s="517" t="s">
        <v>305</v>
      </c>
      <c r="G23" s="496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662"/>
      <c r="N23" s="503"/>
    </row>
    <row r="24" spans="1:14" s="505" customFormat="1" ht="42" customHeight="1" x14ac:dyDescent="0.25">
      <c r="A24" s="508"/>
      <c r="B24" s="627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12</v>
      </c>
      <c r="I24" s="498">
        <v>12</v>
      </c>
      <c r="J24" s="499">
        <f>IF(H24/I24*100&gt;100,100,H24/I24*100)</f>
        <v>100</v>
      </c>
      <c r="K24" s="500">
        <f>(J24+J25+J26)/3</f>
        <v>100</v>
      </c>
      <c r="L24" s="501">
        <f>(K24+K27)/2</f>
        <v>100</v>
      </c>
      <c r="M24" s="662"/>
      <c r="N24" s="503"/>
    </row>
    <row r="25" spans="1:14" s="505" customFormat="1" ht="42" customHeight="1" x14ac:dyDescent="0.25">
      <c r="A25" s="508"/>
      <c r="B25" s="590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499">
        <f>IF(I25/H25*100&gt;100,100,I25/H25*100)</f>
        <v>100</v>
      </c>
      <c r="K25" s="510"/>
      <c r="L25" s="511"/>
      <c r="M25" s="662"/>
      <c r="N25" s="503"/>
    </row>
    <row r="26" spans="1:14" s="505" customFormat="1" ht="36" customHeight="1" x14ac:dyDescent="0.25">
      <c r="A26" s="508"/>
      <c r="B26" s="590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100</v>
      </c>
      <c r="J26" s="499">
        <f>IF(I26/H26*100&gt;100,100,I26/H26*100)</f>
        <v>100</v>
      </c>
      <c r="K26" s="510"/>
      <c r="L26" s="511"/>
      <c r="M26" s="662"/>
      <c r="N26" s="503"/>
    </row>
    <row r="27" spans="1:14" s="505" customFormat="1" ht="30.75" customHeight="1" x14ac:dyDescent="0.25">
      <c r="A27" s="508"/>
      <c r="B27" s="612"/>
      <c r="C27" s="514"/>
      <c r="D27" s="515"/>
      <c r="E27" s="494" t="s">
        <v>16</v>
      </c>
      <c r="F27" s="517" t="s">
        <v>305</v>
      </c>
      <c r="G27" s="496" t="s">
        <v>18</v>
      </c>
      <c r="H27" s="519">
        <v>3</v>
      </c>
      <c r="I27" s="522">
        <v>3</v>
      </c>
      <c r="J27" s="499">
        <f>IF(I27/H27*100&gt;100,100,I27/H27*100)</f>
        <v>100</v>
      </c>
      <c r="K27" s="523">
        <f>J27</f>
        <v>100</v>
      </c>
      <c r="L27" s="511"/>
      <c r="M27" s="662"/>
      <c r="N27" s="503"/>
    </row>
    <row r="28" spans="1:14" s="505" customFormat="1" ht="42" hidden="1" customHeight="1" x14ac:dyDescent="0.25">
      <c r="A28" s="508"/>
      <c r="B28" s="603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499" t="e">
        <f>IF(H28/I28*100&gt;100,100,H28/I28*100)</f>
        <v>#DIV/0!</v>
      </c>
      <c r="K28" s="500" t="e">
        <f>(J28+J29+J30)/3</f>
        <v>#DIV/0!</v>
      </c>
      <c r="L28" s="501" t="e">
        <f>(K28+K31)/2</f>
        <v>#DIV/0!</v>
      </c>
      <c r="M28" s="662"/>
      <c r="N28" s="503"/>
    </row>
    <row r="29" spans="1:14" s="505" customFormat="1" ht="42" hidden="1" customHeight="1" x14ac:dyDescent="0.25">
      <c r="A29" s="508"/>
      <c r="B29" s="590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499" t="e">
        <f>IF(I29/H29*100&gt;100,100,I29/H29*100)</f>
        <v>#DIV/0!</v>
      </c>
      <c r="K29" s="510"/>
      <c r="L29" s="511"/>
      <c r="M29" s="662"/>
      <c r="N29" s="503"/>
    </row>
    <row r="30" spans="1:14" s="505" customFormat="1" ht="36" hidden="1" customHeight="1" x14ac:dyDescent="0.25">
      <c r="A30" s="508"/>
      <c r="B30" s="590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499" t="e">
        <f>IF(I30/H30*100&gt;100,100,I30/H30*100)</f>
        <v>#DIV/0!</v>
      </c>
      <c r="K30" s="510"/>
      <c r="L30" s="511"/>
      <c r="M30" s="662"/>
      <c r="N30" s="503"/>
    </row>
    <row r="31" spans="1:14" s="505" customFormat="1" ht="30.75" hidden="1" customHeight="1" x14ac:dyDescent="0.25">
      <c r="A31" s="508"/>
      <c r="B31" s="596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499" t="e">
        <f>IF(I31/H31*100&gt;100,100,I31/H31*100)</f>
        <v>#DIV/0!</v>
      </c>
      <c r="K31" s="523" t="e">
        <f>J31</f>
        <v>#DIV/0!</v>
      </c>
      <c r="L31" s="511"/>
      <c r="M31" s="662"/>
      <c r="N31" s="503"/>
    </row>
    <row r="32" spans="1:14" s="505" customFormat="1" ht="42" customHeight="1" x14ac:dyDescent="0.25">
      <c r="A32" s="508"/>
      <c r="B32" s="603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10</v>
      </c>
      <c r="J32" s="499">
        <f>IF(H32/I32*100&gt;100,100,H32/I32*100)</f>
        <v>100</v>
      </c>
      <c r="K32" s="500">
        <f>(J32+J33+J34)/3</f>
        <v>100</v>
      </c>
      <c r="L32" s="501">
        <f>(K32+K35)/2</f>
        <v>99.028677150786308</v>
      </c>
      <c r="M32" s="662"/>
      <c r="N32" s="503"/>
    </row>
    <row r="33" spans="1:14" s="505" customFormat="1" ht="42" customHeight="1" x14ac:dyDescent="0.25">
      <c r="A33" s="508"/>
      <c r="B33" s="590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662"/>
      <c r="N33" s="503"/>
    </row>
    <row r="34" spans="1:14" s="505" customFormat="1" ht="36" customHeight="1" x14ac:dyDescent="0.25">
      <c r="A34" s="508"/>
      <c r="B34" s="590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59.1</v>
      </c>
      <c r="J34" s="499">
        <f>IF(I34/H34*100&gt;100,100,I34/H34*100)</f>
        <v>100</v>
      </c>
      <c r="K34" s="510"/>
      <c r="L34" s="511"/>
      <c r="M34" s="662"/>
      <c r="N34" s="503"/>
    </row>
    <row r="35" spans="1:14" s="505" customFormat="1" ht="30.75" customHeight="1" thickBot="1" x14ac:dyDescent="0.3">
      <c r="A35" s="508"/>
      <c r="B35" s="612"/>
      <c r="C35" s="514"/>
      <c r="D35" s="515"/>
      <c r="E35" s="494" t="s">
        <v>16</v>
      </c>
      <c r="F35" s="517" t="s">
        <v>305</v>
      </c>
      <c r="G35" s="496" t="s">
        <v>18</v>
      </c>
      <c r="H35" s="519">
        <v>324.3</v>
      </c>
      <c r="I35" s="519">
        <v>318</v>
      </c>
      <c r="J35" s="499">
        <f>IF(I35/H35*100&gt;100,100,I35/H35*100)</f>
        <v>98.057354301572616</v>
      </c>
      <c r="K35" s="523">
        <f>J35</f>
        <v>98.057354301572616</v>
      </c>
      <c r="L35" s="511"/>
      <c r="M35" s="662"/>
      <c r="N35" s="503"/>
    </row>
    <row r="36" spans="1:14" s="505" customFormat="1" ht="42" hidden="1" customHeight="1" x14ac:dyDescent="0.25">
      <c r="A36" s="508"/>
      <c r="B36" s="576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</row>
    <row r="37" spans="1:14" s="505" customFormat="1" ht="42" hidden="1" customHeight="1" x14ac:dyDescent="0.25">
      <c r="A37" s="508"/>
      <c r="B37" s="590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62"/>
      <c r="N37" s="503"/>
    </row>
    <row r="38" spans="1:14" s="505" customFormat="1" ht="36" hidden="1" customHeight="1" x14ac:dyDescent="0.25">
      <c r="A38" s="508"/>
      <c r="B38" s="590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62"/>
      <c r="N38" s="503"/>
    </row>
    <row r="39" spans="1:14" s="505" customFormat="1" ht="30.75" hidden="1" customHeight="1" x14ac:dyDescent="0.25">
      <c r="A39" s="508"/>
      <c r="B39" s="596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62"/>
      <c r="N39" s="503"/>
    </row>
    <row r="40" spans="1:14" s="505" customFormat="1" ht="42" hidden="1" customHeight="1" x14ac:dyDescent="0.25">
      <c r="A40" s="508"/>
      <c r="B40" s="576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62"/>
      <c r="N40" s="503"/>
    </row>
    <row r="41" spans="1:14" s="505" customFormat="1" ht="42" hidden="1" customHeight="1" x14ac:dyDescent="0.25">
      <c r="A41" s="508"/>
      <c r="B41" s="590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662"/>
      <c r="N41" s="503"/>
    </row>
    <row r="42" spans="1:14" s="505" customFormat="1" ht="36" hidden="1" customHeight="1" x14ac:dyDescent="0.25">
      <c r="A42" s="508"/>
      <c r="B42" s="590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662"/>
      <c r="N42" s="503"/>
    </row>
    <row r="43" spans="1:14" s="505" customFormat="1" ht="30.75" hidden="1" customHeight="1" x14ac:dyDescent="0.25">
      <c r="A43" s="508"/>
      <c r="B43" s="596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662"/>
      <c r="N43" s="503"/>
    </row>
    <row r="44" spans="1:14" s="505" customFormat="1" ht="42" customHeight="1" x14ac:dyDescent="0.25">
      <c r="A44" s="508"/>
      <c r="B44" s="613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>
        <v>12</v>
      </c>
      <c r="I44" s="498">
        <v>12</v>
      </c>
      <c r="J44" s="499">
        <f>IF(H44/I44*100&gt;100,100,H44/I44*100)</f>
        <v>100</v>
      </c>
      <c r="K44" s="500">
        <f>(J44+J45+J46)/3</f>
        <v>100</v>
      </c>
      <c r="L44" s="501">
        <f>(K44+K47)/2</f>
        <v>100</v>
      </c>
      <c r="M44" s="662"/>
      <c r="N44" s="503"/>
    </row>
    <row r="45" spans="1:14" s="505" customFormat="1" ht="42" customHeight="1" x14ac:dyDescent="0.25">
      <c r="A45" s="508"/>
      <c r="B45" s="615"/>
      <c r="C45" s="526"/>
      <c r="D45" s="509"/>
      <c r="E45" s="494" t="s">
        <v>11</v>
      </c>
      <c r="F45" s="495" t="s">
        <v>112</v>
      </c>
      <c r="G45" s="496" t="s">
        <v>13</v>
      </c>
      <c r="H45" s="497">
        <v>100</v>
      </c>
      <c r="I45" s="498">
        <v>100</v>
      </c>
      <c r="J45" s="499">
        <f>IF(I45/H45*100&gt;100,100,I45/H45*100)</f>
        <v>100</v>
      </c>
      <c r="K45" s="510"/>
      <c r="L45" s="511"/>
      <c r="M45" s="662"/>
      <c r="N45" s="503"/>
    </row>
    <row r="46" spans="1:14" s="505" customFormat="1" ht="36" customHeight="1" x14ac:dyDescent="0.25">
      <c r="A46" s="508"/>
      <c r="B46" s="617"/>
      <c r="C46" s="526"/>
      <c r="D46" s="509"/>
      <c r="E46" s="494" t="s">
        <v>11</v>
      </c>
      <c r="F46" s="495" t="s">
        <v>408</v>
      </c>
      <c r="G46" s="496" t="s">
        <v>13</v>
      </c>
      <c r="H46" s="497">
        <v>55</v>
      </c>
      <c r="I46" s="513">
        <v>77.8</v>
      </c>
      <c r="J46" s="499">
        <f>IF(I46/H46*100&gt;100,100,I46/H46*100)</f>
        <v>100</v>
      </c>
      <c r="K46" s="510"/>
      <c r="L46" s="511"/>
      <c r="M46" s="662"/>
      <c r="N46" s="503"/>
    </row>
    <row r="47" spans="1:14" s="505" customFormat="1" ht="30.75" customHeight="1" x14ac:dyDescent="0.25">
      <c r="A47" s="508"/>
      <c r="B47" s="615"/>
      <c r="C47" s="528"/>
      <c r="D47" s="515"/>
      <c r="E47" s="494" t="s">
        <v>16</v>
      </c>
      <c r="F47" s="517" t="s">
        <v>305</v>
      </c>
      <c r="G47" s="496" t="s">
        <v>18</v>
      </c>
      <c r="H47" s="519">
        <v>4.7</v>
      </c>
      <c r="I47" s="522">
        <v>5</v>
      </c>
      <c r="J47" s="499">
        <f>IF(I47/H47*100&gt;100,100,I47/H47*100)</f>
        <v>100</v>
      </c>
      <c r="K47" s="523">
        <f>J47</f>
        <v>100</v>
      </c>
      <c r="L47" s="511"/>
      <c r="M47" s="662"/>
      <c r="N47" s="503"/>
    </row>
    <row r="48" spans="1:14" s="505" customFormat="1" ht="42" customHeight="1" x14ac:dyDescent="0.25">
      <c r="A48" s="508"/>
      <c r="B48" s="619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12</v>
      </c>
      <c r="J48" s="499">
        <f>IF(H48/I48*100&gt;100,100,H48/I48*100)</f>
        <v>100</v>
      </c>
      <c r="K48" s="500">
        <f>(J48+J49+J50)/3</f>
        <v>100</v>
      </c>
      <c r="L48" s="501">
        <f>(K48+K51)/2</f>
        <v>100</v>
      </c>
      <c r="M48" s="662"/>
      <c r="N48" s="503"/>
    </row>
    <row r="49" spans="1:14" s="505" customFormat="1" ht="42" customHeight="1" x14ac:dyDescent="0.25">
      <c r="A49" s="508"/>
      <c r="B49" s="615"/>
      <c r="C49" s="526"/>
      <c r="D49" s="509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100</v>
      </c>
      <c r="J49" s="499">
        <f>IF(I49/H49*100&gt;100,100,I49/H49*100)</f>
        <v>100</v>
      </c>
      <c r="K49" s="510"/>
      <c r="L49" s="511"/>
      <c r="M49" s="662"/>
      <c r="N49" s="503"/>
    </row>
    <row r="50" spans="1:14" s="505" customFormat="1" ht="36" customHeight="1" x14ac:dyDescent="0.25">
      <c r="A50" s="508"/>
      <c r="B50" s="617"/>
      <c r="C50" s="526"/>
      <c r="D50" s="509"/>
      <c r="E50" s="494" t="s">
        <v>11</v>
      </c>
      <c r="F50" s="495" t="s">
        <v>408</v>
      </c>
      <c r="G50" s="496" t="s">
        <v>13</v>
      </c>
      <c r="H50" s="497">
        <v>55</v>
      </c>
      <c r="I50" s="513">
        <v>60.3</v>
      </c>
      <c r="J50" s="499">
        <f>IF(I50/H50*100&gt;100,100,I50/H50*100)</f>
        <v>100</v>
      </c>
      <c r="K50" s="510"/>
      <c r="L50" s="511"/>
      <c r="M50" s="662"/>
      <c r="N50" s="503"/>
    </row>
    <row r="51" spans="1:14" s="504" customFormat="1" ht="30.75" customHeight="1" x14ac:dyDescent="0.25">
      <c r="A51" s="508"/>
      <c r="B51" s="620"/>
      <c r="C51" s="528"/>
      <c r="D51" s="515"/>
      <c r="E51" s="494" t="s">
        <v>16</v>
      </c>
      <c r="F51" s="517" t="s">
        <v>305</v>
      </c>
      <c r="G51" s="496" t="s">
        <v>18</v>
      </c>
      <c r="H51" s="519">
        <v>24.7</v>
      </c>
      <c r="I51" s="519">
        <v>26</v>
      </c>
      <c r="J51" s="499">
        <f>IF(I51/H51*100&gt;100,100,I51/H51*100)</f>
        <v>100</v>
      </c>
      <c r="K51" s="523">
        <f>J51</f>
        <v>100</v>
      </c>
      <c r="L51" s="511"/>
      <c r="M51" s="662"/>
      <c r="N51" s="503"/>
    </row>
    <row r="52" spans="1:14" s="504" customFormat="1" ht="42" hidden="1" customHeight="1" x14ac:dyDescent="0.25">
      <c r="A52" s="509"/>
      <c r="B52" s="603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662"/>
      <c r="N52" s="503"/>
    </row>
    <row r="53" spans="1:14" s="504" customFormat="1" ht="42" hidden="1" customHeight="1" x14ac:dyDescent="0.25">
      <c r="A53" s="509"/>
      <c r="B53" s="590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499" t="e">
        <f>IF(I53/H53*100&gt;100,100,I53/H53*100)</f>
        <v>#DIV/0!</v>
      </c>
      <c r="K53" s="510"/>
      <c r="L53" s="511"/>
      <c r="M53" s="662"/>
      <c r="N53" s="503"/>
    </row>
    <row r="54" spans="1:14" s="504" customFormat="1" ht="36" hidden="1" customHeight="1" x14ac:dyDescent="0.25">
      <c r="A54" s="509"/>
      <c r="B54" s="590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662"/>
      <c r="N54" s="503"/>
    </row>
    <row r="55" spans="1:14" s="504" customFormat="1" ht="30.75" hidden="1" customHeight="1" x14ac:dyDescent="0.25">
      <c r="A55" s="509"/>
      <c r="B55" s="596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662"/>
      <c r="N55" s="503"/>
    </row>
    <row r="56" spans="1:14" s="504" customFormat="1" ht="42" customHeight="1" x14ac:dyDescent="0.25">
      <c r="A56" s="509"/>
      <c r="B56" s="603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 t="shared" ref="J56:J67" si="0">IF(I56/H56*100&gt;100,100,I56/H56*100)</f>
        <v>100</v>
      </c>
      <c r="K56" s="500">
        <f>(J56+J57+J58)/3</f>
        <v>100</v>
      </c>
      <c r="L56" s="501">
        <f>(K56+K59)/2</f>
        <v>100</v>
      </c>
      <c r="M56" s="662"/>
      <c r="N56" s="503"/>
    </row>
    <row r="57" spans="1:14" s="504" customFormat="1" ht="42" customHeight="1" x14ac:dyDescent="0.25">
      <c r="A57" s="509"/>
      <c r="B57" s="590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12</v>
      </c>
      <c r="J57" s="499">
        <f>IF(H57/I57*100&gt;100,100,H57/I57*100)</f>
        <v>100</v>
      </c>
      <c r="K57" s="510"/>
      <c r="L57" s="511"/>
      <c r="M57" s="662"/>
      <c r="N57" s="503"/>
    </row>
    <row r="58" spans="1:14" s="504" customFormat="1" ht="36" customHeight="1" x14ac:dyDescent="0.25">
      <c r="A58" s="509"/>
      <c r="B58" s="590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 t="shared" si="0"/>
        <v>100</v>
      </c>
      <c r="K58" s="510"/>
      <c r="L58" s="511"/>
      <c r="M58" s="662"/>
      <c r="N58" s="503"/>
    </row>
    <row r="59" spans="1:14" s="504" customFormat="1" ht="30.75" customHeight="1" x14ac:dyDescent="0.25">
      <c r="A59" s="509"/>
      <c r="B59" s="590"/>
      <c r="C59" s="514"/>
      <c r="D59" s="540"/>
      <c r="E59" s="536" t="s">
        <v>16</v>
      </c>
      <c r="F59" s="541" t="s">
        <v>305</v>
      </c>
      <c r="G59" s="536" t="s">
        <v>18</v>
      </c>
      <c r="H59" s="519">
        <v>3</v>
      </c>
      <c r="I59" s="519">
        <v>3</v>
      </c>
      <c r="J59" s="499">
        <f t="shared" si="0"/>
        <v>100</v>
      </c>
      <c r="K59" s="523">
        <f>J59</f>
        <v>100</v>
      </c>
      <c r="L59" s="511"/>
      <c r="M59" s="662"/>
      <c r="N59" s="503"/>
    </row>
    <row r="60" spans="1:14" s="504" customFormat="1" ht="42" hidden="1" customHeight="1" x14ac:dyDescent="0.25">
      <c r="A60" s="509"/>
      <c r="B60" s="576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 t="shared" si="0"/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</row>
    <row r="61" spans="1:14" s="504" customFormat="1" ht="42" hidden="1" customHeight="1" x14ac:dyDescent="0.25">
      <c r="A61" s="509"/>
      <c r="B61" s="590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IF(H61/I61*100&gt;100,100,H61/I61*100)</f>
        <v>#DIV/0!</v>
      </c>
      <c r="K61" s="510"/>
      <c r="L61" s="511"/>
      <c r="M61" s="662"/>
      <c r="N61" s="503"/>
    </row>
    <row r="62" spans="1:14" s="504" customFormat="1" ht="36" hidden="1" customHeight="1" x14ac:dyDescent="0.25">
      <c r="A62" s="509"/>
      <c r="B62" s="590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 t="shared" si="0"/>
        <v>#DIV/0!</v>
      </c>
      <c r="K62" s="510"/>
      <c r="L62" s="511"/>
      <c r="M62" s="662"/>
      <c r="N62" s="503"/>
    </row>
    <row r="63" spans="1:14" s="504" customFormat="1" ht="30.75" hidden="1" customHeight="1" x14ac:dyDescent="0.25">
      <c r="A63" s="509"/>
      <c r="B63" s="590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 t="shared" si="0"/>
        <v>#DIV/0!</v>
      </c>
      <c r="K63" s="523" t="e">
        <f>J63</f>
        <v>#DIV/0!</v>
      </c>
      <c r="L63" s="511"/>
      <c r="M63" s="662"/>
      <c r="N63" s="503"/>
    </row>
    <row r="64" spans="1:14" s="504" customFormat="1" ht="84" customHeight="1" x14ac:dyDescent="0.25">
      <c r="A64" s="509"/>
      <c r="B64" s="627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499">
        <f t="shared" si="0"/>
        <v>100</v>
      </c>
      <c r="K64" s="500">
        <f>(J64+J65+J66)/3</f>
        <v>100</v>
      </c>
      <c r="L64" s="501">
        <f>(K64+K67)/2</f>
        <v>99.028677150786308</v>
      </c>
      <c r="M64" s="662"/>
      <c r="N64" s="503"/>
    </row>
    <row r="65" spans="1:14" s="504" customFormat="1" ht="42" customHeight="1" x14ac:dyDescent="0.25">
      <c r="A65" s="509"/>
      <c r="B65" s="590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10</v>
      </c>
      <c r="J65" s="499">
        <f>IF(H65/I65*100&gt;100,100,H65/I65*100)</f>
        <v>100</v>
      </c>
      <c r="K65" s="510"/>
      <c r="L65" s="511"/>
      <c r="M65" s="662"/>
      <c r="N65" s="503"/>
    </row>
    <row r="66" spans="1:14" s="504" customFormat="1" ht="36" customHeight="1" x14ac:dyDescent="0.25">
      <c r="A66" s="509"/>
      <c r="B66" s="590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 t="shared" si="0"/>
        <v>100</v>
      </c>
      <c r="K66" s="510"/>
      <c r="L66" s="511"/>
      <c r="M66" s="662"/>
      <c r="N66" s="503"/>
    </row>
    <row r="67" spans="1:14" s="504" customFormat="1" ht="30.75" customHeight="1" thickBot="1" x14ac:dyDescent="0.3">
      <c r="A67" s="509"/>
      <c r="B67" s="612"/>
      <c r="C67" s="514"/>
      <c r="D67" s="533"/>
      <c r="E67" s="496" t="s">
        <v>16</v>
      </c>
      <c r="F67" s="534" t="s">
        <v>305</v>
      </c>
      <c r="G67" s="496" t="s">
        <v>18</v>
      </c>
      <c r="H67" s="519">
        <v>324.3</v>
      </c>
      <c r="I67" s="519">
        <v>318</v>
      </c>
      <c r="J67" s="499">
        <f t="shared" si="0"/>
        <v>98.057354301572616</v>
      </c>
      <c r="K67" s="523">
        <f>J67</f>
        <v>98.057354301572616</v>
      </c>
      <c r="L67" s="511"/>
      <c r="M67" s="662"/>
      <c r="N67" s="503"/>
    </row>
    <row r="68" spans="1:14" s="504" customFormat="1" ht="42" hidden="1" customHeight="1" x14ac:dyDescent="0.25">
      <c r="A68" s="509"/>
      <c r="B68" s="627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499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662"/>
      <c r="N68" s="503"/>
    </row>
    <row r="69" spans="1:14" s="504" customFormat="1" ht="42" hidden="1" customHeight="1" x14ac:dyDescent="0.25">
      <c r="A69" s="509"/>
      <c r="B69" s="590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499" t="e">
        <f>IF(I69/H69*100&gt;100,100,I69/H69*100)</f>
        <v>#DIV/0!</v>
      </c>
      <c r="K69" s="510"/>
      <c r="L69" s="511"/>
      <c r="M69" s="662"/>
      <c r="N69" s="503"/>
    </row>
    <row r="70" spans="1:14" s="504" customFormat="1" ht="36" hidden="1" customHeight="1" x14ac:dyDescent="0.25">
      <c r="A70" s="509"/>
      <c r="B70" s="590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499" t="e">
        <f>IF(I70/H70*100&gt;100,100,I70/H70*100)</f>
        <v>#DIV/0!</v>
      </c>
      <c r="K70" s="510"/>
      <c r="L70" s="511"/>
      <c r="M70" s="662"/>
      <c r="N70" s="503"/>
    </row>
    <row r="71" spans="1:14" s="504" customFormat="1" ht="30.75" hidden="1" customHeight="1" x14ac:dyDescent="0.25">
      <c r="A71" s="509"/>
      <c r="B71" s="612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499" t="e">
        <f>IF(I71/H71*100&gt;100,100,I71/H71*100)</f>
        <v>#DIV/0!</v>
      </c>
      <c r="K71" s="523" t="e">
        <f>J71</f>
        <v>#DIV/0!</v>
      </c>
      <c r="L71" s="511"/>
      <c r="M71" s="662"/>
      <c r="N71" s="503"/>
    </row>
    <row r="72" spans="1:14" s="504" customFormat="1" ht="42" hidden="1" customHeight="1" x14ac:dyDescent="0.25">
      <c r="A72" s="509"/>
      <c r="B72" s="627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499" t="e">
        <f>IF(H72/I72*100&gt;100,100,H72/I72*100)</f>
        <v>#DIV/0!</v>
      </c>
      <c r="K72" s="500" t="e">
        <f>(J72+J73+J74)/3</f>
        <v>#DIV/0!</v>
      </c>
      <c r="L72" s="501" t="e">
        <f>(K72+K75)/2</f>
        <v>#DIV/0!</v>
      </c>
      <c r="M72" s="662"/>
      <c r="N72" s="503"/>
    </row>
    <row r="73" spans="1:14" s="504" customFormat="1" ht="42" hidden="1" customHeight="1" x14ac:dyDescent="0.25">
      <c r="A73" s="509"/>
      <c r="B73" s="590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499" t="e">
        <f>IF(I73/H73*100&gt;100,100,I73/H73*100)</f>
        <v>#DIV/0!</v>
      </c>
      <c r="K73" s="510"/>
      <c r="L73" s="511"/>
      <c r="M73" s="662"/>
      <c r="N73" s="503"/>
    </row>
    <row r="74" spans="1:14" s="504" customFormat="1" ht="36" hidden="1" customHeight="1" x14ac:dyDescent="0.25">
      <c r="A74" s="509"/>
      <c r="B74" s="590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499" t="e">
        <f>IF(I74/H74*100&gt;100,100,I74/H74*100)</f>
        <v>#DIV/0!</v>
      </c>
      <c r="K74" s="510"/>
      <c r="L74" s="511"/>
      <c r="M74" s="662"/>
      <c r="N74" s="503"/>
    </row>
    <row r="75" spans="1:14" s="504" customFormat="1" ht="30.75" hidden="1" customHeight="1" x14ac:dyDescent="0.25">
      <c r="A75" s="509"/>
      <c r="B75" s="590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499" t="e">
        <f>IF(I75/H75*100&gt;100,100,I75/H75*100)</f>
        <v>#DIV/0!</v>
      </c>
      <c r="K75" s="523" t="e">
        <f>J75</f>
        <v>#DIV/0!</v>
      </c>
      <c r="L75" s="511"/>
      <c r="M75" s="662"/>
      <c r="N75" s="503"/>
    </row>
    <row r="76" spans="1:14" s="504" customFormat="1" ht="42" hidden="1" customHeight="1" x14ac:dyDescent="0.25">
      <c r="A76" s="509"/>
      <c r="B76" s="576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499" t="e">
        <f t="shared" ref="J76:J87" si="1">IF(I76/H76*100&gt;100,100,I76/H76*100)</f>
        <v>#DIV/0!</v>
      </c>
      <c r="K76" s="500" t="e">
        <f>(J76+J77+J78)/3</f>
        <v>#DIV/0!</v>
      </c>
      <c r="L76" s="501" t="e">
        <f>(K76+K79)/2</f>
        <v>#DIV/0!</v>
      </c>
      <c r="M76" s="662"/>
      <c r="N76" s="503"/>
    </row>
    <row r="77" spans="1:14" s="504" customFormat="1" ht="42" hidden="1" customHeight="1" x14ac:dyDescent="0.25">
      <c r="A77" s="509"/>
      <c r="B77" s="590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499" t="e">
        <f>IF(H77/I77*100&gt;100,100,H77/I77*100)</f>
        <v>#DIV/0!</v>
      </c>
      <c r="K77" s="510"/>
      <c r="L77" s="511"/>
      <c r="M77" s="662"/>
      <c r="N77" s="503"/>
    </row>
    <row r="78" spans="1:14" s="504" customFormat="1" ht="36" hidden="1" customHeight="1" x14ac:dyDescent="0.25">
      <c r="A78" s="509"/>
      <c r="B78" s="590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499" t="e">
        <f t="shared" si="1"/>
        <v>#DIV/0!</v>
      </c>
      <c r="K78" s="510"/>
      <c r="L78" s="511"/>
      <c r="M78" s="662"/>
      <c r="N78" s="503"/>
    </row>
    <row r="79" spans="1:14" s="504" customFormat="1" ht="30.75" hidden="1" customHeight="1" x14ac:dyDescent="0.25">
      <c r="A79" s="509"/>
      <c r="B79" s="596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499" t="e">
        <f t="shared" si="1"/>
        <v>#DIV/0!</v>
      </c>
      <c r="K79" s="523" t="e">
        <f>J79</f>
        <v>#DIV/0!</v>
      </c>
      <c r="L79" s="511"/>
      <c r="M79" s="662"/>
      <c r="N79" s="503"/>
    </row>
    <row r="80" spans="1:14" s="504" customFormat="1" ht="42" customHeight="1" x14ac:dyDescent="0.25">
      <c r="A80" s="509"/>
      <c r="B80" s="576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>
        <v>100</v>
      </c>
      <c r="I80" s="497">
        <v>100</v>
      </c>
      <c r="J80" s="499">
        <f t="shared" si="1"/>
        <v>100</v>
      </c>
      <c r="K80" s="500">
        <f>(J80+J81+J82)/3</f>
        <v>100</v>
      </c>
      <c r="L80" s="501">
        <f>(K80+K83)/2</f>
        <v>100</v>
      </c>
      <c r="M80" s="662"/>
      <c r="N80" s="503"/>
    </row>
    <row r="81" spans="1:14" s="504" customFormat="1" ht="42" customHeight="1" x14ac:dyDescent="0.25">
      <c r="A81" s="509"/>
      <c r="B81" s="590"/>
      <c r="C81" s="508"/>
      <c r="D81" s="532"/>
      <c r="E81" s="496" t="s">
        <v>11</v>
      </c>
      <c r="F81" s="530" t="s">
        <v>213</v>
      </c>
      <c r="G81" s="496" t="s">
        <v>13</v>
      </c>
      <c r="H81" s="497">
        <v>12</v>
      </c>
      <c r="I81" s="497">
        <v>12</v>
      </c>
      <c r="J81" s="499">
        <f>IF(H81/I81*100&gt;100,100,H81/I81*100)</f>
        <v>100</v>
      </c>
      <c r="K81" s="510"/>
      <c r="L81" s="511"/>
      <c r="M81" s="662"/>
      <c r="N81" s="503"/>
    </row>
    <row r="82" spans="1:14" s="504" customFormat="1" ht="36" customHeight="1" x14ac:dyDescent="0.25">
      <c r="A82" s="509"/>
      <c r="B82" s="590"/>
      <c r="C82" s="508"/>
      <c r="D82" s="532"/>
      <c r="E82" s="496" t="s">
        <v>11</v>
      </c>
      <c r="F82" s="530" t="s">
        <v>214</v>
      </c>
      <c r="G82" s="496" t="s">
        <v>13</v>
      </c>
      <c r="H82" s="497">
        <v>100</v>
      </c>
      <c r="I82" s="497">
        <v>100</v>
      </c>
      <c r="J82" s="499">
        <f t="shared" si="1"/>
        <v>100</v>
      </c>
      <c r="K82" s="510"/>
      <c r="L82" s="511"/>
      <c r="M82" s="662"/>
      <c r="N82" s="503"/>
    </row>
    <row r="83" spans="1:14" s="504" customFormat="1" ht="30.75" customHeight="1" thickBot="1" x14ac:dyDescent="0.3">
      <c r="A83" s="509"/>
      <c r="B83" s="596"/>
      <c r="C83" s="514"/>
      <c r="D83" s="533"/>
      <c r="E83" s="496" t="s">
        <v>16</v>
      </c>
      <c r="F83" s="534" t="s">
        <v>305</v>
      </c>
      <c r="G83" s="496" t="s">
        <v>18</v>
      </c>
      <c r="H83" s="519">
        <v>4.7</v>
      </c>
      <c r="I83" s="522">
        <v>5</v>
      </c>
      <c r="J83" s="499">
        <f t="shared" si="1"/>
        <v>100</v>
      </c>
      <c r="K83" s="523">
        <f>J83</f>
        <v>100</v>
      </c>
      <c r="L83" s="511"/>
      <c r="M83" s="662"/>
      <c r="N83" s="503"/>
    </row>
    <row r="84" spans="1:14" s="504" customFormat="1" ht="42" customHeight="1" x14ac:dyDescent="0.25">
      <c r="A84" s="509"/>
      <c r="B84" s="603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100</v>
      </c>
      <c r="J84" s="499">
        <f t="shared" si="1"/>
        <v>100</v>
      </c>
      <c r="K84" s="500">
        <f>(J84+J85+J86)/3</f>
        <v>100</v>
      </c>
      <c r="L84" s="501">
        <f>(K84+K87)/2</f>
        <v>100</v>
      </c>
      <c r="M84" s="662"/>
      <c r="N84" s="503"/>
    </row>
    <row r="85" spans="1:14" s="504" customFormat="1" ht="42" customHeight="1" x14ac:dyDescent="0.25">
      <c r="A85" s="509"/>
      <c r="B85" s="590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12</v>
      </c>
      <c r="J85" s="499">
        <f>IF(H85/I85*100&gt;100,100,H85/I85*100)</f>
        <v>100</v>
      </c>
      <c r="K85" s="510"/>
      <c r="L85" s="511"/>
      <c r="M85" s="662"/>
      <c r="N85" s="503"/>
    </row>
    <row r="86" spans="1:14" s="504" customFormat="1" ht="36" customHeight="1" x14ac:dyDescent="0.25">
      <c r="A86" s="509"/>
      <c r="B86" s="590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499">
        <f t="shared" si="1"/>
        <v>100</v>
      </c>
      <c r="K86" s="510"/>
      <c r="L86" s="511"/>
      <c r="M86" s="662"/>
      <c r="N86" s="503"/>
    </row>
    <row r="87" spans="1:14" s="504" customFormat="1" ht="30.75" customHeight="1" x14ac:dyDescent="0.25">
      <c r="A87" s="515"/>
      <c r="B87" s="612"/>
      <c r="C87" s="514"/>
      <c r="D87" s="533"/>
      <c r="E87" s="496" t="s">
        <v>16</v>
      </c>
      <c r="F87" s="534" t="s">
        <v>305</v>
      </c>
      <c r="G87" s="496" t="s">
        <v>18</v>
      </c>
      <c r="H87" s="519">
        <v>24.7</v>
      </c>
      <c r="I87" s="519">
        <v>26</v>
      </c>
      <c r="J87" s="499">
        <f t="shared" si="1"/>
        <v>100</v>
      </c>
      <c r="K87" s="523">
        <f>J87</f>
        <v>100</v>
      </c>
      <c r="L87" s="511"/>
      <c r="M87" s="700"/>
      <c r="N87" s="503"/>
    </row>
    <row r="88" spans="1:14" ht="34.5" customHeight="1" x14ac:dyDescent="0.25">
      <c r="A88" s="560" t="s">
        <v>430</v>
      </c>
      <c r="G88" s="560" t="s">
        <v>431</v>
      </c>
    </row>
    <row r="89" spans="1:14" ht="30.75" customHeight="1" x14ac:dyDescent="0.25">
      <c r="A89" s="561" t="s">
        <v>432</v>
      </c>
    </row>
    <row r="90" spans="1:14" s="504" customFormat="1" x14ac:dyDescent="0.25">
      <c r="B90" s="561"/>
      <c r="C90" s="561"/>
      <c r="D90" s="561"/>
      <c r="E90" s="562"/>
      <c r="F90" s="561"/>
      <c r="G90" s="561">
        <v>357</v>
      </c>
      <c r="H90" s="563">
        <f>H7+H11+H15+H19+H23+H27+H31+H35+H39+H43+H47+H51</f>
        <v>356.7</v>
      </c>
      <c r="I90" s="708">
        <f>I7+I11+I15+I19+I23+I27+I31+I35+I39+I43+I47+I51</f>
        <v>352</v>
      </c>
      <c r="J90" s="709">
        <v>352</v>
      </c>
      <c r="K90" s="505"/>
    </row>
    <row r="91" spans="1:14" s="504" customFormat="1" x14ac:dyDescent="0.25">
      <c r="B91" s="561"/>
      <c r="C91" s="561"/>
      <c r="D91" s="561"/>
      <c r="E91" s="562"/>
      <c r="F91" s="561"/>
      <c r="G91" s="561">
        <v>357</v>
      </c>
      <c r="H91" s="563">
        <f>H55+H59+H63+H67+H71+H75+H79+H83+H87</f>
        <v>356.7</v>
      </c>
      <c r="I91" s="708">
        <f>I55+I59+I63+I67+I71+I75+I79+I83+I87</f>
        <v>352</v>
      </c>
      <c r="J91" s="709">
        <v>352</v>
      </c>
      <c r="K91" s="505"/>
    </row>
    <row r="92" spans="1:14" ht="30.75" customHeight="1" x14ac:dyDescent="0.25">
      <c r="A92" s="560"/>
      <c r="G92" s="560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48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zoomScale="70" zoomScaleNormal="70" zoomScaleSheetLayoutView="80" workbookViewId="0">
      <selection activeCell="B2" sqref="B2"/>
    </sheetView>
  </sheetViews>
  <sheetFormatPr defaultColWidth="8.85546875" defaultRowHeight="15" x14ac:dyDescent="0.25"/>
  <cols>
    <col min="1" max="1" width="26.5703125" style="561" customWidth="1"/>
    <col min="2" max="3" width="17.5703125" style="561" customWidth="1"/>
    <col min="4" max="4" width="17.5703125" style="562" customWidth="1"/>
    <col min="5" max="5" width="36.85546875" style="561" customWidth="1"/>
    <col min="6" max="6" width="17.5703125" style="561" customWidth="1"/>
    <col min="7" max="7" width="17.5703125" style="563" customWidth="1"/>
    <col min="8" max="8" width="17.5703125" style="561" customWidth="1"/>
    <col min="9" max="10" width="20.7109375" style="561" customWidth="1"/>
    <col min="11" max="11" width="15.42578125" style="561" customWidth="1"/>
    <col min="12" max="12" width="20.7109375" style="561" customWidth="1"/>
    <col min="13" max="13" width="17.42578125" style="561" customWidth="1"/>
    <col min="14" max="16384" width="8.85546875" style="561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486" customFormat="1" ht="113.25" customHeight="1" x14ac:dyDescent="0.2">
      <c r="A2" s="482" t="s">
        <v>298</v>
      </c>
      <c r="B2" s="482" t="s">
        <v>0</v>
      </c>
      <c r="C2" s="481" t="s">
        <v>1</v>
      </c>
      <c r="D2" s="482" t="s">
        <v>2</v>
      </c>
      <c r="E2" s="482" t="s">
        <v>3</v>
      </c>
      <c r="F2" s="482" t="s">
        <v>4</v>
      </c>
      <c r="G2" s="483" t="s">
        <v>97</v>
      </c>
      <c r="H2" s="484" t="s">
        <v>98</v>
      </c>
      <c r="I2" s="482" t="s">
        <v>5</v>
      </c>
      <c r="J2" s="482" t="s">
        <v>6</v>
      </c>
      <c r="K2" s="482" t="s">
        <v>7</v>
      </c>
      <c r="L2" s="481" t="s">
        <v>8</v>
      </c>
      <c r="M2" s="481" t="s">
        <v>9</v>
      </c>
      <c r="N2" s="489"/>
    </row>
    <row r="3" spans="1:14" s="489" customFormat="1" ht="22.5" customHeight="1" thickBot="1" x14ac:dyDescent="0.25">
      <c r="A3" s="487">
        <v>2</v>
      </c>
      <c r="B3" s="482">
        <v>3</v>
      </c>
      <c r="C3" s="481">
        <v>4</v>
      </c>
      <c r="D3" s="488">
        <v>5</v>
      </c>
      <c r="E3" s="482">
        <v>6</v>
      </c>
      <c r="F3" s="482">
        <v>7</v>
      </c>
      <c r="G3" s="482">
        <v>8</v>
      </c>
      <c r="H3" s="487">
        <v>9</v>
      </c>
      <c r="I3" s="482">
        <v>10</v>
      </c>
      <c r="J3" s="482">
        <v>11</v>
      </c>
      <c r="K3" s="482">
        <v>12</v>
      </c>
      <c r="L3" s="482">
        <v>13</v>
      </c>
      <c r="M3" s="481">
        <v>13</v>
      </c>
    </row>
    <row r="4" spans="1:14" s="505" customFormat="1" ht="42" customHeight="1" x14ac:dyDescent="0.25">
      <c r="A4" s="555" t="s">
        <v>176</v>
      </c>
      <c r="B4" s="492" t="s">
        <v>459</v>
      </c>
      <c r="C4" s="493" t="s">
        <v>406</v>
      </c>
      <c r="D4" s="494" t="s">
        <v>11</v>
      </c>
      <c r="E4" s="495" t="s">
        <v>12</v>
      </c>
      <c r="F4" s="496" t="s">
        <v>13</v>
      </c>
      <c r="G4" s="497">
        <v>12</v>
      </c>
      <c r="H4" s="582">
        <v>12</v>
      </c>
      <c r="I4" s="583">
        <f>IF(G4/H4*100&gt;100,100,G4/H4*100)</f>
        <v>100</v>
      </c>
      <c r="J4" s="710">
        <f>(I4+I5+I6)/3</f>
        <v>100</v>
      </c>
      <c r="K4" s="585">
        <f>(J4+J7)/2</f>
        <v>100</v>
      </c>
      <c r="L4" s="661" t="s">
        <v>407</v>
      </c>
      <c r="M4" s="503"/>
    </row>
    <row r="5" spans="1:14" s="505" customFormat="1" ht="42" customHeight="1" x14ac:dyDescent="0.25">
      <c r="A5" s="556"/>
      <c r="B5" s="508"/>
      <c r="C5" s="509"/>
      <c r="D5" s="494" t="s">
        <v>11</v>
      </c>
      <c r="E5" s="495" t="s">
        <v>112</v>
      </c>
      <c r="F5" s="496" t="s">
        <v>13</v>
      </c>
      <c r="G5" s="497">
        <v>100</v>
      </c>
      <c r="H5" s="582">
        <v>100</v>
      </c>
      <c r="I5" s="583">
        <f>IF(H5/G5*100&gt;100,100,H5/G5*100)</f>
        <v>100</v>
      </c>
      <c r="J5" s="711"/>
      <c r="K5" s="594"/>
      <c r="L5" s="662"/>
      <c r="M5" s="503"/>
    </row>
    <row r="6" spans="1:14" s="505" customFormat="1" ht="36" customHeight="1" x14ac:dyDescent="0.25">
      <c r="A6" s="556"/>
      <c r="B6" s="508"/>
      <c r="C6" s="509"/>
      <c r="D6" s="494" t="s">
        <v>11</v>
      </c>
      <c r="E6" s="495" t="s">
        <v>408</v>
      </c>
      <c r="F6" s="496" t="s">
        <v>13</v>
      </c>
      <c r="G6" s="497">
        <v>55</v>
      </c>
      <c r="H6" s="513">
        <v>55</v>
      </c>
      <c r="I6" s="583">
        <f>IF(H6/G6*100&gt;100,100,H6/G6*100)</f>
        <v>100</v>
      </c>
      <c r="J6" s="711"/>
      <c r="K6" s="594"/>
      <c r="L6" s="662"/>
      <c r="M6" s="503"/>
    </row>
    <row r="7" spans="1:14" s="505" customFormat="1" ht="30.75" customHeight="1" thickBot="1" x14ac:dyDescent="0.3">
      <c r="A7" s="557"/>
      <c r="B7" s="514"/>
      <c r="C7" s="515"/>
      <c r="D7" s="494" t="s">
        <v>16</v>
      </c>
      <c r="E7" s="517" t="s">
        <v>305</v>
      </c>
      <c r="F7" s="496" t="s">
        <v>18</v>
      </c>
      <c r="G7" s="519">
        <v>1.7</v>
      </c>
      <c r="H7" s="601">
        <v>1.7</v>
      </c>
      <c r="I7" s="583">
        <f>IF(H7/G7*100&gt;100,100,H7/G7*100)</f>
        <v>100</v>
      </c>
      <c r="J7" s="712">
        <f>I7</f>
        <v>100</v>
      </c>
      <c r="K7" s="594"/>
      <c r="L7" s="662"/>
      <c r="M7" s="503"/>
    </row>
    <row r="8" spans="1:14" s="505" customFormat="1" ht="42" hidden="1" customHeight="1" x14ac:dyDescent="0.25">
      <c r="A8" s="558" t="s">
        <v>81</v>
      </c>
      <c r="B8" s="492" t="s">
        <v>409</v>
      </c>
      <c r="C8" s="521" t="s">
        <v>406</v>
      </c>
      <c r="D8" s="494" t="s">
        <v>11</v>
      </c>
      <c r="E8" s="495" t="s">
        <v>12</v>
      </c>
      <c r="F8" s="496" t="s">
        <v>13</v>
      </c>
      <c r="G8" s="581"/>
      <c r="H8" s="582"/>
      <c r="I8" s="583" t="e">
        <f>IF(G8/H8*100&gt;100,100,G8/H8*100)</f>
        <v>#DIV/0!</v>
      </c>
      <c r="J8" s="710" t="e">
        <f>(I8+I9+I10)/3</f>
        <v>#DIV/0!</v>
      </c>
      <c r="K8" s="585" t="e">
        <f>(J8+J11)/2</f>
        <v>#DIV/0!</v>
      </c>
      <c r="L8" s="662"/>
      <c r="M8" s="503"/>
    </row>
    <row r="9" spans="1:14" s="505" customFormat="1" ht="42" hidden="1" customHeight="1" x14ac:dyDescent="0.25">
      <c r="A9" s="509"/>
      <c r="B9" s="508"/>
      <c r="C9" s="509"/>
      <c r="D9" s="494" t="s">
        <v>11</v>
      </c>
      <c r="E9" s="495" t="s">
        <v>112</v>
      </c>
      <c r="F9" s="496" t="s">
        <v>13</v>
      </c>
      <c r="G9" s="581"/>
      <c r="H9" s="582"/>
      <c r="I9" s="583" t="e">
        <f>IF(H9/G9*100&gt;100,100,H9/G9*100)</f>
        <v>#DIV/0!</v>
      </c>
      <c r="J9" s="711"/>
      <c r="K9" s="594"/>
      <c r="L9" s="662"/>
      <c r="M9" s="503"/>
    </row>
    <row r="10" spans="1:14" s="505" customFormat="1" ht="36" hidden="1" customHeight="1" x14ac:dyDescent="0.25">
      <c r="A10" s="509"/>
      <c r="B10" s="508"/>
      <c r="C10" s="509"/>
      <c r="D10" s="494" t="s">
        <v>11</v>
      </c>
      <c r="E10" s="495" t="s">
        <v>408</v>
      </c>
      <c r="F10" s="496" t="s">
        <v>13</v>
      </c>
      <c r="G10" s="581"/>
      <c r="H10" s="513"/>
      <c r="I10" s="583" t="e">
        <f>IF(H10/G10*100&gt;100,100,H10/G10*100)</f>
        <v>#DIV/0!</v>
      </c>
      <c r="J10" s="711"/>
      <c r="K10" s="594"/>
      <c r="L10" s="662"/>
      <c r="M10" s="503"/>
    </row>
    <row r="11" spans="1:14" s="505" customFormat="1" ht="30.75" hidden="1" customHeight="1" thickBot="1" x14ac:dyDescent="0.3">
      <c r="A11" s="509"/>
      <c r="B11" s="514"/>
      <c r="C11" s="515"/>
      <c r="D11" s="494" t="s">
        <v>16</v>
      </c>
      <c r="E11" s="517" t="s">
        <v>305</v>
      </c>
      <c r="F11" s="496" t="s">
        <v>18</v>
      </c>
      <c r="G11" s="600"/>
      <c r="H11" s="605"/>
      <c r="I11" s="583" t="e">
        <f>IF(H11/G11*100&gt;100,100,H11/G11*100)</f>
        <v>#DIV/0!</v>
      </c>
      <c r="J11" s="712" t="e">
        <f>I11</f>
        <v>#DIV/0!</v>
      </c>
      <c r="K11" s="594"/>
      <c r="L11" s="662"/>
      <c r="M11" s="503"/>
    </row>
    <row r="12" spans="1:14" s="505" customFormat="1" ht="42" customHeight="1" x14ac:dyDescent="0.25">
      <c r="A12" s="555" t="s">
        <v>207</v>
      </c>
      <c r="B12" s="492" t="s">
        <v>410</v>
      </c>
      <c r="C12" s="521" t="s">
        <v>406</v>
      </c>
      <c r="D12" s="494" t="s">
        <v>11</v>
      </c>
      <c r="E12" s="495" t="s">
        <v>12</v>
      </c>
      <c r="F12" s="496" t="s">
        <v>13</v>
      </c>
      <c r="G12" s="544">
        <v>12</v>
      </c>
      <c r="H12" s="582">
        <v>12</v>
      </c>
      <c r="I12" s="583">
        <f>IF(G12/H12*100&gt;100,100,G12/H12*100)</f>
        <v>100</v>
      </c>
      <c r="J12" s="710">
        <f>(I12+I13+I14)/3</f>
        <v>100</v>
      </c>
      <c r="K12" s="585">
        <f>(J12+J15)/2</f>
        <v>100</v>
      </c>
      <c r="L12" s="662"/>
      <c r="M12" s="503"/>
    </row>
    <row r="13" spans="1:14" s="505" customFormat="1" ht="42" customHeight="1" x14ac:dyDescent="0.25">
      <c r="A13" s="556"/>
      <c r="B13" s="508"/>
      <c r="C13" s="509"/>
      <c r="D13" s="494" t="s">
        <v>11</v>
      </c>
      <c r="E13" s="495" t="s">
        <v>112</v>
      </c>
      <c r="F13" s="496" t="s">
        <v>13</v>
      </c>
      <c r="G13" s="497">
        <v>100</v>
      </c>
      <c r="H13" s="582">
        <v>100</v>
      </c>
      <c r="I13" s="583">
        <f>IF(H13/G13*100&gt;100,100,H13/G13*100)</f>
        <v>100</v>
      </c>
      <c r="J13" s="711"/>
      <c r="K13" s="594"/>
      <c r="L13" s="662"/>
      <c r="M13" s="503"/>
    </row>
    <row r="14" spans="1:14" s="505" customFormat="1" ht="36" customHeight="1" x14ac:dyDescent="0.25">
      <c r="A14" s="556"/>
      <c r="B14" s="508"/>
      <c r="C14" s="509"/>
      <c r="D14" s="494" t="s">
        <v>11</v>
      </c>
      <c r="E14" s="495" t="s">
        <v>408</v>
      </c>
      <c r="F14" s="496" t="s">
        <v>13</v>
      </c>
      <c r="G14" s="497">
        <v>55</v>
      </c>
      <c r="H14" s="513">
        <v>55</v>
      </c>
      <c r="I14" s="583">
        <f>IF(H14/G14*100&gt;100,100,H14/G14*100)</f>
        <v>100</v>
      </c>
      <c r="J14" s="711"/>
      <c r="K14" s="594"/>
      <c r="L14" s="662"/>
      <c r="M14" s="503"/>
    </row>
    <row r="15" spans="1:14" s="505" customFormat="1" ht="30.75" customHeight="1" thickBot="1" x14ac:dyDescent="0.3">
      <c r="A15" s="557"/>
      <c r="B15" s="514"/>
      <c r="C15" s="515"/>
      <c r="D15" s="494" t="s">
        <v>16</v>
      </c>
      <c r="E15" s="517" t="s">
        <v>305</v>
      </c>
      <c r="F15" s="496" t="s">
        <v>18</v>
      </c>
      <c r="G15" s="519">
        <v>0.3</v>
      </c>
      <c r="H15" s="713">
        <v>0.3</v>
      </c>
      <c r="I15" s="663">
        <f>IF(H15/G15*100&gt;100,100,H15/G15*100)</f>
        <v>100</v>
      </c>
      <c r="J15" s="712">
        <f>I15</f>
        <v>100</v>
      </c>
      <c r="K15" s="594"/>
      <c r="L15" s="662"/>
      <c r="M15" s="503"/>
    </row>
    <row r="16" spans="1:14" s="505" customFormat="1" ht="42" customHeight="1" x14ac:dyDescent="0.25">
      <c r="A16" s="558" t="s">
        <v>103</v>
      </c>
      <c r="B16" s="492" t="s">
        <v>460</v>
      </c>
      <c r="C16" s="521" t="s">
        <v>406</v>
      </c>
      <c r="D16" s="494" t="s">
        <v>11</v>
      </c>
      <c r="E16" s="495" t="s">
        <v>12</v>
      </c>
      <c r="F16" s="496" t="s">
        <v>13</v>
      </c>
      <c r="G16" s="581">
        <v>12</v>
      </c>
      <c r="H16" s="582">
        <v>12</v>
      </c>
      <c r="I16" s="663">
        <f>IF(G16/H16*100&gt;100,100,G16/H16*100)</f>
        <v>100</v>
      </c>
      <c r="J16" s="710">
        <f>(I16+I17+I18)/3</f>
        <v>100</v>
      </c>
      <c r="K16" s="585">
        <f>(J16+J19)/2</f>
        <v>100</v>
      </c>
      <c r="L16" s="662"/>
      <c r="M16" s="503"/>
    </row>
    <row r="17" spans="1:13" s="505" customFormat="1" ht="42" customHeight="1" x14ac:dyDescent="0.25">
      <c r="A17" s="509"/>
      <c r="B17" s="508"/>
      <c r="C17" s="509"/>
      <c r="D17" s="494" t="s">
        <v>11</v>
      </c>
      <c r="E17" s="495" t="s">
        <v>112</v>
      </c>
      <c r="F17" s="496" t="s">
        <v>13</v>
      </c>
      <c r="G17" s="581">
        <v>100</v>
      </c>
      <c r="H17" s="582">
        <v>100</v>
      </c>
      <c r="I17" s="663">
        <f>IF(H17/G17*100&gt;100,100,H17/G17*100)</f>
        <v>100</v>
      </c>
      <c r="J17" s="711"/>
      <c r="K17" s="594"/>
      <c r="L17" s="662"/>
      <c r="M17" s="503"/>
    </row>
    <row r="18" spans="1:13" s="505" customFormat="1" ht="36" customHeight="1" x14ac:dyDescent="0.25">
      <c r="A18" s="509"/>
      <c r="B18" s="508"/>
      <c r="C18" s="509"/>
      <c r="D18" s="494" t="s">
        <v>11</v>
      </c>
      <c r="E18" s="495" t="s">
        <v>408</v>
      </c>
      <c r="F18" s="496" t="s">
        <v>13</v>
      </c>
      <c r="G18" s="581">
        <v>55</v>
      </c>
      <c r="H18" s="513">
        <v>55</v>
      </c>
      <c r="I18" s="663">
        <f>IF(H18/G18*100&gt;100,100,H18/G18*100)</f>
        <v>100</v>
      </c>
      <c r="J18" s="711"/>
      <c r="K18" s="594"/>
      <c r="L18" s="662"/>
      <c r="M18" s="503"/>
    </row>
    <row r="19" spans="1:13" s="505" customFormat="1" ht="30.75" customHeight="1" x14ac:dyDescent="0.25">
      <c r="A19" s="509"/>
      <c r="B19" s="514"/>
      <c r="C19" s="515"/>
      <c r="D19" s="494" t="s">
        <v>16</v>
      </c>
      <c r="E19" s="517" t="s">
        <v>305</v>
      </c>
      <c r="F19" s="496" t="s">
        <v>18</v>
      </c>
      <c r="G19" s="519">
        <v>0.3</v>
      </c>
      <c r="H19" s="713">
        <v>0.3</v>
      </c>
      <c r="I19" s="663">
        <f>IF(H19/G19*100&gt;100,100,H19/G19*100)</f>
        <v>100</v>
      </c>
      <c r="J19" s="712">
        <f>I19</f>
        <v>100</v>
      </c>
      <c r="K19" s="594"/>
      <c r="L19" s="662"/>
      <c r="M19" s="503"/>
    </row>
    <row r="20" spans="1:13" s="505" customFormat="1" ht="42" hidden="1" customHeight="1" x14ac:dyDescent="0.25">
      <c r="A20" s="555" t="s">
        <v>189</v>
      </c>
      <c r="B20" s="492" t="s">
        <v>412</v>
      </c>
      <c r="C20" s="521" t="s">
        <v>406</v>
      </c>
      <c r="D20" s="494" t="s">
        <v>11</v>
      </c>
      <c r="E20" s="495" t="s">
        <v>12</v>
      </c>
      <c r="F20" s="496" t="s">
        <v>13</v>
      </c>
      <c r="G20" s="581"/>
      <c r="H20" s="582"/>
      <c r="I20" s="583" t="e">
        <f>IF(G20/H20*100&gt;100,100,G20/H20*100)</f>
        <v>#DIV/0!</v>
      </c>
      <c r="J20" s="710" t="e">
        <f>(I20+I21+I22)/3</f>
        <v>#DIV/0!</v>
      </c>
      <c r="K20" s="585" t="e">
        <f>(J20+J23)/2</f>
        <v>#DIV/0!</v>
      </c>
      <c r="L20" s="662"/>
      <c r="M20" s="503"/>
    </row>
    <row r="21" spans="1:13" s="505" customFormat="1" ht="42" hidden="1" customHeight="1" x14ac:dyDescent="0.25">
      <c r="A21" s="556"/>
      <c r="B21" s="508"/>
      <c r="C21" s="509"/>
      <c r="D21" s="494" t="s">
        <v>11</v>
      </c>
      <c r="E21" s="495" t="s">
        <v>112</v>
      </c>
      <c r="F21" s="496" t="s">
        <v>13</v>
      </c>
      <c r="G21" s="581"/>
      <c r="H21" s="582"/>
      <c r="I21" s="583" t="e">
        <f>IF(H21/G21*100&gt;100,100,H21/G21*100)</f>
        <v>#DIV/0!</v>
      </c>
      <c r="J21" s="711"/>
      <c r="K21" s="594"/>
      <c r="L21" s="662"/>
      <c r="M21" s="503"/>
    </row>
    <row r="22" spans="1:13" s="505" customFormat="1" ht="36" hidden="1" customHeight="1" x14ac:dyDescent="0.25">
      <c r="A22" s="556"/>
      <c r="B22" s="508"/>
      <c r="C22" s="509"/>
      <c r="D22" s="494" t="s">
        <v>11</v>
      </c>
      <c r="E22" s="495" t="s">
        <v>408</v>
      </c>
      <c r="F22" s="496" t="s">
        <v>13</v>
      </c>
      <c r="G22" s="581"/>
      <c r="H22" s="513"/>
      <c r="I22" s="583" t="e">
        <f>IF(H22/G22*100&gt;100,100,H22/G22*100)</f>
        <v>#DIV/0!</v>
      </c>
      <c r="J22" s="711"/>
      <c r="K22" s="594"/>
      <c r="L22" s="662"/>
      <c r="M22" s="503"/>
    </row>
    <row r="23" spans="1:13" s="505" customFormat="1" ht="30.75" hidden="1" customHeight="1" x14ac:dyDescent="0.25">
      <c r="A23" s="556"/>
      <c r="B23" s="514"/>
      <c r="C23" s="515"/>
      <c r="D23" s="494" t="s">
        <v>16</v>
      </c>
      <c r="E23" s="517" t="s">
        <v>305</v>
      </c>
      <c r="F23" s="496" t="s">
        <v>18</v>
      </c>
      <c r="G23" s="600"/>
      <c r="H23" s="601"/>
      <c r="I23" s="583" t="e">
        <f>IF(H23/G23*100&gt;100,100,H23/G23*100)</f>
        <v>#DIV/0!</v>
      </c>
      <c r="J23" s="712" t="e">
        <f>I23</f>
        <v>#DIV/0!</v>
      </c>
      <c r="K23" s="594"/>
      <c r="L23" s="662"/>
      <c r="M23" s="503"/>
    </row>
    <row r="24" spans="1:13" s="505" customFormat="1" ht="42" customHeight="1" x14ac:dyDescent="0.25">
      <c r="A24" s="492" t="s">
        <v>178</v>
      </c>
      <c r="B24" s="492" t="s">
        <v>457</v>
      </c>
      <c r="C24" s="521" t="s">
        <v>406</v>
      </c>
      <c r="D24" s="494" t="s">
        <v>11</v>
      </c>
      <c r="E24" s="495" t="s">
        <v>12</v>
      </c>
      <c r="F24" s="496" t="s">
        <v>13</v>
      </c>
      <c r="G24" s="497">
        <v>12</v>
      </c>
      <c r="H24" s="498">
        <v>12</v>
      </c>
      <c r="I24" s="499">
        <f>IF(G24/H24*100&gt;100,100,G24/H24*100)</f>
        <v>100</v>
      </c>
      <c r="J24" s="500">
        <f>(I24+I25+I26)/3</f>
        <v>100</v>
      </c>
      <c r="K24" s="501">
        <f>(J24+J27)/2</f>
        <v>100</v>
      </c>
      <c r="L24" s="662"/>
      <c r="M24" s="503"/>
    </row>
    <row r="25" spans="1:13" s="505" customFormat="1" ht="42" customHeight="1" x14ac:dyDescent="0.25">
      <c r="A25" s="509"/>
      <c r="B25" s="508"/>
      <c r="C25" s="509"/>
      <c r="D25" s="494" t="s">
        <v>11</v>
      </c>
      <c r="E25" s="495" t="s">
        <v>112</v>
      </c>
      <c r="F25" s="496" t="s">
        <v>13</v>
      </c>
      <c r="G25" s="497">
        <v>100</v>
      </c>
      <c r="H25" s="498">
        <v>100</v>
      </c>
      <c r="I25" s="499">
        <f>IF(H25/G25*100&gt;100,100,H25/G25*100)</f>
        <v>100</v>
      </c>
      <c r="J25" s="510"/>
      <c r="K25" s="511"/>
      <c r="L25" s="662"/>
      <c r="M25" s="503"/>
    </row>
    <row r="26" spans="1:13" s="505" customFormat="1" ht="36" customHeight="1" x14ac:dyDescent="0.25">
      <c r="A26" s="509"/>
      <c r="B26" s="508"/>
      <c r="C26" s="509"/>
      <c r="D26" s="494" t="s">
        <v>11</v>
      </c>
      <c r="E26" s="495" t="s">
        <v>408</v>
      </c>
      <c r="F26" s="496" t="s">
        <v>13</v>
      </c>
      <c r="G26" s="497">
        <v>55</v>
      </c>
      <c r="H26" s="513">
        <v>83.3</v>
      </c>
      <c r="I26" s="499">
        <f>IF(H26/G26*100&gt;100,100,H26/G26*100)</f>
        <v>100</v>
      </c>
      <c r="J26" s="510"/>
      <c r="K26" s="511"/>
      <c r="L26" s="662"/>
      <c r="M26" s="503"/>
    </row>
    <row r="27" spans="1:13" s="505" customFormat="1" ht="30.75" customHeight="1" x14ac:dyDescent="0.25">
      <c r="A27" s="515"/>
      <c r="B27" s="514"/>
      <c r="C27" s="515"/>
      <c r="D27" s="494" t="s">
        <v>16</v>
      </c>
      <c r="E27" s="517" t="s">
        <v>305</v>
      </c>
      <c r="F27" s="496" t="s">
        <v>18</v>
      </c>
      <c r="G27" s="519">
        <v>0.7</v>
      </c>
      <c r="H27" s="522">
        <v>0.7</v>
      </c>
      <c r="I27" s="499">
        <f>IF(H27/G27*100&gt;100,100,H27/G27*100)</f>
        <v>100</v>
      </c>
      <c r="J27" s="523">
        <f>I27</f>
        <v>100</v>
      </c>
      <c r="K27" s="511"/>
      <c r="L27" s="662"/>
      <c r="M27" s="503"/>
    </row>
    <row r="28" spans="1:13" s="505" customFormat="1" ht="42" customHeight="1" x14ac:dyDescent="0.25">
      <c r="A28" s="647" t="s">
        <v>177</v>
      </c>
      <c r="B28" s="492" t="s">
        <v>414</v>
      </c>
      <c r="C28" s="521" t="s">
        <v>406</v>
      </c>
      <c r="D28" s="494" t="s">
        <v>11</v>
      </c>
      <c r="E28" s="495" t="s">
        <v>12</v>
      </c>
      <c r="F28" s="496" t="s">
        <v>13</v>
      </c>
      <c r="G28" s="497">
        <v>12</v>
      </c>
      <c r="H28" s="498">
        <v>12</v>
      </c>
      <c r="I28" s="499">
        <f t="shared" ref="I28:I33" si="0">IF(H28/G28*100&gt;100,100,H28/G28*100)</f>
        <v>100</v>
      </c>
      <c r="J28" s="500">
        <f>(I28+I29+I30)/3</f>
        <v>100</v>
      </c>
      <c r="K28" s="501">
        <f>(J28+J31)/2</f>
        <v>100</v>
      </c>
      <c r="L28" s="662"/>
      <c r="M28" s="503"/>
    </row>
    <row r="29" spans="1:13" s="505" customFormat="1" ht="42" customHeight="1" x14ac:dyDescent="0.25">
      <c r="A29" s="556"/>
      <c r="B29" s="508"/>
      <c r="C29" s="509"/>
      <c r="D29" s="494" t="s">
        <v>11</v>
      </c>
      <c r="E29" s="495" t="s">
        <v>112</v>
      </c>
      <c r="F29" s="496" t="s">
        <v>13</v>
      </c>
      <c r="G29" s="497">
        <v>100</v>
      </c>
      <c r="H29" s="498">
        <v>100</v>
      </c>
      <c r="I29" s="499">
        <f t="shared" si="0"/>
        <v>100</v>
      </c>
      <c r="J29" s="510"/>
      <c r="K29" s="511"/>
      <c r="L29" s="662"/>
      <c r="M29" s="503"/>
    </row>
    <row r="30" spans="1:13" s="505" customFormat="1" ht="36" customHeight="1" x14ac:dyDescent="0.25">
      <c r="A30" s="556"/>
      <c r="B30" s="508"/>
      <c r="C30" s="509"/>
      <c r="D30" s="494" t="s">
        <v>11</v>
      </c>
      <c r="E30" s="495" t="s">
        <v>408</v>
      </c>
      <c r="F30" s="496" t="s">
        <v>13</v>
      </c>
      <c r="G30" s="497">
        <v>55</v>
      </c>
      <c r="H30" s="513">
        <v>55</v>
      </c>
      <c r="I30" s="499">
        <f t="shared" si="0"/>
        <v>100</v>
      </c>
      <c r="J30" s="510"/>
      <c r="K30" s="511"/>
      <c r="L30" s="662"/>
      <c r="M30" s="503"/>
    </row>
    <row r="31" spans="1:13" s="505" customFormat="1" ht="30.75" customHeight="1" thickBot="1" x14ac:dyDescent="0.3">
      <c r="A31" s="557"/>
      <c r="B31" s="514"/>
      <c r="C31" s="515"/>
      <c r="D31" s="494" t="s">
        <v>16</v>
      </c>
      <c r="E31" s="517" t="s">
        <v>305</v>
      </c>
      <c r="F31" s="496" t="s">
        <v>18</v>
      </c>
      <c r="G31" s="519">
        <v>3.3</v>
      </c>
      <c r="H31" s="519">
        <v>3.3</v>
      </c>
      <c r="I31" s="542">
        <f t="shared" si="0"/>
        <v>100</v>
      </c>
      <c r="J31" s="523">
        <f>I31</f>
        <v>100</v>
      </c>
      <c r="K31" s="511"/>
      <c r="L31" s="662"/>
      <c r="M31" s="503"/>
    </row>
    <row r="32" spans="1:13" s="505" customFormat="1" ht="42" customHeight="1" x14ac:dyDescent="0.25">
      <c r="A32" s="558" t="s">
        <v>79</v>
      </c>
      <c r="B32" s="492" t="s">
        <v>450</v>
      </c>
      <c r="C32" s="521" t="s">
        <v>406</v>
      </c>
      <c r="D32" s="494" t="s">
        <v>11</v>
      </c>
      <c r="E32" s="495" t="s">
        <v>12</v>
      </c>
      <c r="F32" s="496" t="s">
        <v>13</v>
      </c>
      <c r="G32" s="497">
        <v>12</v>
      </c>
      <c r="H32" s="498">
        <v>12</v>
      </c>
      <c r="I32" s="499">
        <f t="shared" si="0"/>
        <v>100</v>
      </c>
      <c r="J32" s="500">
        <f>(I32+I33+I34)/3</f>
        <v>100</v>
      </c>
      <c r="K32" s="501">
        <f>(J32+J35)/2</f>
        <v>100</v>
      </c>
      <c r="L32" s="662"/>
      <c r="M32" s="503"/>
    </row>
    <row r="33" spans="1:13" s="505" customFormat="1" ht="42" customHeight="1" x14ac:dyDescent="0.25">
      <c r="A33" s="509"/>
      <c r="B33" s="508"/>
      <c r="C33" s="509"/>
      <c r="D33" s="494" t="s">
        <v>11</v>
      </c>
      <c r="E33" s="495" t="s">
        <v>112</v>
      </c>
      <c r="F33" s="496" t="s">
        <v>13</v>
      </c>
      <c r="G33" s="497">
        <v>100</v>
      </c>
      <c r="H33" s="498">
        <v>100</v>
      </c>
      <c r="I33" s="499">
        <f t="shared" si="0"/>
        <v>100</v>
      </c>
      <c r="J33" s="510"/>
      <c r="K33" s="511"/>
      <c r="L33" s="662"/>
      <c r="M33" s="503"/>
    </row>
    <row r="34" spans="1:13" s="505" customFormat="1" ht="36" customHeight="1" x14ac:dyDescent="0.25">
      <c r="A34" s="509"/>
      <c r="B34" s="508"/>
      <c r="C34" s="509"/>
      <c r="D34" s="494" t="s">
        <v>11</v>
      </c>
      <c r="E34" s="495" t="s">
        <v>408</v>
      </c>
      <c r="F34" s="496" t="s">
        <v>13</v>
      </c>
      <c r="G34" s="497">
        <v>55</v>
      </c>
      <c r="H34" s="513">
        <v>73.3</v>
      </c>
      <c r="I34" s="499">
        <f>IF(H34/G34*100&gt;100,100,H34/G34*100)</f>
        <v>100</v>
      </c>
      <c r="J34" s="510"/>
      <c r="K34" s="511"/>
      <c r="L34" s="662"/>
      <c r="M34" s="503"/>
    </row>
    <row r="35" spans="1:13" s="504" customFormat="1" ht="30.75" customHeight="1" thickBot="1" x14ac:dyDescent="0.3">
      <c r="A35" s="515"/>
      <c r="B35" s="514"/>
      <c r="C35" s="515"/>
      <c r="D35" s="494" t="s">
        <v>16</v>
      </c>
      <c r="E35" s="517" t="s">
        <v>305</v>
      </c>
      <c r="F35" s="496" t="s">
        <v>18</v>
      </c>
      <c r="G35" s="519">
        <v>133.69999999999999</v>
      </c>
      <c r="H35" s="519">
        <v>134.19999999999999</v>
      </c>
      <c r="I35" s="499">
        <f>IF(H35/G35*100&gt;100,100,H35/G35*100)</f>
        <v>100</v>
      </c>
      <c r="J35" s="523">
        <f>I35</f>
        <v>100</v>
      </c>
      <c r="K35" s="511"/>
      <c r="L35" s="662"/>
      <c r="M35" s="503"/>
    </row>
    <row r="36" spans="1:13" s="504" customFormat="1" ht="42" hidden="1" customHeight="1" x14ac:dyDescent="0.25">
      <c r="A36" s="555" t="s">
        <v>182</v>
      </c>
      <c r="B36" s="492" t="s">
        <v>416</v>
      </c>
      <c r="C36" s="521" t="s">
        <v>406</v>
      </c>
      <c r="D36" s="494" t="s">
        <v>11</v>
      </c>
      <c r="E36" s="495" t="s">
        <v>12</v>
      </c>
      <c r="F36" s="496" t="s">
        <v>13</v>
      </c>
      <c r="G36" s="497"/>
      <c r="H36" s="498"/>
      <c r="I36" s="499" t="e">
        <f>IF(G36/H36*100&gt;100,100,G36/H36*100)</f>
        <v>#DIV/0!</v>
      </c>
      <c r="J36" s="500" t="e">
        <f>(I36+I37+I38)/3</f>
        <v>#DIV/0!</v>
      </c>
      <c r="K36" s="501" t="e">
        <f>(J36+J39)/2</f>
        <v>#DIV/0!</v>
      </c>
      <c r="L36" s="662"/>
      <c r="M36" s="503"/>
    </row>
    <row r="37" spans="1:13" s="504" customFormat="1" ht="42" hidden="1" customHeight="1" x14ac:dyDescent="0.25">
      <c r="A37" s="556"/>
      <c r="B37" s="508"/>
      <c r="C37" s="509"/>
      <c r="D37" s="494" t="s">
        <v>11</v>
      </c>
      <c r="E37" s="495" t="s">
        <v>112</v>
      </c>
      <c r="F37" s="496" t="s">
        <v>13</v>
      </c>
      <c r="G37" s="497"/>
      <c r="H37" s="498"/>
      <c r="I37" s="499" t="e">
        <f>IF(H37/G37*100&gt;100,100,H37/G37*100)</f>
        <v>#DIV/0!</v>
      </c>
      <c r="J37" s="510"/>
      <c r="K37" s="511"/>
      <c r="L37" s="662"/>
      <c r="M37" s="503"/>
    </row>
    <row r="38" spans="1:13" s="504" customFormat="1" ht="36" hidden="1" customHeight="1" x14ac:dyDescent="0.25">
      <c r="A38" s="556"/>
      <c r="B38" s="508"/>
      <c r="C38" s="509"/>
      <c r="D38" s="494" t="s">
        <v>11</v>
      </c>
      <c r="E38" s="495" t="s">
        <v>408</v>
      </c>
      <c r="F38" s="496" t="s">
        <v>13</v>
      </c>
      <c r="G38" s="497"/>
      <c r="H38" s="513"/>
      <c r="I38" s="499" t="e">
        <f>IF(H38/G38*100&gt;100,100,H38/G38*100)</f>
        <v>#DIV/0!</v>
      </c>
      <c r="J38" s="510"/>
      <c r="K38" s="511"/>
      <c r="L38" s="662"/>
      <c r="M38" s="503"/>
    </row>
    <row r="39" spans="1:13" s="504" customFormat="1" ht="30.75" hidden="1" customHeight="1" x14ac:dyDescent="0.25">
      <c r="A39" s="557"/>
      <c r="B39" s="514"/>
      <c r="C39" s="515"/>
      <c r="D39" s="494" t="s">
        <v>16</v>
      </c>
      <c r="E39" s="517" t="s">
        <v>305</v>
      </c>
      <c r="F39" s="496" t="s">
        <v>18</v>
      </c>
      <c r="G39" s="519"/>
      <c r="H39" s="522"/>
      <c r="I39" s="499" t="e">
        <f>IF(H39/G39*100&gt;100,100,H39/G39*100)</f>
        <v>#DIV/0!</v>
      </c>
      <c r="J39" s="523" t="e">
        <f>I39</f>
        <v>#DIV/0!</v>
      </c>
      <c r="K39" s="511"/>
      <c r="L39" s="662"/>
      <c r="M39" s="503"/>
    </row>
    <row r="40" spans="1:13" s="504" customFormat="1" ht="42" hidden="1" customHeight="1" x14ac:dyDescent="0.25">
      <c r="A40" s="555" t="s">
        <v>80</v>
      </c>
      <c r="B40" s="492" t="s">
        <v>417</v>
      </c>
      <c r="C40" s="521" t="s">
        <v>406</v>
      </c>
      <c r="D40" s="494" t="s">
        <v>11</v>
      </c>
      <c r="E40" s="495" t="s">
        <v>12</v>
      </c>
      <c r="F40" s="496" t="s">
        <v>13</v>
      </c>
      <c r="G40" s="497"/>
      <c r="H40" s="497"/>
      <c r="I40" s="499" t="e">
        <f>IF(G40/H40*100&gt;100,100,G40/H40*100)</f>
        <v>#DIV/0!</v>
      </c>
      <c r="J40" s="500" t="e">
        <f>(I40+I41+I42)/3</f>
        <v>#DIV/0!</v>
      </c>
      <c r="K40" s="501" t="e">
        <f>(J40+J43)/2</f>
        <v>#DIV/0!</v>
      </c>
      <c r="L40" s="662"/>
      <c r="M40" s="503"/>
    </row>
    <row r="41" spans="1:13" s="504" customFormat="1" ht="42" hidden="1" customHeight="1" x14ac:dyDescent="0.25">
      <c r="A41" s="556"/>
      <c r="B41" s="508"/>
      <c r="C41" s="509"/>
      <c r="D41" s="494" t="s">
        <v>11</v>
      </c>
      <c r="E41" s="495" t="s">
        <v>112</v>
      </c>
      <c r="F41" s="496" t="s">
        <v>13</v>
      </c>
      <c r="G41" s="497"/>
      <c r="H41" s="497"/>
      <c r="I41" s="499" t="e">
        <f>IF(H41/G41*100&gt;100,100,H41/G41*100)</f>
        <v>#DIV/0!</v>
      </c>
      <c r="J41" s="510"/>
      <c r="K41" s="511"/>
      <c r="L41" s="662"/>
      <c r="M41" s="503"/>
    </row>
    <row r="42" spans="1:13" s="504" customFormat="1" ht="36" hidden="1" customHeight="1" x14ac:dyDescent="0.25">
      <c r="A42" s="556"/>
      <c r="B42" s="508"/>
      <c r="C42" s="509"/>
      <c r="D42" s="494" t="s">
        <v>11</v>
      </c>
      <c r="E42" s="495" t="s">
        <v>408</v>
      </c>
      <c r="F42" s="496" t="s">
        <v>13</v>
      </c>
      <c r="G42" s="497"/>
      <c r="H42" s="497"/>
      <c r="I42" s="499" t="e">
        <f>IF(H42/G42*100&gt;100,100,H42/G42*100)</f>
        <v>#DIV/0!</v>
      </c>
      <c r="J42" s="510"/>
      <c r="K42" s="511"/>
      <c r="L42" s="662"/>
      <c r="M42" s="503"/>
    </row>
    <row r="43" spans="1:13" s="504" customFormat="1" ht="30.75" hidden="1" customHeight="1" x14ac:dyDescent="0.25">
      <c r="A43" s="557"/>
      <c r="B43" s="514"/>
      <c r="C43" s="515"/>
      <c r="D43" s="494" t="s">
        <v>16</v>
      </c>
      <c r="E43" s="517" t="s">
        <v>305</v>
      </c>
      <c r="F43" s="496" t="s">
        <v>18</v>
      </c>
      <c r="G43" s="519"/>
      <c r="H43" s="519"/>
      <c r="I43" s="499" t="e">
        <f>IF(H43/G43*100&gt;100,100,H43/G43*100)</f>
        <v>#DIV/0!</v>
      </c>
      <c r="J43" s="523" t="e">
        <f>I43</f>
        <v>#DIV/0!</v>
      </c>
      <c r="K43" s="511"/>
      <c r="L43" s="662"/>
      <c r="M43" s="503"/>
    </row>
    <row r="44" spans="1:13" s="504" customFormat="1" ht="42" customHeight="1" x14ac:dyDescent="0.25">
      <c r="A44" s="648" t="s">
        <v>101</v>
      </c>
      <c r="B44" s="525" t="s">
        <v>418</v>
      </c>
      <c r="C44" s="521" t="s">
        <v>406</v>
      </c>
      <c r="D44" s="494" t="s">
        <v>11</v>
      </c>
      <c r="E44" s="495" t="s">
        <v>12</v>
      </c>
      <c r="F44" s="496" t="s">
        <v>13</v>
      </c>
      <c r="G44" s="497">
        <v>12</v>
      </c>
      <c r="H44" s="498">
        <v>12</v>
      </c>
      <c r="I44" s="499">
        <f>IF(G44/H44*100&gt;100,100,G44/H44*100)</f>
        <v>100</v>
      </c>
      <c r="J44" s="500">
        <f>(I44+I45+I46)/3</f>
        <v>100</v>
      </c>
      <c r="K44" s="501">
        <f>(J44+J47)/2</f>
        <v>100</v>
      </c>
      <c r="L44" s="662"/>
      <c r="M44" s="503"/>
    </row>
    <row r="45" spans="1:13" s="504" customFormat="1" ht="42" customHeight="1" x14ac:dyDescent="0.25">
      <c r="A45" s="649"/>
      <c r="B45" s="526"/>
      <c r="C45" s="509"/>
      <c r="D45" s="494" t="s">
        <v>11</v>
      </c>
      <c r="E45" s="495" t="s">
        <v>112</v>
      </c>
      <c r="F45" s="496" t="s">
        <v>13</v>
      </c>
      <c r="G45" s="497">
        <v>100</v>
      </c>
      <c r="H45" s="498">
        <v>100</v>
      </c>
      <c r="I45" s="499">
        <f>IF(H45/G45*100&gt;100,100,H45/G45*100)</f>
        <v>100</v>
      </c>
      <c r="J45" s="510"/>
      <c r="K45" s="511"/>
      <c r="L45" s="662"/>
      <c r="M45" s="503"/>
    </row>
    <row r="46" spans="1:13" s="504" customFormat="1" ht="36" customHeight="1" x14ac:dyDescent="0.25">
      <c r="A46" s="650"/>
      <c r="B46" s="526"/>
      <c r="C46" s="509"/>
      <c r="D46" s="494" t="s">
        <v>11</v>
      </c>
      <c r="E46" s="495" t="s">
        <v>408</v>
      </c>
      <c r="F46" s="496" t="s">
        <v>13</v>
      </c>
      <c r="G46" s="497">
        <v>55</v>
      </c>
      <c r="H46" s="513">
        <v>83.3</v>
      </c>
      <c r="I46" s="499">
        <f>IF(H46/G46*100&gt;100,100,H46/G46*100)</f>
        <v>100</v>
      </c>
      <c r="J46" s="510"/>
      <c r="K46" s="511"/>
      <c r="L46" s="662"/>
      <c r="M46" s="503"/>
    </row>
    <row r="47" spans="1:13" s="504" customFormat="1" ht="30.75" customHeight="1" thickBot="1" x14ac:dyDescent="0.3">
      <c r="A47" s="651"/>
      <c r="B47" s="528"/>
      <c r="C47" s="515"/>
      <c r="D47" s="494" t="s">
        <v>16</v>
      </c>
      <c r="E47" s="517" t="s">
        <v>305</v>
      </c>
      <c r="F47" s="496" t="s">
        <v>18</v>
      </c>
      <c r="G47" s="519">
        <v>4</v>
      </c>
      <c r="H47" s="522">
        <v>4</v>
      </c>
      <c r="I47" s="499">
        <f>IF(H47/G47*100&gt;100,100,H47/G47*100)</f>
        <v>100</v>
      </c>
      <c r="J47" s="523">
        <f>I47</f>
        <v>100</v>
      </c>
      <c r="K47" s="511"/>
      <c r="L47" s="662"/>
      <c r="M47" s="503"/>
    </row>
    <row r="48" spans="1:13" s="504" customFormat="1" ht="42" customHeight="1" x14ac:dyDescent="0.25">
      <c r="A48" s="652" t="s">
        <v>179</v>
      </c>
      <c r="B48" s="525" t="s">
        <v>420</v>
      </c>
      <c r="C48" s="521" t="s">
        <v>406</v>
      </c>
      <c r="D48" s="494" t="s">
        <v>11</v>
      </c>
      <c r="E48" s="495" t="s">
        <v>12</v>
      </c>
      <c r="F48" s="496" t="s">
        <v>13</v>
      </c>
      <c r="G48" s="497">
        <v>12</v>
      </c>
      <c r="H48" s="498">
        <v>12</v>
      </c>
      <c r="I48" s="499">
        <f>IF(G48/H48*100&gt;100,100,G48/H48*100)</f>
        <v>100</v>
      </c>
      <c r="J48" s="500">
        <f>(I48+I49+I50)/3</f>
        <v>100</v>
      </c>
      <c r="K48" s="501">
        <f>(J48+J51)/2</f>
        <v>100</v>
      </c>
      <c r="L48" s="662"/>
      <c r="M48" s="503"/>
    </row>
    <row r="49" spans="1:13" s="504" customFormat="1" ht="42" customHeight="1" x14ac:dyDescent="0.25">
      <c r="A49" s="652"/>
      <c r="B49" s="526"/>
      <c r="C49" s="509"/>
      <c r="D49" s="494" t="s">
        <v>11</v>
      </c>
      <c r="E49" s="495" t="s">
        <v>20</v>
      </c>
      <c r="F49" s="496" t="s">
        <v>13</v>
      </c>
      <c r="G49" s="497">
        <v>100</v>
      </c>
      <c r="H49" s="498">
        <v>100</v>
      </c>
      <c r="I49" s="499">
        <f>IF(H49/G49*100&gt;100,100,H49/G49*100)</f>
        <v>100</v>
      </c>
      <c r="J49" s="510"/>
      <c r="K49" s="511"/>
      <c r="L49" s="662"/>
      <c r="M49" s="503"/>
    </row>
    <row r="50" spans="1:13" s="504" customFormat="1" ht="36" customHeight="1" x14ac:dyDescent="0.25">
      <c r="A50" s="653"/>
      <c r="B50" s="526"/>
      <c r="C50" s="509"/>
      <c r="D50" s="494" t="s">
        <v>11</v>
      </c>
      <c r="E50" s="495" t="s">
        <v>408</v>
      </c>
      <c r="F50" s="496" t="s">
        <v>13</v>
      </c>
      <c r="G50" s="497">
        <v>55</v>
      </c>
      <c r="H50" s="513">
        <v>83.3</v>
      </c>
      <c r="I50" s="499">
        <f>IF(H50/G50*100&gt;100,100,H50/G50*100)</f>
        <v>100</v>
      </c>
      <c r="J50" s="510"/>
      <c r="K50" s="511"/>
      <c r="L50" s="662"/>
      <c r="M50" s="503"/>
    </row>
    <row r="51" spans="1:13" s="504" customFormat="1" ht="30.75" customHeight="1" thickBot="1" x14ac:dyDescent="0.3">
      <c r="A51" s="652"/>
      <c r="B51" s="528"/>
      <c r="C51" s="515"/>
      <c r="D51" s="494" t="s">
        <v>16</v>
      </c>
      <c r="E51" s="517" t="s">
        <v>305</v>
      </c>
      <c r="F51" s="496" t="s">
        <v>18</v>
      </c>
      <c r="G51" s="519">
        <v>16</v>
      </c>
      <c r="H51" s="519">
        <v>16</v>
      </c>
      <c r="I51" s="499">
        <f>IF(H51/G51*100&gt;100,100,H51/G51*100)</f>
        <v>100</v>
      </c>
      <c r="J51" s="523">
        <f>I51</f>
        <v>100</v>
      </c>
      <c r="K51" s="511"/>
      <c r="L51" s="662"/>
      <c r="M51" s="503"/>
    </row>
    <row r="52" spans="1:13" s="504" customFormat="1" ht="42" customHeight="1" x14ac:dyDescent="0.25">
      <c r="A52" s="555" t="s">
        <v>85</v>
      </c>
      <c r="B52" s="492" t="s">
        <v>421</v>
      </c>
      <c r="C52" s="529" t="s">
        <v>406</v>
      </c>
      <c r="D52" s="496" t="s">
        <v>11</v>
      </c>
      <c r="E52" s="530" t="s">
        <v>212</v>
      </c>
      <c r="F52" s="496" t="s">
        <v>13</v>
      </c>
      <c r="G52" s="497">
        <v>100</v>
      </c>
      <c r="H52" s="498">
        <v>100</v>
      </c>
      <c r="I52" s="499">
        <f>IF(G52/H52*100&gt;100,100,G52/H52*100)</f>
        <v>100</v>
      </c>
      <c r="J52" s="500">
        <f>(I52+I53+I54)/3</f>
        <v>100</v>
      </c>
      <c r="K52" s="501">
        <f>(J52+J55)/2</f>
        <v>100</v>
      </c>
      <c r="L52" s="662"/>
      <c r="M52" s="503"/>
    </row>
    <row r="53" spans="1:13" s="504" customFormat="1" ht="42" customHeight="1" x14ac:dyDescent="0.25">
      <c r="A53" s="556"/>
      <c r="B53" s="508"/>
      <c r="C53" s="532"/>
      <c r="D53" s="496" t="s">
        <v>11</v>
      </c>
      <c r="E53" s="530" t="s">
        <v>213</v>
      </c>
      <c r="F53" s="496" t="s">
        <v>13</v>
      </c>
      <c r="G53" s="497">
        <v>12</v>
      </c>
      <c r="H53" s="498">
        <v>12</v>
      </c>
      <c r="I53" s="499">
        <f>IF(H53/G53*100&gt;100,100,H53/G53*100)</f>
        <v>100</v>
      </c>
      <c r="J53" s="510"/>
      <c r="K53" s="511"/>
      <c r="L53" s="662"/>
      <c r="M53" s="503"/>
    </row>
    <row r="54" spans="1:13" s="504" customFormat="1" ht="36" customHeight="1" x14ac:dyDescent="0.25">
      <c r="A54" s="556"/>
      <c r="B54" s="508"/>
      <c r="C54" s="532"/>
      <c r="D54" s="496" t="s">
        <v>11</v>
      </c>
      <c r="E54" s="530" t="s">
        <v>214</v>
      </c>
      <c r="F54" s="496" t="s">
        <v>13</v>
      </c>
      <c r="G54" s="497">
        <v>100</v>
      </c>
      <c r="H54" s="513">
        <v>100</v>
      </c>
      <c r="I54" s="499">
        <f>IF(H54/G54*100&gt;100,100,H54/G54*100)</f>
        <v>100</v>
      </c>
      <c r="J54" s="510"/>
      <c r="K54" s="511"/>
      <c r="L54" s="662"/>
      <c r="M54" s="503"/>
    </row>
    <row r="55" spans="1:13" s="504" customFormat="1" ht="30.75" customHeight="1" x14ac:dyDescent="0.25">
      <c r="A55" s="556"/>
      <c r="B55" s="514"/>
      <c r="C55" s="533"/>
      <c r="D55" s="496" t="s">
        <v>16</v>
      </c>
      <c r="E55" s="534" t="s">
        <v>305</v>
      </c>
      <c r="F55" s="496" t="s">
        <v>18</v>
      </c>
      <c r="G55" s="519">
        <v>0.33300000000000002</v>
      </c>
      <c r="H55" s="519">
        <v>0.33329999999999999</v>
      </c>
      <c r="I55" s="542">
        <f>IF(H55/G55*100&gt;100,100,H55/G55*100)</f>
        <v>100</v>
      </c>
      <c r="J55" s="523">
        <f>I55</f>
        <v>100</v>
      </c>
      <c r="K55" s="511"/>
      <c r="L55" s="662"/>
      <c r="M55" s="503"/>
    </row>
    <row r="56" spans="1:13" s="504" customFormat="1" ht="42" customHeight="1" x14ac:dyDescent="0.25">
      <c r="A56" s="492" t="s">
        <v>88</v>
      </c>
      <c r="B56" s="492" t="s">
        <v>458</v>
      </c>
      <c r="C56" s="535" t="s">
        <v>406</v>
      </c>
      <c r="D56" s="536" t="s">
        <v>11</v>
      </c>
      <c r="E56" s="537" t="s">
        <v>212</v>
      </c>
      <c r="F56" s="536" t="s">
        <v>13</v>
      </c>
      <c r="G56" s="497">
        <v>100</v>
      </c>
      <c r="H56" s="538">
        <v>100</v>
      </c>
      <c r="I56" s="499">
        <f t="shared" ref="I56:I67" si="1">IF(H56/G56*100&gt;100,100,H56/G56*100)</f>
        <v>100</v>
      </c>
      <c r="J56" s="500">
        <f>(I56+I57+I58)/3</f>
        <v>100</v>
      </c>
      <c r="K56" s="501">
        <f>(J56+J59)/2</f>
        <v>100</v>
      </c>
      <c r="L56" s="662"/>
      <c r="M56" s="503"/>
    </row>
    <row r="57" spans="1:13" s="504" customFormat="1" ht="42" customHeight="1" x14ac:dyDescent="0.25">
      <c r="A57" s="509"/>
      <c r="B57" s="508"/>
      <c r="C57" s="539"/>
      <c r="D57" s="536" t="s">
        <v>11</v>
      </c>
      <c r="E57" s="537" t="s">
        <v>213</v>
      </c>
      <c r="F57" s="536" t="s">
        <v>13</v>
      </c>
      <c r="G57" s="497">
        <v>12</v>
      </c>
      <c r="H57" s="538">
        <v>12</v>
      </c>
      <c r="I57" s="499">
        <f>IF(G57/H57*100&gt;100,100,G57/H57*100)</f>
        <v>100</v>
      </c>
      <c r="J57" s="510"/>
      <c r="K57" s="511"/>
      <c r="L57" s="662"/>
      <c r="M57" s="503"/>
    </row>
    <row r="58" spans="1:13" s="504" customFormat="1" ht="36" customHeight="1" x14ac:dyDescent="0.25">
      <c r="A58" s="509"/>
      <c r="B58" s="508"/>
      <c r="C58" s="539"/>
      <c r="D58" s="536" t="s">
        <v>11</v>
      </c>
      <c r="E58" s="537" t="s">
        <v>214</v>
      </c>
      <c r="F58" s="536" t="s">
        <v>13</v>
      </c>
      <c r="G58" s="497">
        <v>100</v>
      </c>
      <c r="H58" s="497">
        <v>100</v>
      </c>
      <c r="I58" s="499">
        <f t="shared" si="1"/>
        <v>100</v>
      </c>
      <c r="J58" s="510"/>
      <c r="K58" s="511"/>
      <c r="L58" s="662"/>
      <c r="M58" s="503"/>
    </row>
    <row r="59" spans="1:13" s="504" customFormat="1" ht="30.75" customHeight="1" x14ac:dyDescent="0.25">
      <c r="A59" s="515"/>
      <c r="B59" s="514"/>
      <c r="C59" s="540"/>
      <c r="D59" s="536" t="s">
        <v>16</v>
      </c>
      <c r="E59" s="541" t="s">
        <v>305</v>
      </c>
      <c r="F59" s="536" t="s">
        <v>18</v>
      </c>
      <c r="G59" s="519">
        <v>1</v>
      </c>
      <c r="H59" s="519">
        <v>1</v>
      </c>
      <c r="I59" s="499">
        <f t="shared" si="1"/>
        <v>100</v>
      </c>
      <c r="J59" s="523">
        <f>I59</f>
        <v>100</v>
      </c>
      <c r="K59" s="511"/>
      <c r="L59" s="662"/>
      <c r="M59" s="503"/>
    </row>
    <row r="60" spans="1:13" s="504" customFormat="1" ht="42" customHeight="1" x14ac:dyDescent="0.25">
      <c r="A60" s="647" t="s">
        <v>87</v>
      </c>
      <c r="B60" s="492" t="s">
        <v>423</v>
      </c>
      <c r="C60" s="529" t="s">
        <v>406</v>
      </c>
      <c r="D60" s="496" t="s">
        <v>11</v>
      </c>
      <c r="E60" s="530" t="s">
        <v>212</v>
      </c>
      <c r="F60" s="496" t="s">
        <v>13</v>
      </c>
      <c r="G60" s="497">
        <v>100</v>
      </c>
      <c r="H60" s="538">
        <v>100</v>
      </c>
      <c r="I60" s="499">
        <f t="shared" si="1"/>
        <v>100</v>
      </c>
      <c r="J60" s="500">
        <f>(I60+I61+I62)/3</f>
        <v>100</v>
      </c>
      <c r="K60" s="501">
        <f>(J60+J63)/2</f>
        <v>99.999549999549998</v>
      </c>
      <c r="L60" s="662"/>
      <c r="M60" s="503"/>
    </row>
    <row r="61" spans="1:13" s="504" customFormat="1" ht="42" customHeight="1" x14ac:dyDescent="0.25">
      <c r="A61" s="556"/>
      <c r="B61" s="508"/>
      <c r="C61" s="532"/>
      <c r="D61" s="496" t="s">
        <v>11</v>
      </c>
      <c r="E61" s="530" t="s">
        <v>213</v>
      </c>
      <c r="F61" s="496" t="s">
        <v>13</v>
      </c>
      <c r="G61" s="497">
        <v>12</v>
      </c>
      <c r="H61" s="538">
        <v>12</v>
      </c>
      <c r="I61" s="499">
        <f>IF(G61/H61*100&gt;100,100,G61/H61*100)</f>
        <v>100</v>
      </c>
      <c r="J61" s="510"/>
      <c r="K61" s="511"/>
      <c r="L61" s="662"/>
      <c r="M61" s="503"/>
    </row>
    <row r="62" spans="1:13" s="504" customFormat="1" ht="36" customHeight="1" x14ac:dyDescent="0.25">
      <c r="A62" s="556"/>
      <c r="B62" s="508"/>
      <c r="C62" s="532"/>
      <c r="D62" s="496" t="s">
        <v>11</v>
      </c>
      <c r="E62" s="530" t="s">
        <v>214</v>
      </c>
      <c r="F62" s="496" t="s">
        <v>13</v>
      </c>
      <c r="G62" s="497">
        <v>100</v>
      </c>
      <c r="H62" s="497">
        <v>100</v>
      </c>
      <c r="I62" s="499">
        <f t="shared" si="1"/>
        <v>100</v>
      </c>
      <c r="J62" s="510"/>
      <c r="K62" s="511"/>
      <c r="L62" s="662"/>
      <c r="M62" s="503"/>
    </row>
    <row r="63" spans="1:13" s="504" customFormat="1" ht="30.75" customHeight="1" thickBot="1" x14ac:dyDescent="0.3">
      <c r="A63" s="557"/>
      <c r="B63" s="514"/>
      <c r="C63" s="533"/>
      <c r="D63" s="496" t="s">
        <v>16</v>
      </c>
      <c r="E63" s="534" t="s">
        <v>305</v>
      </c>
      <c r="F63" s="496" t="s">
        <v>18</v>
      </c>
      <c r="G63" s="519">
        <v>3.3333300000000001</v>
      </c>
      <c r="H63" s="519">
        <v>3.3332999999999999</v>
      </c>
      <c r="I63" s="542">
        <f t="shared" si="1"/>
        <v>99.999099999099997</v>
      </c>
      <c r="J63" s="523">
        <f>I63</f>
        <v>99.999099999099997</v>
      </c>
      <c r="K63" s="511"/>
      <c r="L63" s="662"/>
      <c r="M63" s="503"/>
    </row>
    <row r="64" spans="1:13" s="504" customFormat="1" ht="42" customHeight="1" x14ac:dyDescent="0.25">
      <c r="A64" s="558" t="s">
        <v>82</v>
      </c>
      <c r="B64" s="492" t="s">
        <v>451</v>
      </c>
      <c r="C64" s="529" t="s">
        <v>406</v>
      </c>
      <c r="D64" s="496" t="s">
        <v>11</v>
      </c>
      <c r="E64" s="530" t="s">
        <v>212</v>
      </c>
      <c r="F64" s="496" t="s">
        <v>13</v>
      </c>
      <c r="G64" s="497">
        <v>100</v>
      </c>
      <c r="H64" s="498">
        <v>100</v>
      </c>
      <c r="I64" s="499">
        <f t="shared" si="1"/>
        <v>100</v>
      </c>
      <c r="J64" s="500">
        <f>(I64+I65+I66)/3</f>
        <v>100</v>
      </c>
      <c r="K64" s="501">
        <f>(J64+J67)/2</f>
        <v>100</v>
      </c>
      <c r="L64" s="662"/>
      <c r="M64" s="503"/>
    </row>
    <row r="65" spans="1:13" s="504" customFormat="1" ht="42" customHeight="1" x14ac:dyDescent="0.25">
      <c r="A65" s="509"/>
      <c r="B65" s="508"/>
      <c r="C65" s="532"/>
      <c r="D65" s="496" t="s">
        <v>11</v>
      </c>
      <c r="E65" s="530" t="s">
        <v>213</v>
      </c>
      <c r="F65" s="496" t="s">
        <v>13</v>
      </c>
      <c r="G65" s="497">
        <v>10</v>
      </c>
      <c r="H65" s="498">
        <v>10</v>
      </c>
      <c r="I65" s="499">
        <f>IF(G65/H65*100&gt;100,100,G65/H65*100)</f>
        <v>100</v>
      </c>
      <c r="J65" s="510"/>
      <c r="K65" s="511"/>
      <c r="L65" s="662"/>
      <c r="M65" s="503"/>
    </row>
    <row r="66" spans="1:13" s="504" customFormat="1" ht="36" customHeight="1" x14ac:dyDescent="0.25">
      <c r="A66" s="509"/>
      <c r="B66" s="508"/>
      <c r="C66" s="532"/>
      <c r="D66" s="496" t="s">
        <v>11</v>
      </c>
      <c r="E66" s="530" t="s">
        <v>214</v>
      </c>
      <c r="F66" s="496" t="s">
        <v>13</v>
      </c>
      <c r="G66" s="497">
        <v>100</v>
      </c>
      <c r="H66" s="513">
        <v>100</v>
      </c>
      <c r="I66" s="499">
        <f t="shared" si="1"/>
        <v>100</v>
      </c>
      <c r="J66" s="510"/>
      <c r="K66" s="511"/>
      <c r="L66" s="662"/>
      <c r="M66" s="503"/>
    </row>
    <row r="67" spans="1:13" s="504" customFormat="1" ht="30.75" customHeight="1" thickBot="1" x14ac:dyDescent="0.3">
      <c r="A67" s="515"/>
      <c r="B67" s="514"/>
      <c r="C67" s="533"/>
      <c r="D67" s="496" t="s">
        <v>16</v>
      </c>
      <c r="E67" s="534" t="s">
        <v>305</v>
      </c>
      <c r="F67" s="496" t="s">
        <v>18</v>
      </c>
      <c r="G67" s="519">
        <v>135.33332999999999</v>
      </c>
      <c r="H67" s="519">
        <v>135.83000000000001</v>
      </c>
      <c r="I67" s="499">
        <f t="shared" si="1"/>
        <v>100</v>
      </c>
      <c r="J67" s="523">
        <f>I67</f>
        <v>100</v>
      </c>
      <c r="K67" s="511"/>
      <c r="L67" s="700"/>
      <c r="M67" s="503"/>
    </row>
    <row r="68" spans="1:13" s="504" customFormat="1" ht="42" hidden="1" customHeight="1" x14ac:dyDescent="0.25">
      <c r="A68" s="492"/>
      <c r="B68" s="492" t="s">
        <v>425</v>
      </c>
      <c r="C68" s="529" t="s">
        <v>406</v>
      </c>
      <c r="D68" s="496" t="s">
        <v>11</v>
      </c>
      <c r="E68" s="530" t="s">
        <v>212</v>
      </c>
      <c r="F68" s="496" t="s">
        <v>13</v>
      </c>
      <c r="G68" s="497"/>
      <c r="H68" s="498"/>
      <c r="I68" s="499" t="e">
        <f>IF(G68/H68*100&gt;100,100,G68/H68*100)</f>
        <v>#DIV/0!</v>
      </c>
      <c r="J68" s="608" t="e">
        <f>(I68+I69+I70)/3</f>
        <v>#DIV/0!</v>
      </c>
      <c r="K68" s="501" t="e">
        <f>(J68+J71)/2</f>
        <v>#DIV/0!</v>
      </c>
      <c r="M68" s="503"/>
    </row>
    <row r="69" spans="1:13" s="504" customFormat="1" ht="42" hidden="1" customHeight="1" x14ac:dyDescent="0.25">
      <c r="A69" s="509"/>
      <c r="B69" s="508"/>
      <c r="C69" s="532"/>
      <c r="D69" s="496" t="s">
        <v>11</v>
      </c>
      <c r="E69" s="530" t="s">
        <v>213</v>
      </c>
      <c r="F69" s="496" t="s">
        <v>13</v>
      </c>
      <c r="G69" s="497"/>
      <c r="H69" s="498"/>
      <c r="I69" s="499" t="e">
        <f>IF(H69/G69*100&gt;100,100,H69/G69*100)</f>
        <v>#DIV/0!</v>
      </c>
      <c r="J69" s="610"/>
      <c r="K69" s="511"/>
      <c r="M69" s="503"/>
    </row>
    <row r="70" spans="1:13" s="504" customFormat="1" ht="36" hidden="1" customHeight="1" x14ac:dyDescent="0.25">
      <c r="A70" s="509"/>
      <c r="B70" s="508"/>
      <c r="C70" s="532"/>
      <c r="D70" s="496" t="s">
        <v>11</v>
      </c>
      <c r="E70" s="530" t="s">
        <v>214</v>
      </c>
      <c r="F70" s="496" t="s">
        <v>13</v>
      </c>
      <c r="G70" s="497"/>
      <c r="H70" s="513"/>
      <c r="I70" s="499" t="e">
        <f>IF(H70/G70*100&gt;100,100,H70/G70*100)</f>
        <v>#DIV/0!</v>
      </c>
      <c r="J70" s="610"/>
      <c r="K70" s="511"/>
      <c r="M70" s="503"/>
    </row>
    <row r="71" spans="1:13" s="504" customFormat="1" ht="30.75" hidden="1" customHeight="1" x14ac:dyDescent="0.25">
      <c r="A71" s="515"/>
      <c r="B71" s="514"/>
      <c r="C71" s="533"/>
      <c r="D71" s="496" t="s">
        <v>16</v>
      </c>
      <c r="E71" s="534" t="s">
        <v>305</v>
      </c>
      <c r="F71" s="496" t="s">
        <v>18</v>
      </c>
      <c r="G71" s="519"/>
      <c r="H71" s="522"/>
      <c r="I71" s="499" t="e">
        <f>IF(H71/G71*100&gt;100,100,H71/G71*100)</f>
        <v>#DIV/0!</v>
      </c>
      <c r="J71" s="611" t="e">
        <f>I71</f>
        <v>#DIV/0!</v>
      </c>
      <c r="K71" s="511"/>
      <c r="M71" s="503"/>
    </row>
    <row r="72" spans="1:13" s="504" customFormat="1" ht="42" hidden="1" customHeight="1" x14ac:dyDescent="0.25">
      <c r="A72" s="492" t="s">
        <v>210</v>
      </c>
      <c r="B72" s="492" t="s">
        <v>426</v>
      </c>
      <c r="C72" s="529" t="s">
        <v>406</v>
      </c>
      <c r="D72" s="496" t="s">
        <v>11</v>
      </c>
      <c r="E72" s="530" t="s">
        <v>212</v>
      </c>
      <c r="F72" s="496" t="s">
        <v>13</v>
      </c>
      <c r="G72" s="497"/>
      <c r="H72" s="498"/>
      <c r="I72" s="499" t="e">
        <f>IF(G72/H72*100&gt;100,100,G72/H72*100)</f>
        <v>#DIV/0!</v>
      </c>
      <c r="J72" s="608" t="e">
        <f>(I72+I73+I74)/3</f>
        <v>#DIV/0!</v>
      </c>
      <c r="K72" s="501" t="e">
        <f>(J72+J75)/2</f>
        <v>#DIV/0!</v>
      </c>
      <c r="M72" s="503"/>
    </row>
    <row r="73" spans="1:13" s="504" customFormat="1" ht="42" hidden="1" customHeight="1" x14ac:dyDescent="0.25">
      <c r="A73" s="509"/>
      <c r="B73" s="508"/>
      <c r="C73" s="532"/>
      <c r="D73" s="496" t="s">
        <v>11</v>
      </c>
      <c r="E73" s="530" t="s">
        <v>213</v>
      </c>
      <c r="F73" s="496" t="s">
        <v>13</v>
      </c>
      <c r="G73" s="497"/>
      <c r="H73" s="498"/>
      <c r="I73" s="499" t="e">
        <f>IF(H73/G73*100&gt;100,100,H73/G73*100)</f>
        <v>#DIV/0!</v>
      </c>
      <c r="J73" s="610"/>
      <c r="K73" s="511"/>
      <c r="M73" s="503"/>
    </row>
    <row r="74" spans="1:13" s="504" customFormat="1" ht="36" hidden="1" customHeight="1" x14ac:dyDescent="0.25">
      <c r="A74" s="509"/>
      <c r="B74" s="508"/>
      <c r="C74" s="532"/>
      <c r="D74" s="496" t="s">
        <v>11</v>
      </c>
      <c r="E74" s="530" t="s">
        <v>214</v>
      </c>
      <c r="F74" s="496" t="s">
        <v>13</v>
      </c>
      <c r="G74" s="497"/>
      <c r="H74" s="513"/>
      <c r="I74" s="499" t="e">
        <f>IF(H74/G74*100&gt;100,100,H74/G74*100)</f>
        <v>#DIV/0!</v>
      </c>
      <c r="J74" s="610"/>
      <c r="K74" s="511"/>
      <c r="M74" s="503"/>
    </row>
    <row r="75" spans="1:13" s="504" customFormat="1" ht="30.75" hidden="1" customHeight="1" x14ac:dyDescent="0.25">
      <c r="A75" s="509"/>
      <c r="B75" s="514"/>
      <c r="C75" s="533"/>
      <c r="D75" s="496" t="s">
        <v>16</v>
      </c>
      <c r="E75" s="534" t="s">
        <v>305</v>
      </c>
      <c r="F75" s="496" t="s">
        <v>18</v>
      </c>
      <c r="G75" s="519"/>
      <c r="H75" s="522"/>
      <c r="I75" s="499" t="e">
        <f>IF(H75/G75*100&gt;100,100,H75/G75*100)</f>
        <v>#DIV/0!</v>
      </c>
      <c r="J75" s="611" t="e">
        <f>I75</f>
        <v>#DIV/0!</v>
      </c>
      <c r="K75" s="511"/>
      <c r="M75" s="503"/>
    </row>
    <row r="76" spans="1:13" s="504" customFormat="1" ht="42" hidden="1" customHeight="1" x14ac:dyDescent="0.25">
      <c r="A76" s="555" t="s">
        <v>83</v>
      </c>
      <c r="B76" s="492" t="s">
        <v>427</v>
      </c>
      <c r="C76" s="529" t="s">
        <v>406</v>
      </c>
      <c r="D76" s="496" t="s">
        <v>11</v>
      </c>
      <c r="E76" s="530" t="s">
        <v>212</v>
      </c>
      <c r="F76" s="496" t="s">
        <v>13</v>
      </c>
      <c r="G76" s="497"/>
      <c r="H76" s="497"/>
      <c r="I76" s="499" t="e">
        <f>IF(G76/H76*100&gt;100,100,G76/H76*100)</f>
        <v>#DIV/0!</v>
      </c>
      <c r="J76" s="608" t="e">
        <f>(I76+I77+I78)/3</f>
        <v>#DIV/0!</v>
      </c>
      <c r="K76" s="501" t="e">
        <f>(J76+J79)/2</f>
        <v>#DIV/0!</v>
      </c>
      <c r="M76" s="503"/>
    </row>
    <row r="77" spans="1:13" s="504" customFormat="1" ht="42" hidden="1" customHeight="1" x14ac:dyDescent="0.25">
      <c r="A77" s="556"/>
      <c r="B77" s="508"/>
      <c r="C77" s="532"/>
      <c r="D77" s="496" t="s">
        <v>11</v>
      </c>
      <c r="E77" s="530" t="s">
        <v>213</v>
      </c>
      <c r="F77" s="496" t="s">
        <v>13</v>
      </c>
      <c r="G77" s="497"/>
      <c r="H77" s="497"/>
      <c r="I77" s="499" t="e">
        <f>IF(H77/G77*100&gt;100,100,H77/G77*100)</f>
        <v>#DIV/0!</v>
      </c>
      <c r="J77" s="610"/>
      <c r="K77" s="511"/>
      <c r="M77" s="503"/>
    </row>
    <row r="78" spans="1:13" s="504" customFormat="1" ht="36" hidden="1" customHeight="1" x14ac:dyDescent="0.25">
      <c r="A78" s="556"/>
      <c r="B78" s="508"/>
      <c r="C78" s="532"/>
      <c r="D78" s="496" t="s">
        <v>11</v>
      </c>
      <c r="E78" s="530" t="s">
        <v>214</v>
      </c>
      <c r="F78" s="496" t="s">
        <v>13</v>
      </c>
      <c r="G78" s="497"/>
      <c r="H78" s="497"/>
      <c r="I78" s="499" t="e">
        <f>IF(H78/G78*100&gt;100,100,H78/G78*100)</f>
        <v>#DIV/0!</v>
      </c>
      <c r="J78" s="610"/>
      <c r="K78" s="511"/>
      <c r="M78" s="503"/>
    </row>
    <row r="79" spans="1:13" s="504" customFormat="1" ht="30.75" hidden="1" customHeight="1" x14ac:dyDescent="0.25">
      <c r="A79" s="557"/>
      <c r="B79" s="514"/>
      <c r="C79" s="533"/>
      <c r="D79" s="496" t="s">
        <v>16</v>
      </c>
      <c r="E79" s="534" t="s">
        <v>305</v>
      </c>
      <c r="F79" s="496" t="s">
        <v>18</v>
      </c>
      <c r="G79" s="519"/>
      <c r="H79" s="522"/>
      <c r="I79" s="499" t="e">
        <f>IF(H79/G79*100&gt;100,100,H79/G79*100)</f>
        <v>#DIV/0!</v>
      </c>
      <c r="J79" s="611" t="e">
        <f>I79</f>
        <v>#DIV/0!</v>
      </c>
      <c r="K79" s="511"/>
      <c r="M79" s="503"/>
    </row>
    <row r="80" spans="1:13" s="504" customFormat="1" ht="42" customHeight="1" x14ac:dyDescent="0.25">
      <c r="A80" s="555" t="s">
        <v>102</v>
      </c>
      <c r="B80" s="492" t="s">
        <v>461</v>
      </c>
      <c r="C80" s="529" t="s">
        <v>406</v>
      </c>
      <c r="D80" s="496" t="s">
        <v>11</v>
      </c>
      <c r="E80" s="530" t="s">
        <v>212</v>
      </c>
      <c r="F80" s="496" t="s">
        <v>13</v>
      </c>
      <c r="G80" s="497">
        <v>100</v>
      </c>
      <c r="H80" s="497">
        <v>100</v>
      </c>
      <c r="I80" s="499">
        <f>IF(G80/H80*100&gt;100,100,G80/H80*100)</f>
        <v>100</v>
      </c>
      <c r="J80" s="608">
        <f>(I80+I81+I82)/3</f>
        <v>99.669966996699671</v>
      </c>
      <c r="K80" s="501">
        <f>(J80+J83)/2</f>
        <v>99.834983498349828</v>
      </c>
      <c r="M80" s="503"/>
    </row>
    <row r="81" spans="1:13" s="504" customFormat="1" ht="42" customHeight="1" x14ac:dyDescent="0.25">
      <c r="A81" s="556"/>
      <c r="B81" s="508"/>
      <c r="C81" s="532"/>
      <c r="D81" s="496" t="s">
        <v>11</v>
      </c>
      <c r="E81" s="530" t="s">
        <v>213</v>
      </c>
      <c r="F81" s="496" t="s">
        <v>13</v>
      </c>
      <c r="G81" s="497">
        <v>10</v>
      </c>
      <c r="H81" s="497">
        <v>10.1</v>
      </c>
      <c r="I81" s="499">
        <f>IF(G81/H81*100&gt;100,100,G81/H81*100)</f>
        <v>99.009900990099013</v>
      </c>
      <c r="J81" s="610"/>
      <c r="K81" s="511"/>
      <c r="M81" s="503"/>
    </row>
    <row r="82" spans="1:13" s="504" customFormat="1" ht="36" customHeight="1" x14ac:dyDescent="0.25">
      <c r="A82" s="556"/>
      <c r="B82" s="508"/>
      <c r="C82" s="532"/>
      <c r="D82" s="496" t="s">
        <v>11</v>
      </c>
      <c r="E82" s="530" t="s">
        <v>214</v>
      </c>
      <c r="F82" s="496" t="s">
        <v>13</v>
      </c>
      <c r="G82" s="497">
        <v>100</v>
      </c>
      <c r="H82" s="497">
        <v>100</v>
      </c>
      <c r="I82" s="499">
        <f>IF(H82/G82*100&gt;100,100,H82/G82*100)</f>
        <v>100</v>
      </c>
      <c r="J82" s="610"/>
      <c r="K82" s="511"/>
      <c r="M82" s="503"/>
    </row>
    <row r="83" spans="1:13" s="504" customFormat="1" ht="30.75" customHeight="1" thickBot="1" x14ac:dyDescent="0.3">
      <c r="A83" s="557"/>
      <c r="B83" s="514"/>
      <c r="C83" s="533"/>
      <c r="D83" s="496" t="s">
        <v>16</v>
      </c>
      <c r="E83" s="534" t="s">
        <v>305</v>
      </c>
      <c r="F83" s="496" t="s">
        <v>18</v>
      </c>
      <c r="G83" s="519">
        <v>4</v>
      </c>
      <c r="H83" s="522">
        <v>4</v>
      </c>
      <c r="I83" s="499">
        <f>IF(H83/G83*100&gt;100,100,H83/G83*100)</f>
        <v>100</v>
      </c>
      <c r="J83" s="611">
        <f>I83</f>
        <v>100</v>
      </c>
      <c r="K83" s="511"/>
      <c r="M83" s="503"/>
    </row>
    <row r="84" spans="1:13" s="504" customFormat="1" ht="42" customHeight="1" x14ac:dyDescent="0.25">
      <c r="A84" s="558" t="s">
        <v>86</v>
      </c>
      <c r="B84" s="492" t="s">
        <v>462</v>
      </c>
      <c r="C84" s="529" t="s">
        <v>406</v>
      </c>
      <c r="D84" s="496" t="s">
        <v>11</v>
      </c>
      <c r="E84" s="530" t="s">
        <v>212</v>
      </c>
      <c r="F84" s="496" t="s">
        <v>13</v>
      </c>
      <c r="G84" s="497">
        <v>100</v>
      </c>
      <c r="H84" s="498">
        <v>100</v>
      </c>
      <c r="I84" s="499">
        <f>IF(G84/H84*100&gt;100,100,G84/H84*100)</f>
        <v>100</v>
      </c>
      <c r="J84" s="608">
        <f>(I84+I85+I86)/3</f>
        <v>99.669966996699671</v>
      </c>
      <c r="K84" s="501">
        <f>(J84+J87)/2</f>
        <v>99.834983498349828</v>
      </c>
      <c r="M84" s="503"/>
    </row>
    <row r="85" spans="1:13" s="504" customFormat="1" ht="42" customHeight="1" x14ac:dyDescent="0.25">
      <c r="A85" s="509"/>
      <c r="B85" s="508"/>
      <c r="C85" s="532"/>
      <c r="D85" s="496" t="s">
        <v>11</v>
      </c>
      <c r="E85" s="530" t="s">
        <v>213</v>
      </c>
      <c r="F85" s="496" t="s">
        <v>13</v>
      </c>
      <c r="G85" s="497">
        <v>10</v>
      </c>
      <c r="H85" s="538">
        <v>10.1</v>
      </c>
      <c r="I85" s="499">
        <f>IF(G85/H85*100&gt;100,100,G85/H85*100)</f>
        <v>99.009900990099013</v>
      </c>
      <c r="J85" s="610"/>
      <c r="K85" s="511"/>
      <c r="M85" s="503"/>
    </row>
    <row r="86" spans="1:13" s="504" customFormat="1" ht="36" customHeight="1" x14ac:dyDescent="0.25">
      <c r="A86" s="509"/>
      <c r="B86" s="508"/>
      <c r="C86" s="532"/>
      <c r="D86" s="496" t="s">
        <v>11</v>
      </c>
      <c r="E86" s="530" t="s">
        <v>214</v>
      </c>
      <c r="F86" s="496" t="s">
        <v>13</v>
      </c>
      <c r="G86" s="497">
        <v>100</v>
      </c>
      <c r="H86" s="513">
        <v>100</v>
      </c>
      <c r="I86" s="499">
        <f>IF(H86/G86*100&gt;100,100,H86/G86*100)</f>
        <v>100</v>
      </c>
      <c r="J86" s="610"/>
      <c r="K86" s="511"/>
      <c r="M86" s="503"/>
    </row>
    <row r="87" spans="1:13" s="504" customFormat="1" ht="30.75" customHeight="1" x14ac:dyDescent="0.25">
      <c r="A87" s="515"/>
      <c r="B87" s="514"/>
      <c r="C87" s="533"/>
      <c r="D87" s="496" t="s">
        <v>16</v>
      </c>
      <c r="E87" s="534" t="s">
        <v>305</v>
      </c>
      <c r="F87" s="496" t="s">
        <v>18</v>
      </c>
      <c r="G87" s="519">
        <v>16</v>
      </c>
      <c r="H87" s="519">
        <v>16</v>
      </c>
      <c r="I87" s="499">
        <f>IF(H87/G87*100&gt;100,100,H87/G87*100)</f>
        <v>100</v>
      </c>
      <c r="J87" s="611">
        <f>I87</f>
        <v>100</v>
      </c>
      <c r="K87" s="511"/>
      <c r="M87" s="503"/>
    </row>
    <row r="88" spans="1:13" ht="34.5" customHeight="1" x14ac:dyDescent="0.25">
      <c r="A88" s="560" t="s">
        <v>430</v>
      </c>
      <c r="D88" s="561"/>
      <c r="E88" s="562"/>
      <c r="G88" s="560" t="s">
        <v>431</v>
      </c>
      <c r="H88" s="563"/>
    </row>
    <row r="89" spans="1:13" ht="30.75" customHeight="1" x14ac:dyDescent="0.25">
      <c r="A89" s="561" t="s">
        <v>432</v>
      </c>
      <c r="D89" s="561"/>
      <c r="E89" s="562"/>
      <c r="G89" s="561"/>
      <c r="H89" s="563"/>
    </row>
    <row r="90" spans="1:13" x14ac:dyDescent="0.25">
      <c r="F90" s="561">
        <v>160</v>
      </c>
      <c r="G90" s="563">
        <f>G7+G11+G15+G19+G23+G27+G31+G35+G39+G43+G47+G51</f>
        <v>160</v>
      </c>
      <c r="H90" s="703">
        <f>H7+H11+H15+H19+H23+H27+H31+H35+H39+H43+H47+H51</f>
        <v>160.5</v>
      </c>
      <c r="I90" s="704">
        <v>160.5</v>
      </c>
      <c r="J90" s="505"/>
    </row>
    <row r="91" spans="1:13" x14ac:dyDescent="0.25">
      <c r="F91" s="561">
        <v>160</v>
      </c>
      <c r="G91" s="563">
        <f>G55+G59+G63+G67+G71+G75+G79+G83+G87</f>
        <v>159.99965999999998</v>
      </c>
      <c r="H91" s="703">
        <f>H55+H59+H63+H67+H71+H75+H79+H83+H87</f>
        <v>160.4966</v>
      </c>
      <c r="I91" s="704">
        <v>160.5</v>
      </c>
      <c r="J91" s="505"/>
    </row>
    <row r="92" spans="1:13" ht="30.75" customHeight="1" x14ac:dyDescent="0.25">
      <c r="A92" s="560"/>
      <c r="D92" s="561"/>
      <c r="E92" s="562"/>
      <c r="G92" s="560"/>
      <c r="H92" s="563"/>
    </row>
    <row r="93" spans="1:13" x14ac:dyDescent="0.25">
      <c r="D93" s="561"/>
      <c r="E93" s="562"/>
      <c r="G93" s="561"/>
      <c r="H93" s="563"/>
    </row>
  </sheetData>
  <autoFilter ref="A2:M87"/>
  <mergeCells count="105">
    <mergeCell ref="A80:A83"/>
    <mergeCell ref="B80:B83"/>
    <mergeCell ref="C80:C83"/>
    <mergeCell ref="J80:J82"/>
    <mergeCell ref="K80:K83"/>
    <mergeCell ref="A84:A87"/>
    <mergeCell ref="B84:B87"/>
    <mergeCell ref="C84:C87"/>
    <mergeCell ref="J84:J86"/>
    <mergeCell ref="K84:K87"/>
    <mergeCell ref="A72:A75"/>
    <mergeCell ref="B72:B75"/>
    <mergeCell ref="C72:C75"/>
    <mergeCell ref="J72:J74"/>
    <mergeCell ref="K72:K75"/>
    <mergeCell ref="A76:A79"/>
    <mergeCell ref="B76:B79"/>
    <mergeCell ref="C76:C79"/>
    <mergeCell ref="J76:J78"/>
    <mergeCell ref="K76:K79"/>
    <mergeCell ref="A64:A67"/>
    <mergeCell ref="B64:B67"/>
    <mergeCell ref="C64:C67"/>
    <mergeCell ref="J64:J66"/>
    <mergeCell ref="K64:K67"/>
    <mergeCell ref="A68:A71"/>
    <mergeCell ref="B68:B71"/>
    <mergeCell ref="C68:C71"/>
    <mergeCell ref="J68:J70"/>
    <mergeCell ref="K68:K71"/>
    <mergeCell ref="A56:A59"/>
    <mergeCell ref="B56:B59"/>
    <mergeCell ref="C56:C59"/>
    <mergeCell ref="J56:J58"/>
    <mergeCell ref="K56:K59"/>
    <mergeCell ref="A60:A63"/>
    <mergeCell ref="B60:B63"/>
    <mergeCell ref="C60:C63"/>
    <mergeCell ref="J60:J62"/>
    <mergeCell ref="K60:K63"/>
    <mergeCell ref="B48:B51"/>
    <mergeCell ref="C48:C51"/>
    <mergeCell ref="J48:J50"/>
    <mergeCell ref="K48:K51"/>
    <mergeCell ref="A52:A55"/>
    <mergeCell ref="B52:B55"/>
    <mergeCell ref="C52:C55"/>
    <mergeCell ref="J52:J54"/>
    <mergeCell ref="K52:K55"/>
    <mergeCell ref="A40:A43"/>
    <mergeCell ref="B40:B43"/>
    <mergeCell ref="C40:C43"/>
    <mergeCell ref="J40:J42"/>
    <mergeCell ref="K40:K43"/>
    <mergeCell ref="B44:B47"/>
    <mergeCell ref="C44:C47"/>
    <mergeCell ref="J44:J46"/>
    <mergeCell ref="K44:K47"/>
    <mergeCell ref="A32:A35"/>
    <mergeCell ref="B32:B35"/>
    <mergeCell ref="C32:C35"/>
    <mergeCell ref="J32:J34"/>
    <mergeCell ref="K32:K35"/>
    <mergeCell ref="A36:A39"/>
    <mergeCell ref="B36:B39"/>
    <mergeCell ref="C36:C39"/>
    <mergeCell ref="J36:J38"/>
    <mergeCell ref="K36:K39"/>
    <mergeCell ref="A24:A27"/>
    <mergeCell ref="B24:B27"/>
    <mergeCell ref="C24:C27"/>
    <mergeCell ref="J24:J26"/>
    <mergeCell ref="K24:K27"/>
    <mergeCell ref="A28:A31"/>
    <mergeCell ref="B28:B31"/>
    <mergeCell ref="C28:C31"/>
    <mergeCell ref="J28:J30"/>
    <mergeCell ref="K28:K31"/>
    <mergeCell ref="A16:A19"/>
    <mergeCell ref="B16:B19"/>
    <mergeCell ref="C16:C19"/>
    <mergeCell ref="J16:J18"/>
    <mergeCell ref="K16:K19"/>
    <mergeCell ref="A20:A23"/>
    <mergeCell ref="B20:B23"/>
    <mergeCell ref="C20:C23"/>
    <mergeCell ref="J20:J22"/>
    <mergeCell ref="K20:K23"/>
    <mergeCell ref="J8:J10"/>
    <mergeCell ref="K8:K11"/>
    <mergeCell ref="A12:A15"/>
    <mergeCell ref="B12:B15"/>
    <mergeCell ref="C12:C15"/>
    <mergeCell ref="J12:J14"/>
    <mergeCell ref="K12:K15"/>
    <mergeCell ref="A1:M1"/>
    <mergeCell ref="A4:A7"/>
    <mergeCell ref="B4:B7"/>
    <mergeCell ref="C4:C7"/>
    <mergeCell ref="J4:J6"/>
    <mergeCell ref="K4:K7"/>
    <mergeCell ref="L4:L67"/>
    <mergeCell ref="A8:A11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2"/>
  <sheetViews>
    <sheetView zoomScale="70" zoomScaleNormal="70" zoomScaleSheetLayoutView="80" workbookViewId="0">
      <selection activeCell="B2" sqref="B2"/>
    </sheetView>
  </sheetViews>
  <sheetFormatPr defaultColWidth="8.85546875" defaultRowHeight="15" x14ac:dyDescent="0.25"/>
  <cols>
    <col min="1" max="1" width="17.85546875" style="561" customWidth="1"/>
    <col min="2" max="2" width="26.5703125" style="561" customWidth="1"/>
    <col min="3" max="4" width="17.5703125" style="561" customWidth="1"/>
    <col min="5" max="5" width="17.5703125" style="562" customWidth="1"/>
    <col min="6" max="6" width="36.28515625" style="561" customWidth="1"/>
    <col min="7" max="7" width="17.5703125" style="561" customWidth="1"/>
    <col min="8" max="8" width="17.5703125" style="563" customWidth="1"/>
    <col min="9" max="9" width="17.5703125" style="561" customWidth="1"/>
    <col min="10" max="13" width="19.140625" style="561" customWidth="1"/>
    <col min="14" max="14" width="19.140625" style="561" hidden="1" customWidth="1"/>
    <col min="15" max="15" width="19.140625" style="561" customWidth="1"/>
    <col min="16" max="16384" width="8.85546875" style="561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486" customFormat="1" ht="113.25" customHeight="1" x14ac:dyDescent="0.2">
      <c r="A2" s="481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2" t="s">
        <v>5</v>
      </c>
      <c r="K2" s="482" t="s">
        <v>6</v>
      </c>
      <c r="L2" s="482" t="s">
        <v>7</v>
      </c>
      <c r="M2" s="481" t="s">
        <v>8</v>
      </c>
      <c r="N2" s="485" t="s">
        <v>9</v>
      </c>
    </row>
    <row r="3" spans="1:14" s="489" customFormat="1" ht="22.5" customHeight="1" x14ac:dyDescent="0.2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14" s="505" customFormat="1" ht="42" customHeight="1" x14ac:dyDescent="0.25">
      <c r="A4" s="714" t="s">
        <v>463</v>
      </c>
      <c r="B4" s="491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12</v>
      </c>
      <c r="I4" s="498">
        <v>6.1</v>
      </c>
      <c r="J4" s="499">
        <f>IF(H4/I4*100&gt;100,100,H4/I4*100)</f>
        <v>100</v>
      </c>
      <c r="K4" s="608">
        <f>(J4+J5+J6)/3</f>
        <v>100</v>
      </c>
      <c r="L4" s="501">
        <f>(K4+K7)/2</f>
        <v>100</v>
      </c>
      <c r="M4" s="661" t="s">
        <v>407</v>
      </c>
      <c r="N4" s="503"/>
    </row>
    <row r="5" spans="1:14" s="505" customFormat="1" ht="42" customHeight="1" x14ac:dyDescent="0.25">
      <c r="A5" s="506"/>
      <c r="B5" s="507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498">
        <v>100</v>
      </c>
      <c r="J5" s="499">
        <f>IF(I5/H5*100&gt;100,100,I5/H5*100)</f>
        <v>100</v>
      </c>
      <c r="K5" s="610"/>
      <c r="L5" s="511"/>
      <c r="M5" s="662"/>
      <c r="N5" s="503"/>
    </row>
    <row r="6" spans="1:14" s="505" customFormat="1" ht="36" customHeight="1" x14ac:dyDescent="0.25">
      <c r="A6" s="506"/>
      <c r="B6" s="507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77.8</v>
      </c>
      <c r="J6" s="499">
        <f>IF(I6/H6*100&gt;100,100,I6/H6*100)</f>
        <v>100</v>
      </c>
      <c r="K6" s="610"/>
      <c r="L6" s="511"/>
      <c r="M6" s="662"/>
      <c r="N6" s="503"/>
    </row>
    <row r="7" spans="1:14" s="505" customFormat="1" ht="30.75" customHeight="1" x14ac:dyDescent="0.25">
      <c r="A7" s="506"/>
      <c r="B7" s="507"/>
      <c r="C7" s="514"/>
      <c r="D7" s="515"/>
      <c r="E7" s="494" t="s">
        <v>16</v>
      </c>
      <c r="F7" s="517" t="s">
        <v>305</v>
      </c>
      <c r="G7" s="496" t="s">
        <v>18</v>
      </c>
      <c r="H7" s="519">
        <v>33</v>
      </c>
      <c r="I7" s="519">
        <v>33</v>
      </c>
      <c r="J7" s="499">
        <f>IF(I7/H7*100&gt;100,100,I7/H7*100)</f>
        <v>100</v>
      </c>
      <c r="K7" s="611">
        <f>J7</f>
        <v>100</v>
      </c>
      <c r="L7" s="511"/>
      <c r="M7" s="662"/>
      <c r="N7" s="503"/>
    </row>
    <row r="8" spans="1:14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497"/>
      <c r="I8" s="498"/>
      <c r="J8" s="499" t="e">
        <f>IF(H8/I8*100&gt;100,100,H8/I8*100)</f>
        <v>#DIV/0!</v>
      </c>
      <c r="K8" s="608" t="e">
        <f>(J8+J9+J10)/3</f>
        <v>#DIV/0!</v>
      </c>
      <c r="L8" s="501" t="e">
        <f>(K8+K11)/2</f>
        <v>#DIV/0!</v>
      </c>
      <c r="M8" s="662"/>
      <c r="N8" s="503"/>
    </row>
    <row r="9" spans="1:14" s="505" customFormat="1" ht="42" hidden="1" customHeight="1" x14ac:dyDescent="0.25">
      <c r="A9" s="508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497"/>
      <c r="I9" s="498"/>
      <c r="J9" s="499" t="e">
        <f>IF(I9/H9*100&gt;100,100,I9/H9*100)</f>
        <v>#DIV/0!</v>
      </c>
      <c r="K9" s="610"/>
      <c r="L9" s="511"/>
      <c r="M9" s="662"/>
      <c r="N9" s="503"/>
    </row>
    <row r="10" spans="1:14" s="505" customFormat="1" ht="36" hidden="1" customHeight="1" x14ac:dyDescent="0.25">
      <c r="A10" s="508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497"/>
      <c r="I10" s="513"/>
      <c r="J10" s="499" t="e">
        <f>IF(I10/H10*100&gt;100,100,I10/H10*100)</f>
        <v>#DIV/0!</v>
      </c>
      <c r="K10" s="610"/>
      <c r="L10" s="511"/>
      <c r="M10" s="662"/>
      <c r="N10" s="503"/>
    </row>
    <row r="11" spans="1:14" s="505" customFormat="1" ht="30.75" hidden="1" customHeight="1" x14ac:dyDescent="0.25">
      <c r="A11" s="508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519"/>
      <c r="I11" s="522"/>
      <c r="J11" s="499" t="e">
        <f>IF(I11/H11*100&gt;100,100,I11/H11*100)</f>
        <v>#DIV/0!</v>
      </c>
      <c r="K11" s="611" t="e">
        <f>J11</f>
        <v>#DIV/0!</v>
      </c>
      <c r="L11" s="511"/>
      <c r="M11" s="662"/>
      <c r="N11" s="503"/>
    </row>
    <row r="12" spans="1:14" s="505" customFormat="1" ht="42" hidden="1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497"/>
      <c r="I12" s="498"/>
      <c r="J12" s="499" t="e">
        <f>IF(H12/I12*100&gt;100,100,H12/I12*100)</f>
        <v>#DIV/0!</v>
      </c>
      <c r="K12" s="608" t="e">
        <f>(J12+J13+J14)/3</f>
        <v>#DIV/0!</v>
      </c>
      <c r="L12" s="501" t="e">
        <f>(K12+K15)/2</f>
        <v>#DIV/0!</v>
      </c>
      <c r="M12" s="662"/>
      <c r="N12" s="503"/>
    </row>
    <row r="13" spans="1:14" s="505" customFormat="1" ht="42" hidden="1" customHeight="1" x14ac:dyDescent="0.25">
      <c r="A13" s="508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498"/>
      <c r="J13" s="499" t="e">
        <f>IF(I13/H13*100&gt;100,100,I13/H13*100)</f>
        <v>#DIV/0!</v>
      </c>
      <c r="K13" s="610"/>
      <c r="L13" s="511"/>
      <c r="M13" s="662"/>
      <c r="N13" s="503"/>
    </row>
    <row r="14" spans="1:14" s="505" customFormat="1" ht="36" hidden="1" customHeight="1" x14ac:dyDescent="0.25">
      <c r="A14" s="508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499" t="e">
        <f>IF(I14/H14*100&gt;100,100,I14/H14*100)</f>
        <v>#DIV/0!</v>
      </c>
      <c r="K14" s="610"/>
      <c r="L14" s="511"/>
      <c r="M14" s="662"/>
      <c r="N14" s="503"/>
    </row>
    <row r="15" spans="1:14" s="505" customFormat="1" ht="30.75" hidden="1" customHeight="1" x14ac:dyDescent="0.25">
      <c r="A15" s="508"/>
      <c r="B15" s="556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519"/>
      <c r="J15" s="499" t="e">
        <f>IF(I15/H15*100&gt;100,100,I15/H15*100)</f>
        <v>#DIV/0!</v>
      </c>
      <c r="K15" s="611" t="e">
        <f>J15</f>
        <v>#DIV/0!</v>
      </c>
      <c r="L15" s="511"/>
      <c r="M15" s="662"/>
      <c r="N15" s="503"/>
    </row>
    <row r="16" spans="1:14" s="505" customFormat="1" ht="42" customHeight="1" x14ac:dyDescent="0.25">
      <c r="A16" s="508"/>
      <c r="B16" s="492" t="s">
        <v>103</v>
      </c>
      <c r="C16" s="492" t="s">
        <v>464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13</v>
      </c>
      <c r="I16" s="498">
        <v>10.4</v>
      </c>
      <c r="J16" s="499">
        <f>IF(H16/I16*100&gt;100,100,H16/I16*100)</f>
        <v>100</v>
      </c>
      <c r="K16" s="608">
        <f>(J16+J17+J18)/3</f>
        <v>100</v>
      </c>
      <c r="L16" s="501">
        <f>(K16+K19)/2</f>
        <v>100</v>
      </c>
      <c r="M16" s="662"/>
      <c r="N16" s="503"/>
    </row>
    <row r="17" spans="1:14" s="505" customFormat="1" ht="42" customHeight="1" x14ac:dyDescent="0.25">
      <c r="A17" s="508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498">
        <v>100</v>
      </c>
      <c r="J17" s="499">
        <f>IF(I17/H17*100&gt;100,100,I17/H17*100)</f>
        <v>100</v>
      </c>
      <c r="K17" s="610"/>
      <c r="L17" s="511"/>
      <c r="M17" s="662"/>
      <c r="N17" s="503"/>
    </row>
    <row r="18" spans="1:14" s="505" customFormat="1" ht="36" customHeight="1" x14ac:dyDescent="0.25">
      <c r="A18" s="508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61.3</v>
      </c>
      <c r="J18" s="499">
        <f>IF(I18/H18*100&gt;100,100,I18/H18*100)</f>
        <v>100</v>
      </c>
      <c r="K18" s="610"/>
      <c r="L18" s="511"/>
      <c r="M18" s="662"/>
      <c r="N18" s="503"/>
    </row>
    <row r="19" spans="1:14" s="505" customFormat="1" ht="30.75" customHeight="1" x14ac:dyDescent="0.25">
      <c r="A19" s="508"/>
      <c r="B19" s="515"/>
      <c r="C19" s="514"/>
      <c r="D19" s="515"/>
      <c r="E19" s="494" t="s">
        <v>16</v>
      </c>
      <c r="F19" s="517" t="s">
        <v>305</v>
      </c>
      <c r="G19" s="496" t="s">
        <v>18</v>
      </c>
      <c r="H19" s="519">
        <v>1</v>
      </c>
      <c r="I19" s="522">
        <v>1</v>
      </c>
      <c r="J19" s="499">
        <f>IF(I19/H19*100&gt;100,100,I19/H19*100)</f>
        <v>100</v>
      </c>
      <c r="K19" s="611">
        <f>J19</f>
        <v>100</v>
      </c>
      <c r="L19" s="511"/>
      <c r="M19" s="662"/>
      <c r="N19" s="503"/>
    </row>
    <row r="20" spans="1:14" s="505" customFormat="1" ht="42" hidden="1" customHeight="1" x14ac:dyDescent="0.25">
      <c r="A20" s="508"/>
      <c r="B20" s="647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497"/>
      <c r="I20" s="498"/>
      <c r="J20" s="499" t="e">
        <f>IF(H20/I20*100&gt;100,100,H20/I20*100)</f>
        <v>#DIV/0!</v>
      </c>
      <c r="K20" s="608" t="e">
        <f>(J20+J21+J22)/3</f>
        <v>#DIV/0!</v>
      </c>
      <c r="L20" s="501" t="e">
        <f>(K20+K23)/2</f>
        <v>#DIV/0!</v>
      </c>
      <c r="M20" s="662"/>
      <c r="N20" s="503"/>
    </row>
    <row r="21" spans="1:14" s="505" customFormat="1" ht="42" hidden="1" customHeight="1" x14ac:dyDescent="0.25">
      <c r="A21" s="508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497"/>
      <c r="I21" s="498"/>
      <c r="J21" s="499" t="e">
        <f>IF(I21/H21*100&gt;100,100,I21/H21*100)</f>
        <v>#DIV/0!</v>
      </c>
      <c r="K21" s="610"/>
      <c r="L21" s="511"/>
      <c r="M21" s="662"/>
      <c r="N21" s="503"/>
    </row>
    <row r="22" spans="1:14" s="505" customFormat="1" ht="36" hidden="1" customHeight="1" x14ac:dyDescent="0.25">
      <c r="A22" s="508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497"/>
      <c r="I22" s="513"/>
      <c r="J22" s="499" t="e">
        <f>IF(I22/H22*100&gt;100,100,I22/H22*100)</f>
        <v>#DIV/0!</v>
      </c>
      <c r="K22" s="610"/>
      <c r="L22" s="511"/>
      <c r="M22" s="662"/>
      <c r="N22" s="503"/>
    </row>
    <row r="23" spans="1:14" s="505" customFormat="1" ht="30.75" hidden="1" customHeight="1" x14ac:dyDescent="0.25">
      <c r="A23" s="508"/>
      <c r="B23" s="556"/>
      <c r="C23" s="514"/>
      <c r="D23" s="515"/>
      <c r="E23" s="494" t="s">
        <v>16</v>
      </c>
      <c r="F23" s="517" t="s">
        <v>305</v>
      </c>
      <c r="G23" s="496" t="s">
        <v>18</v>
      </c>
      <c r="H23" s="519"/>
      <c r="I23" s="519"/>
      <c r="J23" s="499" t="e">
        <f>IF(I23/H23*100&gt;100,100,I23/H23*100)</f>
        <v>#DIV/0!</v>
      </c>
      <c r="K23" s="611" t="e">
        <f>J23</f>
        <v>#DIV/0!</v>
      </c>
      <c r="L23" s="511"/>
      <c r="M23" s="662"/>
      <c r="N23" s="503"/>
    </row>
    <row r="24" spans="1:14" s="505" customFormat="1" ht="42" customHeight="1" x14ac:dyDescent="0.25">
      <c r="A24" s="508"/>
      <c r="B24" s="492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13</v>
      </c>
      <c r="I24" s="498">
        <v>7.7</v>
      </c>
      <c r="J24" s="499">
        <f>IF(H24/I24*100&gt;100,100,H24/I24*100)</f>
        <v>100</v>
      </c>
      <c r="K24" s="500">
        <f>(J24+J25+J26)/3</f>
        <v>100</v>
      </c>
      <c r="L24" s="501">
        <f>(K24+K27)/2</f>
        <v>100</v>
      </c>
      <c r="M24" s="662"/>
      <c r="N24" s="503"/>
    </row>
    <row r="25" spans="1:14" s="505" customFormat="1" ht="42" customHeight="1" x14ac:dyDescent="0.25">
      <c r="A25" s="508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499">
        <f>IF(I25/H25*100&gt;100,100,I25/H25*100)</f>
        <v>100</v>
      </c>
      <c r="K25" s="510"/>
      <c r="L25" s="511"/>
      <c r="M25" s="662"/>
      <c r="N25" s="503"/>
    </row>
    <row r="26" spans="1:14" s="505" customFormat="1" ht="36" customHeight="1" x14ac:dyDescent="0.25">
      <c r="A26" s="508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60</v>
      </c>
      <c r="J26" s="499">
        <f>IF(I26/H26*100&gt;100,100,I26/H26*100)</f>
        <v>100</v>
      </c>
      <c r="K26" s="510"/>
      <c r="L26" s="511"/>
      <c r="M26" s="662"/>
      <c r="N26" s="503"/>
    </row>
    <row r="27" spans="1:14" s="505" customFormat="1" ht="30.75" customHeight="1" x14ac:dyDescent="0.25">
      <c r="A27" s="508"/>
      <c r="B27" s="515"/>
      <c r="C27" s="514"/>
      <c r="D27" s="515"/>
      <c r="E27" s="494" t="s">
        <v>16</v>
      </c>
      <c r="F27" s="517" t="s">
        <v>305</v>
      </c>
      <c r="G27" s="496" t="s">
        <v>18</v>
      </c>
      <c r="H27" s="519">
        <v>1</v>
      </c>
      <c r="I27" s="522">
        <v>1</v>
      </c>
      <c r="J27" s="499">
        <f>IF(I27/H27*100&gt;100,100,I27/H27*100)</f>
        <v>100</v>
      </c>
      <c r="K27" s="523">
        <f>J27</f>
        <v>100</v>
      </c>
      <c r="L27" s="511"/>
      <c r="M27" s="662"/>
      <c r="N27" s="503"/>
    </row>
    <row r="28" spans="1:14" s="505" customFormat="1" ht="42" hidden="1" customHeight="1" x14ac:dyDescent="0.25">
      <c r="A28" s="508"/>
      <c r="B28" s="647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499" t="e">
        <f>IF(H28/I28*100&gt;100,100,H28/I28*100)</f>
        <v>#DIV/0!</v>
      </c>
      <c r="K28" s="500" t="e">
        <f>(J28+J29+J30)/3</f>
        <v>#DIV/0!</v>
      </c>
      <c r="L28" s="501" t="e">
        <f>(K28+K31)/2</f>
        <v>#DIV/0!</v>
      </c>
      <c r="M28" s="662"/>
      <c r="N28" s="503"/>
    </row>
    <row r="29" spans="1:14" s="505" customFormat="1" ht="42" hidden="1" customHeight="1" x14ac:dyDescent="0.25">
      <c r="A29" s="508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499" t="e">
        <f>IF(I29/H29*100&gt;100,100,I29/H29*100)</f>
        <v>#DIV/0!</v>
      </c>
      <c r="K29" s="510"/>
      <c r="L29" s="511"/>
      <c r="M29" s="662"/>
      <c r="N29" s="503"/>
    </row>
    <row r="30" spans="1:14" s="505" customFormat="1" ht="36" hidden="1" customHeight="1" x14ac:dyDescent="0.25">
      <c r="A30" s="508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499" t="e">
        <f>IF(I30/H30*100&gt;100,100,I30/H30*100)</f>
        <v>#DIV/0!</v>
      </c>
      <c r="K30" s="510"/>
      <c r="L30" s="511"/>
      <c r="M30" s="662"/>
      <c r="N30" s="503"/>
    </row>
    <row r="31" spans="1:14" s="505" customFormat="1" ht="30.75" hidden="1" customHeight="1" x14ac:dyDescent="0.25">
      <c r="A31" s="508"/>
      <c r="B31" s="557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499" t="e">
        <f>IF(I31/H31*100&gt;100,100,I31/H31*100)</f>
        <v>#DIV/0!</v>
      </c>
      <c r="K31" s="523" t="e">
        <f>J31</f>
        <v>#DIV/0!</v>
      </c>
      <c r="L31" s="511"/>
      <c r="M31" s="662"/>
      <c r="N31" s="503"/>
    </row>
    <row r="32" spans="1:14" s="505" customFormat="1" ht="42" customHeight="1" x14ac:dyDescent="0.25">
      <c r="A32" s="508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6.7</v>
      </c>
      <c r="J32" s="499">
        <f>IF(H32/I32*100&gt;100,100,H32/I32*100)</f>
        <v>100</v>
      </c>
      <c r="K32" s="500">
        <f>(J32+J33+J34)/3</f>
        <v>100</v>
      </c>
      <c r="L32" s="501">
        <f>(K32+K35)/2</f>
        <v>99.619383587077607</v>
      </c>
      <c r="M32" s="662"/>
      <c r="N32" s="503"/>
    </row>
    <row r="33" spans="1:14" s="505" customFormat="1" ht="42" customHeight="1" x14ac:dyDescent="0.25">
      <c r="A33" s="508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662"/>
      <c r="N33" s="503"/>
    </row>
    <row r="34" spans="1:14" s="504" customFormat="1" ht="36" customHeight="1" x14ac:dyDescent="0.25">
      <c r="A34" s="508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61.7</v>
      </c>
      <c r="J34" s="499">
        <f>IF(I34/H34*100&gt;100,100,I34/H34*100)</f>
        <v>100</v>
      </c>
      <c r="K34" s="510"/>
      <c r="L34" s="511"/>
      <c r="M34" s="662"/>
      <c r="N34" s="503"/>
    </row>
    <row r="35" spans="1:14" s="504" customFormat="1" ht="30.75" customHeight="1" x14ac:dyDescent="0.25">
      <c r="A35" s="508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19">
        <v>269.3</v>
      </c>
      <c r="I35" s="519">
        <v>267.25</v>
      </c>
      <c r="J35" s="499">
        <f>IF(I35/H35*100&gt;100,100,I35/H35*100)</f>
        <v>99.238767174155214</v>
      </c>
      <c r="K35" s="523">
        <f>J35</f>
        <v>99.238767174155214</v>
      </c>
      <c r="L35" s="511"/>
      <c r="M35" s="662"/>
      <c r="N35" s="503"/>
    </row>
    <row r="36" spans="1:14" s="504" customFormat="1" ht="42" hidden="1" customHeight="1" x14ac:dyDescent="0.25">
      <c r="A36" s="508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</row>
    <row r="37" spans="1:14" s="504" customFormat="1" ht="42" hidden="1" customHeight="1" x14ac:dyDescent="0.25">
      <c r="A37" s="508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62"/>
      <c r="N37" s="503"/>
    </row>
    <row r="38" spans="1:14" s="504" customFormat="1" ht="36" hidden="1" customHeight="1" x14ac:dyDescent="0.25">
      <c r="A38" s="508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62"/>
      <c r="N38" s="503"/>
    </row>
    <row r="39" spans="1:14" s="504" customFormat="1" ht="30.75" hidden="1" customHeight="1" thickBot="1" x14ac:dyDescent="0.3">
      <c r="A39" s="508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62"/>
      <c r="N39" s="503"/>
    </row>
    <row r="40" spans="1:14" s="504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62"/>
      <c r="N40" s="503"/>
    </row>
    <row r="41" spans="1:14" s="504" customFormat="1" ht="42" hidden="1" customHeight="1" x14ac:dyDescent="0.25">
      <c r="A41" s="508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662"/>
      <c r="N41" s="503"/>
    </row>
    <row r="42" spans="1:14" s="504" customFormat="1" ht="36" hidden="1" customHeight="1" x14ac:dyDescent="0.25">
      <c r="A42" s="508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662"/>
      <c r="N42" s="503"/>
    </row>
    <row r="43" spans="1:14" s="504" customFormat="1" ht="30.75" hidden="1" customHeight="1" thickBot="1" x14ac:dyDescent="0.3">
      <c r="A43" s="508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662"/>
      <c r="N43" s="503"/>
    </row>
    <row r="44" spans="1:14" s="504" customFormat="1" ht="42" hidden="1" customHeight="1" x14ac:dyDescent="0.25">
      <c r="A44" s="508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662"/>
      <c r="N44" s="503"/>
    </row>
    <row r="45" spans="1:14" s="504" customFormat="1" ht="42" hidden="1" customHeight="1" x14ac:dyDescent="0.25">
      <c r="A45" s="508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499" t="e">
        <f>IF(I45/H45*100&gt;100,100,I45/H45*100)</f>
        <v>#DIV/0!</v>
      </c>
      <c r="K45" s="510"/>
      <c r="L45" s="511"/>
      <c r="M45" s="662"/>
      <c r="N45" s="503"/>
    </row>
    <row r="46" spans="1:14" s="504" customFormat="1" ht="36" hidden="1" customHeight="1" x14ac:dyDescent="0.25">
      <c r="A46" s="508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499" t="e">
        <f>IF(I46/H46*100&gt;100,100,I46/H46*100)</f>
        <v>#DIV/0!</v>
      </c>
      <c r="K46" s="510"/>
      <c r="L46" s="511"/>
      <c r="M46" s="662"/>
      <c r="N46" s="503"/>
    </row>
    <row r="47" spans="1:14" s="504" customFormat="1" ht="30.75" hidden="1" customHeight="1" thickBot="1" x14ac:dyDescent="0.3">
      <c r="A47" s="508"/>
      <c r="B47" s="651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662"/>
      <c r="N47" s="503"/>
    </row>
    <row r="48" spans="1:14" s="504" customFormat="1" ht="42" hidden="1" customHeight="1" x14ac:dyDescent="0.25">
      <c r="A48" s="508"/>
      <c r="B48" s="652" t="s">
        <v>419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/>
      <c r="I48" s="498"/>
      <c r="J48" s="499" t="e">
        <f>IF(H48/I48*100&gt;100,100,H48/I48*100)</f>
        <v>#DIV/0!</v>
      </c>
      <c r="K48" s="500" t="e">
        <f>(J48+J49+J50)/3</f>
        <v>#DIV/0!</v>
      </c>
      <c r="L48" s="501" t="e">
        <f>(K48+K51)/2</f>
        <v>#DIV/0!</v>
      </c>
      <c r="M48" s="662"/>
      <c r="N48" s="503"/>
    </row>
    <row r="49" spans="1:14" s="504" customFormat="1" ht="42" hidden="1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/>
      <c r="I49" s="498"/>
      <c r="J49" s="499" t="e">
        <f>IF(I49/H49*100&gt;100,100,I49/H49*100)</f>
        <v>#DIV/0!</v>
      </c>
      <c r="K49" s="510"/>
      <c r="L49" s="511"/>
      <c r="M49" s="662"/>
      <c r="N49" s="503"/>
    </row>
    <row r="50" spans="1:14" s="504" customFormat="1" ht="36" hidden="1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/>
      <c r="I50" s="513"/>
      <c r="J50" s="499" t="e">
        <f>IF(I50/H50*100&gt;100,100,I50/H50*100)</f>
        <v>#DIV/0!</v>
      </c>
      <c r="K50" s="510"/>
      <c r="L50" s="511"/>
      <c r="M50" s="662"/>
      <c r="N50" s="503"/>
    </row>
    <row r="51" spans="1:14" s="504" customFormat="1" ht="30.75" hidden="1" customHeight="1" x14ac:dyDescent="0.25">
      <c r="A51" s="508"/>
      <c r="B51" s="652"/>
      <c r="C51" s="528"/>
      <c r="D51" s="515"/>
      <c r="E51" s="494" t="s">
        <v>16</v>
      </c>
      <c r="F51" s="517" t="s">
        <v>305</v>
      </c>
      <c r="G51" s="496" t="s">
        <v>18</v>
      </c>
      <c r="H51" s="519"/>
      <c r="I51" s="519"/>
      <c r="J51" s="499" t="e">
        <f>IF(I51/H51*100&gt;100,100,I51/H51*100)</f>
        <v>#DIV/0!</v>
      </c>
      <c r="K51" s="523" t="e">
        <f>J51</f>
        <v>#DIV/0!</v>
      </c>
      <c r="L51" s="511"/>
      <c r="M51" s="662"/>
      <c r="N51" s="503"/>
    </row>
    <row r="52" spans="1:14" s="504" customFormat="1" ht="42" hidden="1" customHeight="1" x14ac:dyDescent="0.25">
      <c r="A52" s="509"/>
      <c r="B52" s="555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662"/>
      <c r="N52" s="503"/>
    </row>
    <row r="53" spans="1:14" s="504" customFormat="1" ht="42" hidden="1" customHeight="1" x14ac:dyDescent="0.25">
      <c r="A53" s="509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499" t="e">
        <f>IF(H53/I53*100&gt;100,100,H53/I53*100)</f>
        <v>#DIV/0!</v>
      </c>
      <c r="K53" s="510"/>
      <c r="L53" s="511"/>
      <c r="M53" s="662"/>
      <c r="N53" s="503"/>
    </row>
    <row r="54" spans="1:14" s="504" customFormat="1" ht="36" hidden="1" customHeight="1" x14ac:dyDescent="0.25">
      <c r="A54" s="509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662"/>
      <c r="N54" s="503"/>
    </row>
    <row r="55" spans="1:14" s="504" customFormat="1" ht="30.75" hidden="1" customHeight="1" x14ac:dyDescent="0.25">
      <c r="A55" s="509"/>
      <c r="B55" s="556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662"/>
      <c r="N55" s="503"/>
    </row>
    <row r="56" spans="1:14" s="504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>IF(I56/H56*100&gt;100,100,I56/H56*100)</f>
        <v>100</v>
      </c>
      <c r="K56" s="500">
        <f>(J56+J57+J58)/3</f>
        <v>100</v>
      </c>
      <c r="L56" s="501">
        <f>(K56+K59)/2</f>
        <v>100</v>
      </c>
      <c r="M56" s="662"/>
      <c r="N56" s="503"/>
    </row>
    <row r="57" spans="1:14" s="504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11.8</v>
      </c>
      <c r="J57" s="499">
        <f>IF(H57/I57*100&gt;100,100,H57/I57*100)</f>
        <v>100</v>
      </c>
      <c r="K57" s="510"/>
      <c r="L57" s="511"/>
      <c r="M57" s="662"/>
      <c r="N57" s="503"/>
    </row>
    <row r="58" spans="1:14" s="504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>IF(I58/H58*100&gt;100,100,I58/H58*100)</f>
        <v>100</v>
      </c>
      <c r="K58" s="510"/>
      <c r="L58" s="511"/>
      <c r="M58" s="662"/>
      <c r="N58" s="503"/>
    </row>
    <row r="59" spans="1:14" s="504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2</v>
      </c>
      <c r="I59" s="519">
        <v>2</v>
      </c>
      <c r="J59" s="499">
        <f>IF(I59/H59*100&gt;100,100,I59/H59*100)</f>
        <v>100</v>
      </c>
      <c r="K59" s="523">
        <f>J59</f>
        <v>100</v>
      </c>
      <c r="L59" s="511"/>
      <c r="M59" s="662"/>
      <c r="N59" s="503"/>
    </row>
    <row r="60" spans="1:14" s="504" customFormat="1" ht="42" hidden="1" customHeight="1" x14ac:dyDescent="0.25">
      <c r="A60" s="509"/>
      <c r="B60" s="647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>IF(H60/I60*100&gt;100,100,H60/I60*100)</f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</row>
    <row r="61" spans="1:14" s="504" customFormat="1" ht="42" hidden="1" customHeight="1" x14ac:dyDescent="0.25">
      <c r="A61" s="509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IF(I61/H61*100&gt;100,100,I61/H61*100)</f>
        <v>#DIV/0!</v>
      </c>
      <c r="K61" s="510"/>
      <c r="L61" s="511"/>
      <c r="M61" s="662"/>
      <c r="N61" s="503"/>
    </row>
    <row r="62" spans="1:14" s="504" customFormat="1" ht="36" hidden="1" customHeight="1" x14ac:dyDescent="0.25">
      <c r="A62" s="509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>IF(I62/H62*100&gt;100,100,I62/H62*100)</f>
        <v>#DIV/0!</v>
      </c>
      <c r="K62" s="510"/>
      <c r="L62" s="511"/>
      <c r="M62" s="662"/>
      <c r="N62" s="503"/>
    </row>
    <row r="63" spans="1:14" s="504" customFormat="1" ht="30.75" hidden="1" customHeight="1" thickBot="1" x14ac:dyDescent="0.3">
      <c r="A63" s="509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>IF(I63/H63*100&gt;100,100,I63/H63*100)</f>
        <v>#DIV/0!</v>
      </c>
      <c r="K63" s="523" t="e">
        <f>J63</f>
        <v>#DIV/0!</v>
      </c>
      <c r="L63" s="511"/>
      <c r="M63" s="662"/>
      <c r="N63" s="503"/>
    </row>
    <row r="64" spans="1:14" s="504" customFormat="1" ht="42" customHeight="1" x14ac:dyDescent="0.25">
      <c r="A64" s="509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499">
        <f t="shared" ref="J64:J70" si="0">IF(I64/H64*100&gt;100,100,I64/H64*100)</f>
        <v>100</v>
      </c>
      <c r="K64" s="500">
        <f>(J64+J65+J66)/3</f>
        <v>100</v>
      </c>
      <c r="L64" s="501">
        <f>(K64+K67)/2</f>
        <v>99.660932848164066</v>
      </c>
      <c r="M64" s="662"/>
      <c r="N64" s="503"/>
    </row>
    <row r="65" spans="1:14" s="504" customFormat="1" ht="42" customHeight="1" x14ac:dyDescent="0.25">
      <c r="A65" s="509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6.6</v>
      </c>
      <c r="J65" s="499">
        <f>IF(H65/I65*100&gt;100,100,H65/I65*100)</f>
        <v>100</v>
      </c>
      <c r="K65" s="510"/>
      <c r="L65" s="511"/>
      <c r="M65" s="662"/>
      <c r="N65" s="503"/>
    </row>
    <row r="66" spans="1:14" s="504" customFormat="1" ht="36" customHeight="1" x14ac:dyDescent="0.25">
      <c r="A66" s="509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 t="shared" si="0"/>
        <v>100</v>
      </c>
      <c r="K66" s="510"/>
      <c r="L66" s="511"/>
      <c r="M66" s="662"/>
      <c r="N66" s="503"/>
    </row>
    <row r="67" spans="1:14" s="504" customFormat="1" ht="30.75" customHeight="1" x14ac:dyDescent="0.25">
      <c r="A67" s="509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302.3</v>
      </c>
      <c r="I67" s="519">
        <v>300.25</v>
      </c>
      <c r="J67" s="499">
        <f>IF(I67/H67*100&gt;100,100,I67/H67*100)</f>
        <v>99.321865696328146</v>
      </c>
      <c r="K67" s="523">
        <f>J67</f>
        <v>99.321865696328146</v>
      </c>
      <c r="L67" s="511"/>
      <c r="M67" s="662"/>
      <c r="N67" s="503"/>
    </row>
    <row r="68" spans="1:14" s="504" customFormat="1" ht="0.75" customHeight="1" x14ac:dyDescent="0.25">
      <c r="A68" s="509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544"/>
      <c r="I68" s="582"/>
      <c r="J68" s="583" t="e">
        <f t="shared" si="0"/>
        <v>#DIV/0!</v>
      </c>
      <c r="K68" s="710" t="e">
        <f>(J68+J69+J70)/3</f>
        <v>#DIV/0!</v>
      </c>
      <c r="L68" s="585" t="e">
        <f>(K68+K71)/2</f>
        <v>#DIV/0!</v>
      </c>
      <c r="M68" s="662"/>
      <c r="N68" s="503"/>
    </row>
    <row r="69" spans="1:14" s="504" customFormat="1" ht="42" hidden="1" customHeight="1" x14ac:dyDescent="0.25">
      <c r="A69" s="509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544"/>
      <c r="I69" s="582"/>
      <c r="J69" s="583" t="e">
        <f>IF(H69/I69*100&gt;100,100,H69/I69*100)</f>
        <v>#DIV/0!</v>
      </c>
      <c r="K69" s="711"/>
      <c r="L69" s="594"/>
      <c r="M69" s="662"/>
      <c r="N69" s="503"/>
    </row>
    <row r="70" spans="1:14" s="504" customFormat="1" ht="36" hidden="1" customHeight="1" x14ac:dyDescent="0.25">
      <c r="A70" s="509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544"/>
      <c r="I70" s="513"/>
      <c r="J70" s="583" t="e">
        <f t="shared" si="0"/>
        <v>#DIV/0!</v>
      </c>
      <c r="K70" s="711"/>
      <c r="L70" s="594"/>
      <c r="M70" s="662"/>
      <c r="N70" s="503"/>
    </row>
    <row r="71" spans="1:14" s="504" customFormat="1" ht="30.75" hidden="1" customHeight="1" x14ac:dyDescent="0.25">
      <c r="A71" s="509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52"/>
      <c r="I71" s="605"/>
      <c r="J71" s="583" t="e">
        <f>IF(I71/H71*100&gt;100,100,I71/H71*100)</f>
        <v>#DIV/0!</v>
      </c>
      <c r="K71" s="712" t="e">
        <f>J71</f>
        <v>#DIV/0!</v>
      </c>
      <c r="L71" s="594"/>
      <c r="M71" s="700"/>
      <c r="N71" s="503"/>
    </row>
    <row r="72" spans="1:14" s="504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544"/>
      <c r="I72" s="582"/>
      <c r="J72" s="583" t="e">
        <f>IF(H72/I72*100&gt;100,100,H72/I72*100)</f>
        <v>#DIV/0!</v>
      </c>
      <c r="K72" s="584" t="e">
        <f>(J72+J73+J74)/3</f>
        <v>#DIV/0!</v>
      </c>
      <c r="L72" s="585" t="e">
        <f>(K72+K75)/2</f>
        <v>#DIV/0!</v>
      </c>
      <c r="N72" s="503"/>
    </row>
    <row r="73" spans="1:14" s="504" customFormat="1" ht="42" hidden="1" customHeight="1" x14ac:dyDescent="0.25">
      <c r="A73" s="509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544"/>
      <c r="I73" s="582"/>
      <c r="J73" s="583" t="e">
        <f>IF(I73/H73*100&gt;100,100,I73/H73*100)</f>
        <v>#DIV/0!</v>
      </c>
      <c r="K73" s="593"/>
      <c r="L73" s="594"/>
      <c r="N73" s="503"/>
    </row>
    <row r="74" spans="1:14" s="504" customFormat="1" ht="36" hidden="1" customHeight="1" x14ac:dyDescent="0.25">
      <c r="A74" s="509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544"/>
      <c r="I74" s="513"/>
      <c r="J74" s="583" t="e">
        <f>IF(I74/H74*100&gt;100,100,I74/H74*100)</f>
        <v>#DIV/0!</v>
      </c>
      <c r="K74" s="593"/>
      <c r="L74" s="594"/>
      <c r="N74" s="503"/>
    </row>
    <row r="75" spans="1:14" s="504" customFormat="1" ht="30.75" hidden="1" customHeight="1" thickBot="1" x14ac:dyDescent="0.3">
      <c r="A75" s="509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52"/>
      <c r="I75" s="605"/>
      <c r="J75" s="583" t="e">
        <f>IF(I75/H75*100&gt;100,100,I75/H75*100)</f>
        <v>#DIV/0!</v>
      </c>
      <c r="K75" s="602" t="e">
        <f>J75</f>
        <v>#DIV/0!</v>
      </c>
      <c r="L75" s="594"/>
      <c r="N75" s="503"/>
    </row>
    <row r="76" spans="1:14" s="504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544"/>
      <c r="I76" s="497"/>
      <c r="J76" s="583" t="e">
        <f>IF(H76/I76*100&gt;100,100,H76/I76*100)</f>
        <v>#DIV/0!</v>
      </c>
      <c r="K76" s="584" t="e">
        <f>(J76+J77+J78)/3</f>
        <v>#DIV/0!</v>
      </c>
      <c r="L76" s="585" t="e">
        <f>(K76+K79)/2</f>
        <v>#DIV/0!</v>
      </c>
      <c r="N76" s="503"/>
    </row>
    <row r="77" spans="1:14" s="504" customFormat="1" ht="42" hidden="1" customHeight="1" x14ac:dyDescent="0.25">
      <c r="A77" s="509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544"/>
      <c r="I77" s="497"/>
      <c r="J77" s="583" t="e">
        <f>IF(I77/H77*100&gt;100,100,I77/H77*100)</f>
        <v>#DIV/0!</v>
      </c>
      <c r="K77" s="593"/>
      <c r="L77" s="594"/>
      <c r="N77" s="503"/>
    </row>
    <row r="78" spans="1:14" s="504" customFormat="1" ht="36" hidden="1" customHeight="1" x14ac:dyDescent="0.25">
      <c r="A78" s="509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544"/>
      <c r="I78" s="497"/>
      <c r="J78" s="583" t="e">
        <f>IF(I78/H78*100&gt;100,100,I78/H78*100)</f>
        <v>#DIV/0!</v>
      </c>
      <c r="K78" s="593"/>
      <c r="L78" s="594"/>
      <c r="N78" s="503"/>
    </row>
    <row r="79" spans="1:14" s="504" customFormat="1" ht="30.75" hidden="1" customHeight="1" thickBot="1" x14ac:dyDescent="0.3">
      <c r="A79" s="509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52"/>
      <c r="I79" s="655"/>
      <c r="J79" s="583" t="e">
        <f>IF(I79/H79*100&gt;100,100,I79/H79*100)</f>
        <v>#DIV/0!</v>
      </c>
      <c r="K79" s="602" t="e">
        <f>J79</f>
        <v>#DIV/0!</v>
      </c>
      <c r="L79" s="594"/>
      <c r="N79" s="503"/>
    </row>
    <row r="80" spans="1:14" s="504" customFormat="1" ht="42" hidden="1" customHeight="1" x14ac:dyDescent="0.25">
      <c r="A80" s="509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544"/>
      <c r="I80" s="497"/>
      <c r="J80" s="583" t="e">
        <f>IF(H80/I80*100&gt;100,100,H80/I80*100)</f>
        <v>#DIV/0!</v>
      </c>
      <c r="K80" s="584" t="e">
        <f>(J80+J81+J82)/3</f>
        <v>#DIV/0!</v>
      </c>
      <c r="L80" s="585" t="e">
        <f>(K80+K83)/2</f>
        <v>#DIV/0!</v>
      </c>
      <c r="N80" s="503"/>
    </row>
    <row r="81" spans="1:14" s="504" customFormat="1" ht="42" hidden="1" customHeight="1" x14ac:dyDescent="0.25">
      <c r="A81" s="509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544"/>
      <c r="I81" s="497"/>
      <c r="J81" s="583" t="e">
        <f>IF(I81/H81*100&gt;100,100,I81/H81*100)</f>
        <v>#DIV/0!</v>
      </c>
      <c r="K81" s="593"/>
      <c r="L81" s="594"/>
      <c r="N81" s="503"/>
    </row>
    <row r="82" spans="1:14" s="504" customFormat="1" ht="36" hidden="1" customHeight="1" x14ac:dyDescent="0.25">
      <c r="A82" s="509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544"/>
      <c r="I82" s="497"/>
      <c r="J82" s="583" t="e">
        <f>IF(I82/H82*100&gt;100,100,I82/H82*100)</f>
        <v>#DIV/0!</v>
      </c>
      <c r="K82" s="593"/>
      <c r="L82" s="594"/>
      <c r="N82" s="503"/>
    </row>
    <row r="83" spans="1:14" s="504" customFormat="1" ht="30.75" hidden="1" customHeight="1" thickBot="1" x14ac:dyDescent="0.3">
      <c r="A83" s="509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52"/>
      <c r="I83" s="655"/>
      <c r="J83" s="583" t="e">
        <f>IF(I83/H83*100&gt;100,100,I83/H83*100)</f>
        <v>#DIV/0!</v>
      </c>
      <c r="K83" s="602" t="e">
        <f>J83</f>
        <v>#DIV/0!</v>
      </c>
      <c r="L83" s="594"/>
      <c r="N83" s="503"/>
    </row>
    <row r="84" spans="1:14" s="504" customFormat="1" ht="42" hidden="1" customHeight="1" x14ac:dyDescent="0.25">
      <c r="A84" s="509"/>
      <c r="B84" s="558" t="s">
        <v>86</v>
      </c>
      <c r="C84" s="492" t="s">
        <v>429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544"/>
      <c r="I84" s="582"/>
      <c r="J84" s="583" t="e">
        <f>IF(H84/I84*100&gt;100,100,H84/I84*100)</f>
        <v>#DIV/0!</v>
      </c>
      <c r="K84" s="584" t="e">
        <f>(J84+J85+J86)/3</f>
        <v>#DIV/0!</v>
      </c>
      <c r="L84" s="585" t="e">
        <f>(K84+K87)/2</f>
        <v>#DIV/0!</v>
      </c>
      <c r="N84" s="503"/>
    </row>
    <row r="85" spans="1:14" s="504" customFormat="1" ht="42" hidden="1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544"/>
      <c r="I85" s="656"/>
      <c r="J85" s="583" t="e">
        <f>IF(I85/H85*100&gt;100,100,I85/H85*100)</f>
        <v>#DIV/0!</v>
      </c>
      <c r="K85" s="593"/>
      <c r="L85" s="594"/>
      <c r="N85" s="503"/>
    </row>
    <row r="86" spans="1:14" s="504" customFormat="1" ht="36" hidden="1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544"/>
      <c r="I86" s="513"/>
      <c r="J86" s="583" t="e">
        <f>IF(I86/H86*100&gt;100,100,I86/H86*100)</f>
        <v>#DIV/0!</v>
      </c>
      <c r="K86" s="593"/>
      <c r="L86" s="594"/>
      <c r="N86" s="503"/>
    </row>
    <row r="87" spans="1:14" s="504" customFormat="1" ht="30.75" hidden="1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52"/>
      <c r="I87" s="606"/>
      <c r="J87" s="583" t="e">
        <f>IF(I87/H87*100&gt;100,100,I87/H87*100)</f>
        <v>#DIV/0!</v>
      </c>
      <c r="K87" s="602" t="e">
        <f>J87</f>
        <v>#DIV/0!</v>
      </c>
      <c r="L87" s="594"/>
      <c r="N87" s="503"/>
    </row>
    <row r="88" spans="1:14" ht="34.5" customHeight="1" x14ac:dyDescent="0.25">
      <c r="A88" s="707" t="s">
        <v>430</v>
      </c>
      <c r="G88" s="560" t="s">
        <v>431</v>
      </c>
    </row>
    <row r="89" spans="1:14" ht="30.75" customHeight="1" x14ac:dyDescent="0.25">
      <c r="A89" s="561" t="s">
        <v>432</v>
      </c>
    </row>
    <row r="90" spans="1:14" s="504" customFormat="1" x14ac:dyDescent="0.25">
      <c r="B90" s="561"/>
      <c r="C90" s="561"/>
      <c r="D90" s="561"/>
      <c r="E90" s="562"/>
      <c r="F90" s="561"/>
      <c r="G90" s="708">
        <v>304</v>
      </c>
      <c r="H90" s="563">
        <f>H7+H11+H15+H19+H23+H27+H31+H35+H39+H43+H47+H51</f>
        <v>304.3</v>
      </c>
      <c r="I90" s="703">
        <f>I7+I11+I15+I19+I23+I27+I31+I35+I39+I43+I47+I51</f>
        <v>302.25</v>
      </c>
      <c r="J90" s="704">
        <v>302.25</v>
      </c>
      <c r="K90" s="505"/>
    </row>
    <row r="91" spans="1:14" s="504" customFormat="1" x14ac:dyDescent="0.25">
      <c r="B91" s="561"/>
      <c r="C91" s="561"/>
      <c r="D91" s="561"/>
      <c r="E91" s="562"/>
      <c r="F91" s="561"/>
      <c r="G91" s="708">
        <v>304</v>
      </c>
      <c r="H91" s="563">
        <f>H55+H59+H63+H67+H71+H75+H79+H83+H87</f>
        <v>304.3</v>
      </c>
      <c r="I91" s="703">
        <f>I55+I59+I63+I67+I71+I75+I79+I83+I87</f>
        <v>302.25</v>
      </c>
      <c r="J91" s="704">
        <v>302.25</v>
      </c>
      <c r="K91" s="505"/>
    </row>
    <row r="92" spans="1:14" ht="30.75" customHeight="1" x14ac:dyDescent="0.25">
      <c r="A92" s="560"/>
      <c r="G92" s="560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71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R132"/>
  <sheetViews>
    <sheetView showZeros="0" topLeftCell="B1" zoomScale="70" zoomScaleNormal="70" workbookViewId="0">
      <selection activeCell="L8" sqref="L8:L11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8554687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77">
        <v>8</v>
      </c>
      <c r="I3" s="78">
        <v>9</v>
      </c>
      <c r="J3" s="77">
        <v>10</v>
      </c>
      <c r="K3" s="78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35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169.33333333333331</v>
      </c>
      <c r="Q5" s="129">
        <f>I7+I11+I15+I19+I23+I27+I31+I35+I39+I43+I47+I51+I55+I59+I63+I67+I71</f>
        <v>171.9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205.99999999999997</v>
      </c>
      <c r="Q7" s="129">
        <f>I75+I79+I83+I87+I91+I95+I99+I103+I107+I111+I115+I119</f>
        <v>173.05666666666664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14.999999999999998</v>
      </c>
      <c r="I8" s="73">
        <v>10.975609756097562</v>
      </c>
      <c r="J8" s="24">
        <f>IF(H8/I8*100&gt;100,100,H8/I8*100)</f>
        <v>100</v>
      </c>
      <c r="K8" s="229">
        <f>(J8+J9+J10)/3</f>
        <v>100</v>
      </c>
      <c r="L8" s="230">
        <f>(K8+K11)/2</f>
        <v>90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50</v>
      </c>
      <c r="I10" s="73">
        <v>50</v>
      </c>
      <c r="J10" s="24">
        <f t="shared" si="0"/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2</v>
      </c>
      <c r="I11" s="74">
        <v>1.6</v>
      </c>
      <c r="J11" s="24">
        <f t="shared" si="0"/>
        <v>80</v>
      </c>
      <c r="K11" s="24">
        <f>J11</f>
        <v>80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>IF(H28/I28*100&gt;100,100,H28/I28*100)</f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14.968105897844618</v>
      </c>
      <c r="I32" s="73">
        <v>13.264115008908277</v>
      </c>
      <c r="J32" s="24">
        <f>IF(H32/I32*100&gt;100,100,H32/I32*100)</f>
        <v>100</v>
      </c>
      <c r="K32" s="229">
        <f>(J32+J33+J34)/3</f>
        <v>92.600000000000009</v>
      </c>
      <c r="L32" s="230">
        <f>(K32+K35)/2</f>
        <v>96.300000000000011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50</v>
      </c>
      <c r="I34" s="73">
        <v>38.9</v>
      </c>
      <c r="J34" s="24">
        <f>IF(I34/H34*100&gt;100,100,I34/H34*100)</f>
        <v>77.8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78.333333333333329</v>
      </c>
      <c r="I35" s="74">
        <v>79.400000000000006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14.972271025895653</v>
      </c>
      <c r="I36" s="73">
        <v>12.36025012858342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50</v>
      </c>
      <c r="I38" s="73">
        <v>50</v>
      </c>
      <c r="J38" s="24">
        <f>IF(I38/H38*100&gt;100,100,I38/H38*100)</f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88.333333333333329</v>
      </c>
      <c r="I39" s="74">
        <v>90.1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79" si="1">IF(I42/H42*100&gt;100,100,I42/H42*100)</f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15.018837209302326</v>
      </c>
      <c r="I44" s="73">
        <v>15.84127906976744</v>
      </c>
      <c r="J44" s="24">
        <f t="shared" si="1"/>
        <v>100</v>
      </c>
      <c r="K44" s="229">
        <f>(J44+J45+J46)/3</f>
        <v>100</v>
      </c>
      <c r="L44" s="230">
        <f>(K44+K47)/2</f>
        <v>100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 t="shared" si="1"/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50</v>
      </c>
      <c r="I46" s="73">
        <v>50</v>
      </c>
      <c r="J46" s="24">
        <f t="shared" si="1"/>
        <v>100</v>
      </c>
      <c r="K46" s="214"/>
      <c r="L46" s="231"/>
      <c r="M46" s="203"/>
      <c r="N46" s="225"/>
    </row>
    <row r="47" spans="1:14" ht="81.75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0.66666666666666663</v>
      </c>
      <c r="I47" s="74">
        <v>0.8</v>
      </c>
      <c r="J47" s="24">
        <f t="shared" si="1"/>
        <v>100</v>
      </c>
      <c r="K47" s="24">
        <f>J47</f>
        <v>100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146"/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146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146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53" t="e">
        <f>(K48+K51)/2</f>
        <v>#DIV/0!</v>
      </c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1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1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1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1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146"/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146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146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53" t="e">
        <f>(K64+K67)/2</f>
        <v>#DIV/0!</v>
      </c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14.96631468594169</v>
      </c>
      <c r="I80" s="73">
        <v>11.757849493698551</v>
      </c>
      <c r="J80" s="24">
        <f>IF(H80/I80*100&gt;100,100,H80/I80*100)</f>
        <v>100</v>
      </c>
      <c r="K80" s="229">
        <f>(J80+J81+J82)/3</f>
        <v>100</v>
      </c>
      <c r="L80" s="230">
        <f>(K80+K83)/2</f>
        <v>91.758943781942079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195.66666666666666</v>
      </c>
      <c r="I83" s="74">
        <v>163.41666666666666</v>
      </c>
      <c r="J83" s="24">
        <f t="shared" si="2"/>
        <v>83.517887563884159</v>
      </c>
      <c r="K83" s="24">
        <f>J83</f>
        <v>83.517887563884159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146"/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146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146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53" t="e">
        <f>(K104+K107)/2</f>
        <v>#DIV/0!</v>
      </c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14.994534412955465</v>
      </c>
      <c r="I108" s="73">
        <v>10.614272809394762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90.5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2.6666666666666665</v>
      </c>
      <c r="I111" s="74">
        <v>2.16</v>
      </c>
      <c r="J111" s="24">
        <f>IF(I111/H111*100&gt;100,100,I111/H111*100)</f>
        <v>81</v>
      </c>
      <c r="K111" s="24">
        <f>J111</f>
        <v>81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14.970955817637739</v>
      </c>
      <c r="I112" s="73">
        <v>12.847267510108258</v>
      </c>
      <c r="J112" s="73">
        <f>'[4]ПУ (Инв.3-8.ГПД)'!E14</f>
        <v>100</v>
      </c>
      <c r="K112" s="229">
        <f>(J112+J113+J114)/3</f>
        <v>100</v>
      </c>
      <c r="L112" s="230">
        <f>(K112+K115)/2</f>
        <v>98.782608695652172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3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3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7.666666666666667</v>
      </c>
      <c r="I115" s="74">
        <v>7.4799999999999995</v>
      </c>
      <c r="J115" s="24">
        <f t="shared" si="3"/>
        <v>97.565217391304344</v>
      </c>
      <c r="K115" s="24">
        <f>J115</f>
        <v>97.565217391304344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  <c r="G120" s="131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B127" s="132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A131" s="133"/>
      <c r="C131" s="133"/>
      <c r="D131" s="133"/>
      <c r="E131" s="133"/>
      <c r="F131" s="133"/>
      <c r="G131" s="131"/>
    </row>
    <row r="132" spans="1:7" x14ac:dyDescent="0.25">
      <c r="A132" s="133"/>
      <c r="C132" s="133"/>
      <c r="D132" s="133"/>
      <c r="E132" s="133"/>
      <c r="F132" s="133"/>
      <c r="G132" s="131"/>
    </row>
  </sheetData>
  <autoFilter ref="A3:N3"/>
  <customSheetViews>
    <customSheetView guid="{2D882797-2DB3-46DA-95CE-744B0E2D6284}" scale="65" showPageBreaks="1" showAutoFilter="1" view="pageBreakPreview" showRuler="0" topLeftCell="A83">
      <selection activeCell="B4" sqref="B4:B7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7" manualBreakCount="7">
        <brk id="20" max="13" man="1"/>
        <brk id="39" max="13" man="1"/>
        <brk id="58" max="13" man="1"/>
        <brk id="77" max="1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13">
    <mergeCell ref="L116:L119"/>
    <mergeCell ref="K100:K102"/>
    <mergeCell ref="C108:C111"/>
    <mergeCell ref="D108:D111"/>
    <mergeCell ref="C100:C103"/>
    <mergeCell ref="C88:C91"/>
    <mergeCell ref="C92:C95"/>
    <mergeCell ref="N116:N119"/>
    <mergeCell ref="K96:K98"/>
    <mergeCell ref="C112:C115"/>
    <mergeCell ref="D112:D115"/>
    <mergeCell ref="D116:D119"/>
    <mergeCell ref="K116:K118"/>
    <mergeCell ref="C116:C119"/>
    <mergeCell ref="C96:C99"/>
    <mergeCell ref="K88:K90"/>
    <mergeCell ref="K92:K94"/>
    <mergeCell ref="D104:D107"/>
    <mergeCell ref="D96:D99"/>
    <mergeCell ref="D100:D103"/>
    <mergeCell ref="K104:K106"/>
    <mergeCell ref="D92:D95"/>
    <mergeCell ref="D88:D91"/>
    <mergeCell ref="L112:L115"/>
    <mergeCell ref="K112:K114"/>
    <mergeCell ref="N8:N115"/>
    <mergeCell ref="L100:L103"/>
    <mergeCell ref="L108:L111"/>
    <mergeCell ref="L92:L95"/>
    <mergeCell ref="K108:K110"/>
    <mergeCell ref="C104:C107"/>
    <mergeCell ref="K44:K46"/>
    <mergeCell ref="C36:C39"/>
    <mergeCell ref="L80:L83"/>
    <mergeCell ref="K48:K50"/>
    <mergeCell ref="K40:K42"/>
    <mergeCell ref="L84:L87"/>
    <mergeCell ref="K72:K74"/>
    <mergeCell ref="L68:L71"/>
    <mergeCell ref="L44:L47"/>
    <mergeCell ref="L76:L79"/>
    <mergeCell ref="L52:L55"/>
    <mergeCell ref="D84:D87"/>
    <mergeCell ref="K64:K66"/>
    <mergeCell ref="C68:C71"/>
    <mergeCell ref="D68:D71"/>
    <mergeCell ref="K68:K70"/>
    <mergeCell ref="C76:C79"/>
    <mergeCell ref="D76:D79"/>
    <mergeCell ref="K84:K86"/>
    <mergeCell ref="K76:K78"/>
    <mergeCell ref="C72:C75"/>
    <mergeCell ref="L60:L63"/>
    <mergeCell ref="C52:C55"/>
    <mergeCell ref="C84:C87"/>
    <mergeCell ref="K80:K82"/>
    <mergeCell ref="D52:D55"/>
    <mergeCell ref="K52:K54"/>
    <mergeCell ref="C56:C59"/>
    <mergeCell ref="D56:D59"/>
    <mergeCell ref="K56:K58"/>
    <mergeCell ref="A1:N1"/>
    <mergeCell ref="C32:C35"/>
    <mergeCell ref="D32:D35"/>
    <mergeCell ref="K32:K34"/>
    <mergeCell ref="L28:L31"/>
    <mergeCell ref="M4:M119"/>
    <mergeCell ref="K28:K30"/>
    <mergeCell ref="C60:C63"/>
    <mergeCell ref="D60:D63"/>
    <mergeCell ref="K60:K62"/>
    <mergeCell ref="C80:C83"/>
    <mergeCell ref="D80:D83"/>
    <mergeCell ref="D36:D39"/>
    <mergeCell ref="D72:D75"/>
    <mergeCell ref="C64:C67"/>
    <mergeCell ref="D64:D67"/>
    <mergeCell ref="C44:C47"/>
    <mergeCell ref="D44:D47"/>
    <mergeCell ref="C40:C43"/>
    <mergeCell ref="D40:D43"/>
    <mergeCell ref="C20:C23"/>
    <mergeCell ref="D20:D23"/>
    <mergeCell ref="C4:C7"/>
    <mergeCell ref="D4:D7"/>
    <mergeCell ref="K36:K38"/>
    <mergeCell ref="K16:K18"/>
    <mergeCell ref="L4:L7"/>
    <mergeCell ref="C24:C27"/>
    <mergeCell ref="D24:D27"/>
    <mergeCell ref="K4:K6"/>
    <mergeCell ref="K12:K14"/>
    <mergeCell ref="D8:D11"/>
    <mergeCell ref="K8:K10"/>
    <mergeCell ref="C8:C11"/>
    <mergeCell ref="L12:L15"/>
    <mergeCell ref="K20:K22"/>
    <mergeCell ref="L32:L35"/>
    <mergeCell ref="K24:K26"/>
    <mergeCell ref="L8:L11"/>
    <mergeCell ref="L20:L23"/>
    <mergeCell ref="L36:L39"/>
    <mergeCell ref="A121:C121"/>
    <mergeCell ref="C16:C19"/>
    <mergeCell ref="D16:D19"/>
    <mergeCell ref="A4:A119"/>
    <mergeCell ref="B120:C120"/>
    <mergeCell ref="C48:C51"/>
    <mergeCell ref="D48:D51"/>
    <mergeCell ref="C12:C15"/>
    <mergeCell ref="D12:D15"/>
    <mergeCell ref="C28:C31"/>
    <mergeCell ref="D28:D31"/>
  </mergeCells>
  <phoneticPr fontId="5" type="noConversion"/>
  <pageMargins left="0.75" right="0.75" top="1" bottom="1" header="0.5" footer="0.5"/>
  <pageSetup paperSize="9" scale="28" orientation="portrait" r:id="rId3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93"/>
  <sheetViews>
    <sheetView zoomScale="80" zoomScaleNormal="80" zoomScaleSheetLayoutView="80" workbookViewId="0">
      <selection activeCell="B2" sqref="B2"/>
    </sheetView>
  </sheetViews>
  <sheetFormatPr defaultColWidth="9.140625" defaultRowHeight="15" x14ac:dyDescent="0.25"/>
  <cols>
    <col min="1" max="1" width="18.85546875" style="505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4" width="18.85546875" style="505" customWidth="1"/>
    <col min="15" max="16384" width="9.140625" style="505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486" customFormat="1" ht="113.25" customHeight="1" x14ac:dyDescent="0.2">
      <c r="A2" s="481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2" t="s">
        <v>5</v>
      </c>
      <c r="K2" s="482" t="s">
        <v>6</v>
      </c>
      <c r="L2" s="482" t="s">
        <v>7</v>
      </c>
      <c r="M2" s="481" t="s">
        <v>8</v>
      </c>
      <c r="N2" s="481" t="s">
        <v>9</v>
      </c>
    </row>
    <row r="3" spans="1:14" s="489" customFormat="1" ht="22.5" customHeight="1" thickBot="1" x14ac:dyDescent="0.25">
      <c r="A3" s="481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1">
        <v>13</v>
      </c>
      <c r="N3" s="481">
        <v>13</v>
      </c>
    </row>
    <row r="4" spans="1:14" ht="42" customHeight="1" x14ac:dyDescent="0.25">
      <c r="A4" s="715" t="s">
        <v>465</v>
      </c>
      <c r="B4" s="555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12</v>
      </c>
      <c r="I4" s="582">
        <v>12.5</v>
      </c>
      <c r="J4" s="663">
        <f>IF(H4/I4*100&gt;100,100,H4/I4*100)</f>
        <v>96</v>
      </c>
      <c r="K4" s="664">
        <f>(J4+J5+J6)/3</f>
        <v>98.666666666666671</v>
      </c>
      <c r="L4" s="665">
        <f>(K4+K7)/2</f>
        <v>99.333333333333343</v>
      </c>
      <c r="M4" s="716" t="s">
        <v>407</v>
      </c>
      <c r="N4" s="717"/>
    </row>
    <row r="5" spans="1:14" ht="42" customHeight="1" x14ac:dyDescent="0.25">
      <c r="A5" s="526"/>
      <c r="B5" s="556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582">
        <v>100</v>
      </c>
      <c r="J5" s="663">
        <f>IF(I5/H5*100&gt;100,100,I5/H5*100)</f>
        <v>100</v>
      </c>
      <c r="K5" s="666"/>
      <c r="L5" s="667"/>
      <c r="M5" s="718"/>
      <c r="N5" s="717"/>
    </row>
    <row r="6" spans="1:14" ht="36" customHeight="1" x14ac:dyDescent="0.25">
      <c r="A6" s="526"/>
      <c r="B6" s="556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55</v>
      </c>
      <c r="J6" s="663">
        <f>IF(I6/H6*100&gt;100,100,I6/H6*100)</f>
        <v>100</v>
      </c>
      <c r="K6" s="666"/>
      <c r="L6" s="667"/>
      <c r="M6" s="718"/>
      <c r="N6" s="717"/>
    </row>
    <row r="7" spans="1:14" ht="30.75" customHeight="1" thickBot="1" x14ac:dyDescent="0.3">
      <c r="A7" s="526"/>
      <c r="B7" s="557"/>
      <c r="C7" s="514"/>
      <c r="D7" s="515"/>
      <c r="E7" s="494" t="s">
        <v>16</v>
      </c>
      <c r="F7" s="517" t="s">
        <v>305</v>
      </c>
      <c r="G7" s="496" t="s">
        <v>18</v>
      </c>
      <c r="H7" s="519">
        <v>4.7</v>
      </c>
      <c r="I7" s="713">
        <v>4.7</v>
      </c>
      <c r="J7" s="663">
        <f>IF(I7/H7*100&gt;100,100,I7/H7*100)</f>
        <v>100</v>
      </c>
      <c r="K7" s="668">
        <f>J7</f>
        <v>100</v>
      </c>
      <c r="L7" s="667"/>
      <c r="M7" s="718"/>
      <c r="N7" s="717"/>
    </row>
    <row r="8" spans="1:14" ht="42" hidden="1" customHeight="1" x14ac:dyDescent="0.25">
      <c r="A8" s="526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663" t="e">
        <f>IF(H8/I8*100&gt;100,100,H8/I8*100)</f>
        <v>#DIV/0!</v>
      </c>
      <c r="K8" s="664" t="e">
        <f>(J8+J9+J10)/3</f>
        <v>#DIV/0!</v>
      </c>
      <c r="L8" s="665" t="e">
        <f>(K8+K11)/2</f>
        <v>#DIV/0!</v>
      </c>
      <c r="M8" s="718"/>
      <c r="N8" s="717"/>
    </row>
    <row r="9" spans="1:14" ht="42" hidden="1" customHeight="1" x14ac:dyDescent="0.25">
      <c r="A9" s="526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663" t="e">
        <f>IF(I9/H9*100&gt;100,100,I9/H9*100)</f>
        <v>#DIV/0!</v>
      </c>
      <c r="K9" s="666"/>
      <c r="L9" s="667"/>
      <c r="M9" s="718"/>
      <c r="N9" s="717"/>
    </row>
    <row r="10" spans="1:14" ht="36" hidden="1" customHeight="1" x14ac:dyDescent="0.25">
      <c r="A10" s="526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663" t="e">
        <f>IF(I10/H10*100&gt;100,100,I10/H10*100)</f>
        <v>#DIV/0!</v>
      </c>
      <c r="K10" s="666"/>
      <c r="L10" s="667"/>
      <c r="M10" s="718"/>
      <c r="N10" s="717"/>
    </row>
    <row r="11" spans="1:14" ht="30.75" hidden="1" customHeight="1" thickBot="1" x14ac:dyDescent="0.3">
      <c r="A11" s="526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663" t="e">
        <f>IF(I11/H11*100&gt;100,100,I11/H11*100)</f>
        <v>#DIV/0!</v>
      </c>
      <c r="K11" s="668" t="e">
        <f>J11</f>
        <v>#DIV/0!</v>
      </c>
      <c r="L11" s="667"/>
      <c r="M11" s="718"/>
      <c r="N11" s="717"/>
    </row>
    <row r="12" spans="1:14" ht="42" customHeight="1" x14ac:dyDescent="0.25">
      <c r="A12" s="526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497">
        <v>12</v>
      </c>
      <c r="I12" s="498">
        <v>12</v>
      </c>
      <c r="J12" s="542">
        <f>IF(H12/I12*100&gt;100,100,H12/I12*100)</f>
        <v>100</v>
      </c>
      <c r="K12" s="719">
        <f>(J12+J13+J14)/3</f>
        <v>100</v>
      </c>
      <c r="L12" s="720">
        <f>(K12+K15)/2</f>
        <v>100</v>
      </c>
      <c r="M12" s="718"/>
      <c r="N12" s="717"/>
    </row>
    <row r="13" spans="1:14" ht="42" customHeight="1" x14ac:dyDescent="0.25">
      <c r="A13" s="526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>
        <v>100</v>
      </c>
      <c r="I13" s="498">
        <v>100</v>
      </c>
      <c r="J13" s="542">
        <f>IF(I13/H13*100&gt;100,100,I13/H13*100)</f>
        <v>100</v>
      </c>
      <c r="K13" s="721"/>
      <c r="L13" s="722"/>
      <c r="M13" s="718"/>
      <c r="N13" s="717"/>
    </row>
    <row r="14" spans="1:14" ht="36" customHeight="1" x14ac:dyDescent="0.25">
      <c r="A14" s="526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>
        <v>55</v>
      </c>
      <c r="I14" s="513">
        <v>55</v>
      </c>
      <c r="J14" s="542">
        <f>IF(I14/H14*100&gt;100,100,I14/H14*100)</f>
        <v>100</v>
      </c>
      <c r="K14" s="721"/>
      <c r="L14" s="722"/>
      <c r="M14" s="718"/>
      <c r="N14" s="717"/>
    </row>
    <row r="15" spans="1:14" ht="30.75" customHeight="1" thickBot="1" x14ac:dyDescent="0.3">
      <c r="A15" s="526"/>
      <c r="B15" s="557"/>
      <c r="C15" s="514"/>
      <c r="D15" s="515"/>
      <c r="E15" s="494" t="s">
        <v>16</v>
      </c>
      <c r="F15" s="517" t="s">
        <v>305</v>
      </c>
      <c r="G15" s="496" t="s">
        <v>18</v>
      </c>
      <c r="H15" s="519">
        <v>0.7</v>
      </c>
      <c r="I15" s="519">
        <v>0.7</v>
      </c>
      <c r="J15" s="542">
        <f>IF(I15/H15*100&gt;100,100,I15/H15*100)</f>
        <v>100</v>
      </c>
      <c r="K15" s="723">
        <f>J15</f>
        <v>100</v>
      </c>
      <c r="L15" s="722"/>
      <c r="M15" s="718"/>
      <c r="N15" s="717"/>
    </row>
    <row r="16" spans="1:14" ht="42" customHeight="1" x14ac:dyDescent="0.25">
      <c r="A16" s="526"/>
      <c r="B16" s="558" t="s">
        <v>103</v>
      </c>
      <c r="C16" s="492" t="s">
        <v>464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12</v>
      </c>
      <c r="I16" s="498">
        <v>12</v>
      </c>
      <c r="J16" s="542">
        <f>IF(H16/I16*100&gt;100,100,H16/I16*100)</f>
        <v>100</v>
      </c>
      <c r="K16" s="719">
        <f>(J16+J17+J18)/3</f>
        <v>100</v>
      </c>
      <c r="L16" s="720">
        <f>(K16+K19)/2</f>
        <v>100</v>
      </c>
      <c r="M16" s="718"/>
      <c r="N16" s="717"/>
    </row>
    <row r="17" spans="1:14" ht="42" customHeight="1" x14ac:dyDescent="0.25">
      <c r="A17" s="526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498">
        <v>100</v>
      </c>
      <c r="J17" s="542">
        <f>IF(I17/H17*100&gt;100,100,I17/H17*100)</f>
        <v>100</v>
      </c>
      <c r="K17" s="721"/>
      <c r="L17" s="722"/>
      <c r="M17" s="718"/>
      <c r="N17" s="717"/>
    </row>
    <row r="18" spans="1:14" ht="36" customHeight="1" x14ac:dyDescent="0.25">
      <c r="A18" s="526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55</v>
      </c>
      <c r="J18" s="542">
        <f>IF(I18/H18*100&gt;100,100,I18/H18*100)</f>
        <v>100</v>
      </c>
      <c r="K18" s="721"/>
      <c r="L18" s="722"/>
      <c r="M18" s="718"/>
      <c r="N18" s="717"/>
    </row>
    <row r="19" spans="1:14" ht="30.75" customHeight="1" x14ac:dyDescent="0.25">
      <c r="A19" s="526"/>
      <c r="B19" s="509"/>
      <c r="C19" s="514"/>
      <c r="D19" s="515"/>
      <c r="E19" s="494" t="s">
        <v>16</v>
      </c>
      <c r="F19" s="517" t="s">
        <v>305</v>
      </c>
      <c r="G19" s="496" t="s">
        <v>18</v>
      </c>
      <c r="H19" s="519">
        <v>0.3</v>
      </c>
      <c r="I19" s="522">
        <v>0.3</v>
      </c>
      <c r="J19" s="542">
        <f>IF(I19/H19*100&gt;100,100,I19/H19*100)</f>
        <v>100</v>
      </c>
      <c r="K19" s="723">
        <f>J19</f>
        <v>100</v>
      </c>
      <c r="L19" s="722"/>
      <c r="M19" s="718"/>
      <c r="N19" s="717"/>
    </row>
    <row r="20" spans="1:14" ht="42" hidden="1" customHeight="1" x14ac:dyDescent="0.25">
      <c r="A20" s="526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497"/>
      <c r="I20" s="498"/>
      <c r="J20" s="542" t="e">
        <f>IF(H20/I20*100&gt;100,100,H20/I20*100)</f>
        <v>#DIV/0!</v>
      </c>
      <c r="K20" s="719" t="e">
        <f>(J20+J21+J22)/3</f>
        <v>#DIV/0!</v>
      </c>
      <c r="L20" s="720" t="e">
        <f>(K20+K23)/2</f>
        <v>#DIV/0!</v>
      </c>
      <c r="M20" s="718"/>
      <c r="N20" s="717"/>
    </row>
    <row r="21" spans="1:14" ht="42" hidden="1" customHeight="1" x14ac:dyDescent="0.25">
      <c r="A21" s="526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497"/>
      <c r="I21" s="498"/>
      <c r="J21" s="542" t="e">
        <f>IF(I21/H21*100&gt;100,100,I21/H21*100)</f>
        <v>#DIV/0!</v>
      </c>
      <c r="K21" s="721"/>
      <c r="L21" s="722"/>
      <c r="M21" s="718"/>
      <c r="N21" s="717"/>
    </row>
    <row r="22" spans="1:14" ht="36" hidden="1" customHeight="1" x14ac:dyDescent="0.25">
      <c r="A22" s="526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497"/>
      <c r="I22" s="513"/>
      <c r="J22" s="542" t="e">
        <f>IF(I22/H22*100&gt;100,100,I22/H22*100)</f>
        <v>#DIV/0!</v>
      </c>
      <c r="K22" s="721"/>
      <c r="L22" s="722"/>
      <c r="M22" s="718"/>
      <c r="N22" s="717"/>
    </row>
    <row r="23" spans="1:14" ht="30.75" hidden="1" customHeight="1" x14ac:dyDescent="0.25">
      <c r="A23" s="526"/>
      <c r="B23" s="556"/>
      <c r="C23" s="514"/>
      <c r="D23" s="515"/>
      <c r="E23" s="494" t="s">
        <v>16</v>
      </c>
      <c r="F23" s="517" t="s">
        <v>305</v>
      </c>
      <c r="G23" s="496" t="s">
        <v>18</v>
      </c>
      <c r="H23" s="519"/>
      <c r="I23" s="519"/>
      <c r="J23" s="542" t="e">
        <f>IF(I23/H23*100&gt;100,100,I23/H23*100)</f>
        <v>#DIV/0!</v>
      </c>
      <c r="K23" s="723" t="e">
        <f>J23</f>
        <v>#DIV/0!</v>
      </c>
      <c r="L23" s="722"/>
      <c r="M23" s="718"/>
      <c r="N23" s="717"/>
    </row>
    <row r="24" spans="1:14" ht="42" customHeight="1" x14ac:dyDescent="0.25">
      <c r="A24" s="526"/>
      <c r="B24" s="492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12</v>
      </c>
      <c r="I24" s="498">
        <v>12</v>
      </c>
      <c r="J24" s="542">
        <f>IF(H24/I24*100&gt;100,100,H24/I24*100)</f>
        <v>100</v>
      </c>
      <c r="K24" s="719">
        <f>(J24+J25+J26)/3</f>
        <v>100</v>
      </c>
      <c r="L24" s="720">
        <f>(K24+K27)/2</f>
        <v>100</v>
      </c>
      <c r="M24" s="718"/>
      <c r="N24" s="717"/>
    </row>
    <row r="25" spans="1:14" ht="42" customHeight="1" x14ac:dyDescent="0.25">
      <c r="A25" s="526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542">
        <f>IF(I25/H25*100&gt;100,100,I25/H25*100)</f>
        <v>100</v>
      </c>
      <c r="K25" s="721"/>
      <c r="L25" s="722"/>
      <c r="M25" s="718"/>
      <c r="N25" s="717"/>
    </row>
    <row r="26" spans="1:14" ht="36" customHeight="1" x14ac:dyDescent="0.25">
      <c r="A26" s="526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55</v>
      </c>
      <c r="J26" s="542">
        <f>IF(I26/H26*100&gt;100,100,I26/H26*100)</f>
        <v>100</v>
      </c>
      <c r="K26" s="721"/>
      <c r="L26" s="722"/>
      <c r="M26" s="718"/>
      <c r="N26" s="717"/>
    </row>
    <row r="27" spans="1:14" ht="30.75" customHeight="1" x14ac:dyDescent="0.25">
      <c r="A27" s="526"/>
      <c r="B27" s="515"/>
      <c r="C27" s="514"/>
      <c r="D27" s="515"/>
      <c r="E27" s="494" t="s">
        <v>16</v>
      </c>
      <c r="F27" s="517" t="s">
        <v>305</v>
      </c>
      <c r="G27" s="496" t="s">
        <v>18</v>
      </c>
      <c r="H27" s="519">
        <v>2.2999999999999998</v>
      </c>
      <c r="I27" s="522">
        <v>2.7</v>
      </c>
      <c r="J27" s="542">
        <f>IF(I27/H27*100&gt;100,100,I27/H27*100)</f>
        <v>100</v>
      </c>
      <c r="K27" s="723">
        <f>J27</f>
        <v>100</v>
      </c>
      <c r="L27" s="722"/>
      <c r="M27" s="718"/>
      <c r="N27" s="717"/>
    </row>
    <row r="28" spans="1:14" ht="42" customHeight="1" x14ac:dyDescent="0.25">
      <c r="A28" s="526"/>
      <c r="B28" s="647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>
        <v>12</v>
      </c>
      <c r="I28" s="498">
        <v>12</v>
      </c>
      <c r="J28" s="542">
        <f>IF(H28/I28*100&gt;100,100,H28/I28*100)</f>
        <v>100</v>
      </c>
      <c r="K28" s="719">
        <f>(J28+J29+J30)/3</f>
        <v>100</v>
      </c>
      <c r="L28" s="720">
        <f>(K28+K31)/2</f>
        <v>100</v>
      </c>
      <c r="M28" s="718"/>
      <c r="N28" s="717"/>
    </row>
    <row r="29" spans="1:14" ht="42" customHeight="1" x14ac:dyDescent="0.25">
      <c r="A29" s="526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497">
        <v>100</v>
      </c>
      <c r="I29" s="498">
        <v>100</v>
      </c>
      <c r="J29" s="542">
        <f>IF(I29/H29*100&gt;100,100,I29/H29*100)</f>
        <v>100</v>
      </c>
      <c r="K29" s="721"/>
      <c r="L29" s="722"/>
      <c r="M29" s="718"/>
      <c r="N29" s="717"/>
    </row>
    <row r="30" spans="1:14" ht="36" customHeight="1" x14ac:dyDescent="0.25">
      <c r="A30" s="526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>
        <v>55</v>
      </c>
      <c r="I30" s="513">
        <v>55</v>
      </c>
      <c r="J30" s="542">
        <f>IF(I30/H30*100&gt;100,100,I30/H30*100)</f>
        <v>100</v>
      </c>
      <c r="K30" s="721"/>
      <c r="L30" s="722"/>
      <c r="M30" s="718"/>
      <c r="N30" s="717"/>
    </row>
    <row r="31" spans="1:14" ht="30.75" customHeight="1" thickBot="1" x14ac:dyDescent="0.3">
      <c r="A31" s="526"/>
      <c r="B31" s="557"/>
      <c r="C31" s="514"/>
      <c r="D31" s="515"/>
      <c r="E31" s="494" t="s">
        <v>16</v>
      </c>
      <c r="F31" s="517" t="s">
        <v>305</v>
      </c>
      <c r="G31" s="496" t="s">
        <v>18</v>
      </c>
      <c r="H31" s="519">
        <v>14.3</v>
      </c>
      <c r="I31" s="519">
        <v>15</v>
      </c>
      <c r="J31" s="542">
        <f>IF(I31/H31*100&gt;100,100,I31/H31*100)</f>
        <v>100</v>
      </c>
      <c r="K31" s="723">
        <f>J31</f>
        <v>100</v>
      </c>
      <c r="L31" s="722"/>
      <c r="M31" s="718"/>
      <c r="N31" s="717"/>
    </row>
    <row r="32" spans="1:14" ht="42" customHeight="1" x14ac:dyDescent="0.25">
      <c r="A32" s="526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12</v>
      </c>
      <c r="I32" s="498">
        <v>12</v>
      </c>
      <c r="J32" s="542">
        <f>IF(H32/I32*100&gt;100,100,H32/I32*100)</f>
        <v>100</v>
      </c>
      <c r="K32" s="719">
        <f>(J32+J33+J34)/3</f>
        <v>100</v>
      </c>
      <c r="L32" s="720">
        <f>(K32+K35)/2</f>
        <v>100</v>
      </c>
      <c r="M32" s="718"/>
      <c r="N32" s="717"/>
    </row>
    <row r="33" spans="1:14" ht="42" customHeight="1" x14ac:dyDescent="0.25">
      <c r="A33" s="526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542">
        <f>IF(I33/H33*100&gt;100,100,I33/H33*100)</f>
        <v>100</v>
      </c>
      <c r="K33" s="721"/>
      <c r="L33" s="722"/>
      <c r="M33" s="718"/>
      <c r="N33" s="717"/>
    </row>
    <row r="34" spans="1:14" ht="36" customHeight="1" x14ac:dyDescent="0.25">
      <c r="A34" s="526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55</v>
      </c>
      <c r="J34" s="542">
        <f>IF(I34/H34*100&gt;100,100,I34/H34*100)</f>
        <v>100</v>
      </c>
      <c r="K34" s="721"/>
      <c r="L34" s="722"/>
      <c r="M34" s="718"/>
      <c r="N34" s="717"/>
    </row>
    <row r="35" spans="1:14" ht="30.75" customHeight="1" x14ac:dyDescent="0.25">
      <c r="A35" s="526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19">
        <v>917.1</v>
      </c>
      <c r="I35" s="519">
        <v>927.85</v>
      </c>
      <c r="J35" s="542">
        <f>IF(I35/H35*100&gt;100,100,I35/H35*100)</f>
        <v>100</v>
      </c>
      <c r="K35" s="723">
        <f>J35</f>
        <v>100</v>
      </c>
      <c r="L35" s="722"/>
      <c r="M35" s="718"/>
      <c r="N35" s="717"/>
    </row>
    <row r="36" spans="1:14" ht="42" hidden="1" customHeight="1" x14ac:dyDescent="0.25">
      <c r="A36" s="526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542" t="e">
        <f>IF(H36/I36*100&gt;100,100,H36/I36*100)</f>
        <v>#DIV/0!</v>
      </c>
      <c r="K36" s="719" t="e">
        <f>(J36+J37+J38)/3</f>
        <v>#DIV/0!</v>
      </c>
      <c r="L36" s="720" t="e">
        <f>(K36+K39)/2</f>
        <v>#DIV/0!</v>
      </c>
      <c r="M36" s="718"/>
      <c r="N36" s="717"/>
    </row>
    <row r="37" spans="1:14" ht="42" hidden="1" customHeight="1" x14ac:dyDescent="0.25">
      <c r="A37" s="526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542" t="e">
        <f>IF(I37/H37*100&gt;100,100,I37/H37*100)</f>
        <v>#DIV/0!</v>
      </c>
      <c r="K37" s="721"/>
      <c r="L37" s="722"/>
      <c r="M37" s="718"/>
      <c r="N37" s="717"/>
    </row>
    <row r="38" spans="1:14" ht="36" hidden="1" customHeight="1" x14ac:dyDescent="0.25">
      <c r="A38" s="526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542" t="e">
        <f>IF(I38/H38*100&gt;100,100,I38/H38*100)</f>
        <v>#DIV/0!</v>
      </c>
      <c r="K38" s="721"/>
      <c r="L38" s="722"/>
      <c r="M38" s="718"/>
      <c r="N38" s="717"/>
    </row>
    <row r="39" spans="1:14" ht="30.75" hidden="1" customHeight="1" thickBot="1" x14ac:dyDescent="0.3">
      <c r="A39" s="526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542" t="e">
        <f>IF(I39/H39*100&gt;100,100,I39/H39*100)</f>
        <v>#DIV/0!</v>
      </c>
      <c r="K39" s="723" t="e">
        <f>J39</f>
        <v>#DIV/0!</v>
      </c>
      <c r="L39" s="722"/>
      <c r="M39" s="718"/>
      <c r="N39" s="717"/>
    </row>
    <row r="40" spans="1:14" ht="42" hidden="1" customHeight="1" x14ac:dyDescent="0.25">
      <c r="A40" s="526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542" t="e">
        <f>IF(H40/I40*100&gt;100,100,H40/I40*100)</f>
        <v>#DIV/0!</v>
      </c>
      <c r="K40" s="719" t="e">
        <f>(J40+J41+J42)/3</f>
        <v>#DIV/0!</v>
      </c>
      <c r="L40" s="720" t="e">
        <f>(K40+K43)/2</f>
        <v>#DIV/0!</v>
      </c>
      <c r="M40" s="718"/>
      <c r="N40" s="717"/>
    </row>
    <row r="41" spans="1:14" ht="42" hidden="1" customHeight="1" x14ac:dyDescent="0.25">
      <c r="A41" s="526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542" t="e">
        <f>IF(I41/H41*100&gt;100,100,I41/H41*100)</f>
        <v>#DIV/0!</v>
      </c>
      <c r="K41" s="721"/>
      <c r="L41" s="722"/>
      <c r="M41" s="718"/>
      <c r="N41" s="717"/>
    </row>
    <row r="42" spans="1:14" ht="36" hidden="1" customHeight="1" x14ac:dyDescent="0.25">
      <c r="A42" s="526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542" t="e">
        <f>IF(I42/H42*100&gt;100,100,I42/H42*100)</f>
        <v>#DIV/0!</v>
      </c>
      <c r="K42" s="721"/>
      <c r="L42" s="722"/>
      <c r="M42" s="718"/>
      <c r="N42" s="717"/>
    </row>
    <row r="43" spans="1:14" ht="30.75" hidden="1" customHeight="1" thickBot="1" x14ac:dyDescent="0.3">
      <c r="A43" s="526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542" t="e">
        <f>IF(I43/H43*100&gt;100,100,I43/H43*100)</f>
        <v>#DIV/0!</v>
      </c>
      <c r="K43" s="723" t="e">
        <f>J43</f>
        <v>#DIV/0!</v>
      </c>
      <c r="L43" s="722"/>
      <c r="M43" s="718"/>
      <c r="N43" s="717"/>
    </row>
    <row r="44" spans="1:14" ht="42" hidden="1" customHeight="1" x14ac:dyDescent="0.25">
      <c r="A44" s="526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542" t="e">
        <f>IF(H44/I44*100&gt;100,100,H44/I44*100)</f>
        <v>#DIV/0!</v>
      </c>
      <c r="K44" s="719" t="e">
        <f>(J44+J45+J46)/3</f>
        <v>#DIV/0!</v>
      </c>
      <c r="L44" s="720" t="e">
        <f>(K44+K47)/2</f>
        <v>#DIV/0!</v>
      </c>
      <c r="M44" s="718"/>
      <c r="N44" s="717"/>
    </row>
    <row r="45" spans="1:14" ht="42" hidden="1" customHeight="1" x14ac:dyDescent="0.25">
      <c r="A45" s="526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542" t="e">
        <f>IF(I45/H45*100&gt;100,100,I45/H45*100)</f>
        <v>#DIV/0!</v>
      </c>
      <c r="K45" s="721"/>
      <c r="L45" s="722"/>
      <c r="M45" s="718"/>
      <c r="N45" s="717"/>
    </row>
    <row r="46" spans="1:14" ht="36" hidden="1" customHeight="1" x14ac:dyDescent="0.25">
      <c r="A46" s="526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542" t="e">
        <f>IF(I46/H46*100&gt;100,100,I46/H46*100)</f>
        <v>#DIV/0!</v>
      </c>
      <c r="K46" s="721"/>
      <c r="L46" s="722"/>
      <c r="M46" s="718"/>
      <c r="N46" s="717"/>
    </row>
    <row r="47" spans="1:14" ht="30.75" hidden="1" customHeight="1" thickBot="1" x14ac:dyDescent="0.3">
      <c r="A47" s="526"/>
      <c r="B47" s="651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542" t="e">
        <f>IF(I47/H47*100&gt;100,100,I47/H47*100)</f>
        <v>#DIV/0!</v>
      </c>
      <c r="K47" s="723" t="e">
        <f>J47</f>
        <v>#DIV/0!</v>
      </c>
      <c r="L47" s="722"/>
      <c r="M47" s="718"/>
      <c r="N47" s="717"/>
    </row>
    <row r="48" spans="1:14" ht="42" customHeight="1" x14ac:dyDescent="0.25">
      <c r="A48" s="526"/>
      <c r="B48" s="652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12</v>
      </c>
      <c r="J48" s="542">
        <f>IF(H48/I48*100&gt;100,100,H48/I48*100)</f>
        <v>100</v>
      </c>
      <c r="K48" s="719">
        <f>(J48+J49+J50)/3</f>
        <v>100</v>
      </c>
      <c r="L48" s="720">
        <f>(K48+K51)/2</f>
        <v>100</v>
      </c>
      <c r="M48" s="718"/>
      <c r="N48" s="717"/>
    </row>
    <row r="49" spans="1:14" ht="42" customHeight="1" x14ac:dyDescent="0.25">
      <c r="A49" s="526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100</v>
      </c>
      <c r="J49" s="542">
        <f>IF(I49/H49*100&gt;100,100,I49/H49*100)</f>
        <v>100</v>
      </c>
      <c r="K49" s="721"/>
      <c r="L49" s="722"/>
      <c r="M49" s="718"/>
      <c r="N49" s="717"/>
    </row>
    <row r="50" spans="1:14" ht="36" customHeight="1" x14ac:dyDescent="0.25">
      <c r="A50" s="526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>
        <v>50</v>
      </c>
      <c r="I50" s="513">
        <v>50</v>
      </c>
      <c r="J50" s="542">
        <f>IF(I50/H50*100&gt;100,100,I50/H50*100)</f>
        <v>100</v>
      </c>
      <c r="K50" s="721"/>
      <c r="L50" s="722"/>
      <c r="M50" s="718"/>
      <c r="N50" s="717"/>
    </row>
    <row r="51" spans="1:14" ht="30.75" customHeight="1" thickBot="1" x14ac:dyDescent="0.3">
      <c r="A51" s="526"/>
      <c r="B51" s="652"/>
      <c r="C51" s="528"/>
      <c r="D51" s="515"/>
      <c r="E51" s="494" t="s">
        <v>16</v>
      </c>
      <c r="F51" s="517" t="s">
        <v>305</v>
      </c>
      <c r="G51" s="496" t="s">
        <v>18</v>
      </c>
      <c r="H51" s="519">
        <v>48.7</v>
      </c>
      <c r="I51" s="519">
        <v>58</v>
      </c>
      <c r="J51" s="542">
        <f>IF(I51/H51*100&gt;100,100,I51/H51*100)</f>
        <v>100</v>
      </c>
      <c r="K51" s="723">
        <f>J51</f>
        <v>100</v>
      </c>
      <c r="L51" s="722"/>
      <c r="M51" s="718"/>
      <c r="N51" s="717"/>
    </row>
    <row r="52" spans="1:14" ht="42" customHeight="1" x14ac:dyDescent="0.25">
      <c r="A52" s="526"/>
      <c r="B52" s="555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>
        <v>100</v>
      </c>
      <c r="I52" s="498">
        <v>100</v>
      </c>
      <c r="J52" s="542">
        <f>IF(H52/I52*100&gt;100,100,H52/I52*100)</f>
        <v>100</v>
      </c>
      <c r="K52" s="719">
        <f>(J52+J53+J54)/3</f>
        <v>100</v>
      </c>
      <c r="L52" s="720">
        <f>(K52+K55)/2</f>
        <v>100</v>
      </c>
      <c r="M52" s="718"/>
      <c r="N52" s="717"/>
    </row>
    <row r="53" spans="1:14" ht="42" customHeight="1" x14ac:dyDescent="0.25">
      <c r="A53" s="526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>
        <v>12</v>
      </c>
      <c r="I53" s="498">
        <v>12</v>
      </c>
      <c r="J53" s="542">
        <f>IF(I53/H53*100&gt;100,100,I53/H53*100)</f>
        <v>100</v>
      </c>
      <c r="K53" s="721"/>
      <c r="L53" s="722"/>
      <c r="M53" s="718"/>
      <c r="N53" s="717"/>
    </row>
    <row r="54" spans="1:14" ht="36" customHeight="1" x14ac:dyDescent="0.25">
      <c r="A54" s="526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>
        <v>100</v>
      </c>
      <c r="I54" s="513">
        <v>100</v>
      </c>
      <c r="J54" s="542">
        <f>IF(I54/H54*100&gt;100,100,I54/H54*100)</f>
        <v>100</v>
      </c>
      <c r="K54" s="721"/>
      <c r="L54" s="722"/>
      <c r="M54" s="718"/>
      <c r="N54" s="717"/>
    </row>
    <row r="55" spans="1:14" ht="30.75" customHeight="1" thickBot="1" x14ac:dyDescent="0.3">
      <c r="A55" s="526"/>
      <c r="B55" s="557"/>
      <c r="C55" s="514"/>
      <c r="D55" s="533"/>
      <c r="E55" s="496" t="s">
        <v>16</v>
      </c>
      <c r="F55" s="534" t="s">
        <v>305</v>
      </c>
      <c r="G55" s="496" t="s">
        <v>18</v>
      </c>
      <c r="H55" s="519">
        <v>0.7</v>
      </c>
      <c r="I55" s="519">
        <v>1</v>
      </c>
      <c r="J55" s="542">
        <f>IF(I55/H55*100&gt;100,100,I55/H55*100)</f>
        <v>100</v>
      </c>
      <c r="K55" s="723">
        <f>J55</f>
        <v>100</v>
      </c>
      <c r="L55" s="722"/>
      <c r="M55" s="718"/>
      <c r="N55" s="717"/>
    </row>
    <row r="56" spans="1:14" ht="42" customHeight="1" x14ac:dyDescent="0.25">
      <c r="A56" s="526"/>
      <c r="B56" s="558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542">
        <f t="shared" ref="J56:J67" si="0">IF(I56/H56*100&gt;100,100,I56/H56*100)</f>
        <v>100</v>
      </c>
      <c r="K56" s="719">
        <f>(J56+J57+J58)/3</f>
        <v>98.666666666666671</v>
      </c>
      <c r="L56" s="720">
        <f>(K56+K59)/2</f>
        <v>99.333333333333343</v>
      </c>
      <c r="M56" s="718"/>
      <c r="N56" s="717"/>
    </row>
    <row r="57" spans="1:14" ht="42" customHeight="1" x14ac:dyDescent="0.25">
      <c r="A57" s="526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12.5</v>
      </c>
      <c r="J57" s="542">
        <f>IF(H57/I57*100&gt;100,100,H57/I57*100)</f>
        <v>96</v>
      </c>
      <c r="K57" s="721"/>
      <c r="L57" s="722"/>
      <c r="M57" s="718"/>
      <c r="N57" s="717"/>
    </row>
    <row r="58" spans="1:14" ht="36" customHeight="1" x14ac:dyDescent="0.25">
      <c r="A58" s="526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542">
        <f t="shared" si="0"/>
        <v>100</v>
      </c>
      <c r="K58" s="721"/>
      <c r="L58" s="722"/>
      <c r="M58" s="718"/>
      <c r="N58" s="717"/>
    </row>
    <row r="59" spans="1:14" ht="30.75" customHeight="1" thickBot="1" x14ac:dyDescent="0.3">
      <c r="A59" s="526"/>
      <c r="B59" s="509"/>
      <c r="C59" s="514"/>
      <c r="D59" s="540"/>
      <c r="E59" s="536" t="s">
        <v>16</v>
      </c>
      <c r="F59" s="541" t="s">
        <v>305</v>
      </c>
      <c r="G59" s="536" t="s">
        <v>18</v>
      </c>
      <c r="H59" s="519">
        <v>2.7</v>
      </c>
      <c r="I59" s="519">
        <v>3</v>
      </c>
      <c r="J59" s="542">
        <f t="shared" si="0"/>
        <v>100</v>
      </c>
      <c r="K59" s="723">
        <f>J59</f>
        <v>100</v>
      </c>
      <c r="L59" s="722"/>
      <c r="M59" s="718"/>
      <c r="N59" s="717"/>
    </row>
    <row r="60" spans="1:14" ht="42" customHeight="1" x14ac:dyDescent="0.25">
      <c r="A60" s="526"/>
      <c r="B60" s="555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>
        <v>100</v>
      </c>
      <c r="I60" s="538">
        <v>100</v>
      </c>
      <c r="J60" s="542">
        <f t="shared" si="0"/>
        <v>100</v>
      </c>
      <c r="K60" s="719">
        <f>(J60+J61+J62)/3</f>
        <v>100</v>
      </c>
      <c r="L60" s="720">
        <f>(K60+K63)/2</f>
        <v>100</v>
      </c>
      <c r="M60" s="718"/>
      <c r="N60" s="717"/>
    </row>
    <row r="61" spans="1:14" ht="42" customHeight="1" x14ac:dyDescent="0.25">
      <c r="A61" s="526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>
        <v>12</v>
      </c>
      <c r="I61" s="538">
        <v>12</v>
      </c>
      <c r="J61" s="542">
        <f>IF(H61/I61*100&gt;100,100,H61/I61*100)</f>
        <v>100</v>
      </c>
      <c r="K61" s="721"/>
      <c r="L61" s="722"/>
      <c r="M61" s="718"/>
      <c r="N61" s="717"/>
    </row>
    <row r="62" spans="1:14" ht="36" customHeight="1" x14ac:dyDescent="0.25">
      <c r="A62" s="526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>
        <v>100</v>
      </c>
      <c r="I62" s="497">
        <v>100</v>
      </c>
      <c r="J62" s="542">
        <f t="shared" si="0"/>
        <v>100</v>
      </c>
      <c r="K62" s="721"/>
      <c r="L62" s="722"/>
      <c r="M62" s="718"/>
      <c r="N62" s="717"/>
    </row>
    <row r="63" spans="1:14" ht="30.75" customHeight="1" thickBot="1" x14ac:dyDescent="0.3">
      <c r="A63" s="526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>
        <v>14.3</v>
      </c>
      <c r="I63" s="519">
        <v>15</v>
      </c>
      <c r="J63" s="542">
        <f t="shared" si="0"/>
        <v>100</v>
      </c>
      <c r="K63" s="723">
        <f>J63</f>
        <v>100</v>
      </c>
      <c r="L63" s="722"/>
      <c r="M63" s="718"/>
      <c r="N63" s="717"/>
    </row>
    <row r="64" spans="1:14" ht="42" customHeight="1" x14ac:dyDescent="0.25">
      <c r="A64" s="526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542">
        <f t="shared" si="0"/>
        <v>100</v>
      </c>
      <c r="K64" s="719">
        <f>(J64+J65+J66)/3</f>
        <v>100</v>
      </c>
      <c r="L64" s="720">
        <f>(K64+K67)/2</f>
        <v>100</v>
      </c>
      <c r="M64" s="718"/>
      <c r="N64" s="717"/>
    </row>
    <row r="65" spans="1:14" ht="42" customHeight="1" x14ac:dyDescent="0.25">
      <c r="A65" s="526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12</v>
      </c>
      <c r="I65" s="498">
        <v>12</v>
      </c>
      <c r="J65" s="542">
        <f>IF(H65/I65*100&gt;100,100,H65/I65*100)</f>
        <v>100</v>
      </c>
      <c r="K65" s="721"/>
      <c r="L65" s="722"/>
      <c r="M65" s="718"/>
      <c r="N65" s="717"/>
    </row>
    <row r="66" spans="1:14" ht="43.5" customHeight="1" x14ac:dyDescent="0.25">
      <c r="A66" s="526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542">
        <f t="shared" si="0"/>
        <v>100</v>
      </c>
      <c r="K66" s="721"/>
      <c r="L66" s="722"/>
      <c r="M66" s="718"/>
      <c r="N66" s="717"/>
    </row>
    <row r="67" spans="1:14" ht="30.75" customHeight="1" x14ac:dyDescent="0.25">
      <c r="A67" s="526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921.75</v>
      </c>
      <c r="I67" s="519">
        <v>932.25</v>
      </c>
      <c r="J67" s="724">
        <f t="shared" si="0"/>
        <v>100</v>
      </c>
      <c r="K67" s="723">
        <f>J67</f>
        <v>100</v>
      </c>
      <c r="L67" s="722"/>
      <c r="M67" s="718"/>
      <c r="N67" s="717"/>
    </row>
    <row r="68" spans="1:14" ht="42" hidden="1" customHeight="1" x14ac:dyDescent="0.25">
      <c r="A68" s="526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542" t="e">
        <f>IF(H68/I68*100&gt;100,100,H68/I68*100)</f>
        <v>#DIV/0!</v>
      </c>
      <c r="K68" s="719" t="e">
        <f>(J68+J69+J70)/3</f>
        <v>#DIV/0!</v>
      </c>
      <c r="L68" s="720" t="e">
        <f>(K68+K71)/2</f>
        <v>#DIV/0!</v>
      </c>
      <c r="M68" s="718"/>
      <c r="N68" s="717"/>
    </row>
    <row r="69" spans="1:14" ht="42" hidden="1" customHeight="1" x14ac:dyDescent="0.25">
      <c r="A69" s="526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542" t="e">
        <f>IF(I69/H69*100&gt;100,100,I69/H69*100)</f>
        <v>#DIV/0!</v>
      </c>
      <c r="K69" s="721"/>
      <c r="L69" s="722"/>
      <c r="M69" s="718"/>
      <c r="N69" s="717"/>
    </row>
    <row r="70" spans="1:14" ht="36" hidden="1" customHeight="1" x14ac:dyDescent="0.25">
      <c r="A70" s="526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542" t="e">
        <f>IF(I70/H70*100&gt;100,100,I70/H70*100)</f>
        <v>#DIV/0!</v>
      </c>
      <c r="K70" s="721"/>
      <c r="L70" s="722"/>
      <c r="M70" s="718"/>
      <c r="N70" s="717"/>
    </row>
    <row r="71" spans="1:14" ht="30.75" hidden="1" customHeight="1" x14ac:dyDescent="0.25">
      <c r="A71" s="526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542" t="e">
        <f>IF(I71/H71*100&gt;100,100,I71/H71*100)</f>
        <v>#DIV/0!</v>
      </c>
      <c r="K71" s="723" t="e">
        <f>J71</f>
        <v>#DIV/0!</v>
      </c>
      <c r="L71" s="722"/>
      <c r="M71" s="718"/>
      <c r="N71" s="717"/>
    </row>
    <row r="72" spans="1:14" ht="42" hidden="1" customHeight="1" x14ac:dyDescent="0.25">
      <c r="A72" s="526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542" t="e">
        <f>IF(I72/H72*100&gt;100,100,I72/H72*100)</f>
        <v>#DIV/0!</v>
      </c>
      <c r="K72" s="719" t="e">
        <f>(J72+J73+J74)/3</f>
        <v>#DIV/0!</v>
      </c>
      <c r="L72" s="720" t="e">
        <f>(K72+K75)/2</f>
        <v>#DIV/0!</v>
      </c>
      <c r="M72" s="718"/>
      <c r="N72" s="717"/>
    </row>
    <row r="73" spans="1:14" ht="42" hidden="1" customHeight="1" x14ac:dyDescent="0.25">
      <c r="A73" s="526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542" t="e">
        <f>IF(H73/I73*100&gt;100,100,H73/I73*100)</f>
        <v>#DIV/0!</v>
      </c>
      <c r="K73" s="721"/>
      <c r="L73" s="722"/>
      <c r="M73" s="718"/>
      <c r="N73" s="717"/>
    </row>
    <row r="74" spans="1:14" ht="36" hidden="1" customHeight="1" x14ac:dyDescent="0.25">
      <c r="A74" s="526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542" t="e">
        <f>IF(I74/H74*100&gt;100,100,I74/H74*100)</f>
        <v>#DIV/0!</v>
      </c>
      <c r="K74" s="721"/>
      <c r="L74" s="722"/>
      <c r="M74" s="718"/>
      <c r="N74" s="717"/>
    </row>
    <row r="75" spans="1:14" ht="30.75" hidden="1" customHeight="1" thickBot="1" x14ac:dyDescent="0.3">
      <c r="A75" s="526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542" t="e">
        <f>IF(I75/H75*100&gt;100,100,I75/H75*100)</f>
        <v>#DIV/0!</v>
      </c>
      <c r="K75" s="723" t="e">
        <f>J75</f>
        <v>#DIV/0!</v>
      </c>
      <c r="L75" s="722"/>
      <c r="M75" s="718"/>
      <c r="N75" s="717"/>
    </row>
    <row r="76" spans="1:14" ht="42" hidden="1" customHeight="1" x14ac:dyDescent="0.25">
      <c r="A76" s="526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542" t="e">
        <f>IF(H76/I76*100&gt;100,100,H76/I76*100)</f>
        <v>#DIV/0!</v>
      </c>
      <c r="K76" s="719" t="e">
        <f>(J76+J77+J78)/3</f>
        <v>#DIV/0!</v>
      </c>
      <c r="L76" s="720" t="e">
        <f>(K76+K79)/2</f>
        <v>#DIV/0!</v>
      </c>
      <c r="M76" s="718"/>
      <c r="N76" s="717"/>
    </row>
    <row r="77" spans="1:14" ht="42" hidden="1" customHeight="1" x14ac:dyDescent="0.25">
      <c r="A77" s="526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542" t="e">
        <f>IF(I77/H77*100&gt;100,100,I77/H77*100)</f>
        <v>#DIV/0!</v>
      </c>
      <c r="K77" s="721"/>
      <c r="L77" s="722"/>
      <c r="M77" s="718"/>
      <c r="N77" s="717"/>
    </row>
    <row r="78" spans="1:14" ht="36" hidden="1" customHeight="1" x14ac:dyDescent="0.25">
      <c r="A78" s="526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542" t="e">
        <f>IF(I78/H78*100&gt;100,100,I78/H78*100)</f>
        <v>#DIV/0!</v>
      </c>
      <c r="K78" s="721"/>
      <c r="L78" s="722"/>
      <c r="M78" s="718"/>
      <c r="N78" s="717"/>
    </row>
    <row r="79" spans="1:14" ht="30.75" hidden="1" customHeight="1" thickBot="1" x14ac:dyDescent="0.3">
      <c r="A79" s="526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542" t="e">
        <f>IF(I79/H79*100&gt;100,100,I79/H79*100)</f>
        <v>#DIV/0!</v>
      </c>
      <c r="K79" s="723" t="e">
        <f>J79</f>
        <v>#DIV/0!</v>
      </c>
      <c r="L79" s="722"/>
      <c r="M79" s="718"/>
      <c r="N79" s="717"/>
    </row>
    <row r="80" spans="1:14" ht="42" hidden="1" customHeight="1" x14ac:dyDescent="0.25">
      <c r="A80" s="526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/>
      <c r="I80" s="497"/>
      <c r="J80" s="542" t="e">
        <f t="shared" ref="J80:J87" si="1">IF(I80/H80*100&gt;100,100,I80/H80*100)</f>
        <v>#DIV/0!</v>
      </c>
      <c r="K80" s="719" t="e">
        <f>(J80+J81+J82)/3</f>
        <v>#DIV/0!</v>
      </c>
      <c r="L80" s="720" t="e">
        <f>(K80+K83)/2</f>
        <v>#DIV/0!</v>
      </c>
      <c r="M80" s="718"/>
      <c r="N80" s="717"/>
    </row>
    <row r="81" spans="1:14" ht="42" hidden="1" customHeight="1" x14ac:dyDescent="0.25">
      <c r="A81" s="526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497"/>
      <c r="I81" s="497"/>
      <c r="J81" s="542" t="e">
        <f>IF(H81/I81*100&gt;100,100,H81/I81*100)</f>
        <v>#DIV/0!</v>
      </c>
      <c r="K81" s="721"/>
      <c r="L81" s="722"/>
      <c r="M81" s="718"/>
      <c r="N81" s="717"/>
    </row>
    <row r="82" spans="1:14" ht="36" hidden="1" customHeight="1" x14ac:dyDescent="0.25">
      <c r="A82" s="526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497"/>
      <c r="I82" s="497"/>
      <c r="J82" s="542" t="e">
        <f t="shared" si="1"/>
        <v>#DIV/0!</v>
      </c>
      <c r="K82" s="721"/>
      <c r="L82" s="722"/>
      <c r="M82" s="718"/>
      <c r="N82" s="717"/>
    </row>
    <row r="83" spans="1:14" ht="30.75" hidden="1" customHeight="1" thickBot="1" x14ac:dyDescent="0.3">
      <c r="A83" s="526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19"/>
      <c r="I83" s="522"/>
      <c r="J83" s="542" t="e">
        <f t="shared" si="1"/>
        <v>#DIV/0!</v>
      </c>
      <c r="K83" s="723" t="e">
        <f>J83</f>
        <v>#DIV/0!</v>
      </c>
      <c r="L83" s="722"/>
      <c r="M83" s="718"/>
      <c r="N83" s="717"/>
    </row>
    <row r="84" spans="1:14" ht="42" customHeight="1" x14ac:dyDescent="0.25">
      <c r="A84" s="526"/>
      <c r="B84" s="558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100</v>
      </c>
      <c r="J84" s="542">
        <f t="shared" si="1"/>
        <v>100</v>
      </c>
      <c r="K84" s="719">
        <f>(J84+J85+J86)/3</f>
        <v>100</v>
      </c>
      <c r="L84" s="720">
        <f>(K84+K87)/2</f>
        <v>100</v>
      </c>
      <c r="M84" s="718"/>
      <c r="N84" s="717"/>
    </row>
    <row r="85" spans="1:14" ht="42" customHeight="1" x14ac:dyDescent="0.25">
      <c r="A85" s="526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12</v>
      </c>
      <c r="J85" s="542">
        <f>IF(H85/I85*100&gt;100,100,H85/I85*100)</f>
        <v>100</v>
      </c>
      <c r="K85" s="721"/>
      <c r="L85" s="722"/>
      <c r="M85" s="718"/>
      <c r="N85" s="717"/>
    </row>
    <row r="86" spans="1:14" ht="36" customHeight="1" x14ac:dyDescent="0.25">
      <c r="A86" s="526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542">
        <f t="shared" si="1"/>
        <v>100</v>
      </c>
      <c r="K86" s="721"/>
      <c r="L86" s="722"/>
      <c r="M86" s="718"/>
      <c r="N86" s="717"/>
    </row>
    <row r="87" spans="1:14" ht="30.75" customHeight="1" x14ac:dyDescent="0.25">
      <c r="A87" s="528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19">
        <v>48.65</v>
      </c>
      <c r="I87" s="519">
        <v>58</v>
      </c>
      <c r="J87" s="542">
        <f t="shared" si="1"/>
        <v>100</v>
      </c>
      <c r="K87" s="723">
        <f>J87</f>
        <v>100</v>
      </c>
      <c r="L87" s="722"/>
      <c r="M87" s="718"/>
      <c r="N87" s="717"/>
    </row>
    <row r="88" spans="1:14" s="561" customFormat="1" ht="34.5" customHeight="1" x14ac:dyDescent="0.25">
      <c r="A88" s="560" t="s">
        <v>430</v>
      </c>
      <c r="E88" s="562"/>
      <c r="G88" s="560" t="s">
        <v>431</v>
      </c>
      <c r="H88" s="563"/>
    </row>
    <row r="89" spans="1:14" s="561" customFormat="1" ht="30.75" customHeight="1" x14ac:dyDescent="0.25">
      <c r="A89" s="561" t="s">
        <v>432</v>
      </c>
      <c r="E89" s="562"/>
      <c r="H89" s="563"/>
    </row>
    <row r="90" spans="1:14" x14ac:dyDescent="0.25">
      <c r="G90" s="561">
        <v>988</v>
      </c>
      <c r="H90" s="563">
        <f>H7+H11+H15+H19+H23+H27+H31+H35+H39+H43+H47+H51</f>
        <v>988.1</v>
      </c>
      <c r="I90" s="703">
        <f>I7+I11+I15+I19+I23+I27+I31+I35+I39+I43+I47+I51</f>
        <v>1009.25</v>
      </c>
      <c r="J90" s="725">
        <v>1009.25</v>
      </c>
    </row>
    <row r="91" spans="1:14" x14ac:dyDescent="0.25">
      <c r="G91" s="561">
        <v>988</v>
      </c>
      <c r="H91" s="563">
        <f>H55+H59+H63+H67+H71+H75+H79+H83+H87</f>
        <v>988.1</v>
      </c>
      <c r="I91" s="703">
        <f>I55+I59+I63+I67+I71+I75+I79+I83+I87</f>
        <v>1009.25</v>
      </c>
      <c r="J91" s="725">
        <v>1009.25</v>
      </c>
    </row>
    <row r="92" spans="1:14" s="561" customFormat="1" ht="30.75" customHeight="1" x14ac:dyDescent="0.25">
      <c r="A92" s="560"/>
      <c r="E92" s="562"/>
      <c r="G92" s="560"/>
      <c r="H92" s="563"/>
    </row>
    <row r="93" spans="1:14" s="561" customFormat="1" x14ac:dyDescent="0.25">
      <c r="E93" s="562"/>
      <c r="H93" s="563"/>
    </row>
  </sheetData>
  <autoFilter ref="A2:N2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5748031496062992" right="0.15748031496062992" top="0.15748031496062992" bottom="0.15748031496062992" header="0.31496062992125984" footer="0.31496062992125984"/>
  <pageSetup paperSize="9" scale="40" fitToHeight="2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topLeftCell="B1" zoomScale="80" zoomScaleNormal="80" zoomScaleSheetLayoutView="90" workbookViewId="0">
      <selection activeCell="B2" sqref="B2"/>
    </sheetView>
  </sheetViews>
  <sheetFormatPr defaultColWidth="9.140625" defaultRowHeight="15" x14ac:dyDescent="0.25"/>
  <cols>
    <col min="1" max="1" width="14.5703125" style="505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5" width="19.42578125" style="505" customWidth="1"/>
    <col min="16" max="16384" width="9.140625" style="505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486" customFormat="1" ht="113.25" customHeight="1" x14ac:dyDescent="0.2">
      <c r="A2" s="481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2" t="s">
        <v>5</v>
      </c>
      <c r="K2" s="482" t="s">
        <v>6</v>
      </c>
      <c r="L2" s="482" t="s">
        <v>7</v>
      </c>
      <c r="M2" s="481" t="s">
        <v>8</v>
      </c>
      <c r="N2" s="481" t="s">
        <v>9</v>
      </c>
    </row>
    <row r="3" spans="1:14" s="489" customFormat="1" ht="22.5" customHeight="1" thickBot="1" x14ac:dyDescent="0.25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14" ht="42" customHeight="1" x14ac:dyDescent="0.25">
      <c r="A4" s="715" t="s">
        <v>466</v>
      </c>
      <c r="B4" s="555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15</v>
      </c>
      <c r="I4" s="498">
        <v>15</v>
      </c>
      <c r="J4" s="542">
        <f>IF(H4/I4*100&gt;100,100,H4/I4*100)</f>
        <v>100</v>
      </c>
      <c r="K4" s="719">
        <f>(J4+J5+J6)/3</f>
        <v>100</v>
      </c>
      <c r="L4" s="720">
        <f>(K4+K7)/2</f>
        <v>100</v>
      </c>
      <c r="M4" s="716" t="s">
        <v>407</v>
      </c>
      <c r="N4" s="717"/>
    </row>
    <row r="5" spans="1:14" ht="42" customHeight="1" x14ac:dyDescent="0.25">
      <c r="A5" s="526"/>
      <c r="B5" s="556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498">
        <v>100</v>
      </c>
      <c r="J5" s="542">
        <f>IF(I5/H5*100&gt;100,100,I5/H5*100)</f>
        <v>100</v>
      </c>
      <c r="K5" s="721"/>
      <c r="L5" s="722"/>
      <c r="M5" s="718"/>
      <c r="N5" s="717"/>
    </row>
    <row r="6" spans="1:14" ht="36" customHeight="1" x14ac:dyDescent="0.25">
      <c r="A6" s="526"/>
      <c r="B6" s="556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90</v>
      </c>
      <c r="J6" s="542">
        <f>IF(I6/H6*100&gt;100,100,I6/H6*100)</f>
        <v>100</v>
      </c>
      <c r="K6" s="721"/>
      <c r="L6" s="722"/>
      <c r="M6" s="718"/>
      <c r="N6" s="717"/>
    </row>
    <row r="7" spans="1:14" ht="30.75" customHeight="1" thickBot="1" x14ac:dyDescent="0.3">
      <c r="A7" s="526"/>
      <c r="B7" s="557"/>
      <c r="C7" s="514"/>
      <c r="D7" s="515"/>
      <c r="E7" s="494" t="s">
        <v>16</v>
      </c>
      <c r="F7" s="517" t="s">
        <v>305</v>
      </c>
      <c r="G7" s="496" t="s">
        <v>18</v>
      </c>
      <c r="H7" s="519">
        <v>57.7</v>
      </c>
      <c r="I7" s="519">
        <v>59.15</v>
      </c>
      <c r="J7" s="542">
        <f>IF(I7/H7*100&gt;100,100,I7/H7*100)</f>
        <v>100</v>
      </c>
      <c r="K7" s="723">
        <f>J7</f>
        <v>100</v>
      </c>
      <c r="L7" s="722"/>
      <c r="M7" s="718"/>
      <c r="N7" s="717"/>
    </row>
    <row r="8" spans="1:14" ht="42" customHeight="1" x14ac:dyDescent="0.25">
      <c r="A8" s="526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497">
        <v>15</v>
      </c>
      <c r="I8" s="498">
        <v>15</v>
      </c>
      <c r="J8" s="542">
        <f>IF(H8/I8*100&gt;100,100,H8/I8*100)</f>
        <v>100</v>
      </c>
      <c r="K8" s="719">
        <f>(J8+J9+J10)/3</f>
        <v>100</v>
      </c>
      <c r="L8" s="720">
        <f>(K8+K11)/2</f>
        <v>100</v>
      </c>
      <c r="M8" s="718"/>
      <c r="N8" s="717"/>
    </row>
    <row r="9" spans="1:14" ht="42" customHeight="1" x14ac:dyDescent="0.25">
      <c r="A9" s="526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497">
        <v>100</v>
      </c>
      <c r="I9" s="498">
        <v>100</v>
      </c>
      <c r="J9" s="542">
        <f>IF(I9/H9*100&gt;100,100,I9/H9*100)</f>
        <v>100</v>
      </c>
      <c r="K9" s="721"/>
      <c r="L9" s="722"/>
      <c r="M9" s="718"/>
      <c r="N9" s="717"/>
    </row>
    <row r="10" spans="1:14" ht="36" customHeight="1" x14ac:dyDescent="0.25">
      <c r="A10" s="526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497">
        <v>55</v>
      </c>
      <c r="I10" s="513">
        <v>55</v>
      </c>
      <c r="J10" s="542">
        <f>IF(I10/H10*100&gt;100,100,I10/H10*100)</f>
        <v>100</v>
      </c>
      <c r="K10" s="721"/>
      <c r="L10" s="722"/>
      <c r="M10" s="718"/>
      <c r="N10" s="717"/>
    </row>
    <row r="11" spans="1:14" ht="30.75" customHeight="1" thickBot="1" x14ac:dyDescent="0.3">
      <c r="A11" s="526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519">
        <v>1.3</v>
      </c>
      <c r="I11" s="522">
        <v>1.3</v>
      </c>
      <c r="J11" s="542">
        <f>IF(I11/H11*100&gt;100,100,I11/H11*100)</f>
        <v>100</v>
      </c>
      <c r="K11" s="723">
        <f>J11</f>
        <v>100</v>
      </c>
      <c r="L11" s="722"/>
      <c r="M11" s="718"/>
      <c r="N11" s="717"/>
    </row>
    <row r="12" spans="1:14" ht="42" customHeight="1" x14ac:dyDescent="0.25">
      <c r="A12" s="526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497">
        <v>15</v>
      </c>
      <c r="I12" s="498">
        <v>15</v>
      </c>
      <c r="J12" s="542">
        <f>IF(H12/I12*100&gt;100,100,H12/I12*100)</f>
        <v>100</v>
      </c>
      <c r="K12" s="719">
        <f>(J12+J13+J14)/3</f>
        <v>100</v>
      </c>
      <c r="L12" s="720">
        <f>(K12+K15)/2</f>
        <v>100</v>
      </c>
      <c r="M12" s="718"/>
      <c r="N12" s="717"/>
    </row>
    <row r="13" spans="1:14" ht="42" customHeight="1" x14ac:dyDescent="0.25">
      <c r="A13" s="526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>
        <v>100</v>
      </c>
      <c r="I13" s="498">
        <v>100</v>
      </c>
      <c r="J13" s="542">
        <f>IF(I13/H13*100&gt;100,100,I13/H13*100)</f>
        <v>100</v>
      </c>
      <c r="K13" s="721"/>
      <c r="L13" s="722"/>
      <c r="M13" s="718"/>
      <c r="N13" s="717"/>
    </row>
    <row r="14" spans="1:14" ht="36" customHeight="1" x14ac:dyDescent="0.25">
      <c r="A14" s="526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>
        <v>55</v>
      </c>
      <c r="I14" s="513">
        <v>55</v>
      </c>
      <c r="J14" s="542">
        <f>IF(I14/H14*100&gt;100,100,I14/H14*100)</f>
        <v>100</v>
      </c>
      <c r="K14" s="721"/>
      <c r="L14" s="722"/>
      <c r="M14" s="718"/>
      <c r="N14" s="717"/>
    </row>
    <row r="15" spans="1:14" ht="30.75" customHeight="1" thickBot="1" x14ac:dyDescent="0.3">
      <c r="A15" s="526"/>
      <c r="B15" s="557"/>
      <c r="C15" s="514"/>
      <c r="D15" s="515"/>
      <c r="E15" s="494" t="s">
        <v>16</v>
      </c>
      <c r="F15" s="517" t="s">
        <v>305</v>
      </c>
      <c r="G15" s="496" t="s">
        <v>18</v>
      </c>
      <c r="H15" s="519">
        <v>1</v>
      </c>
      <c r="I15" s="519">
        <v>1</v>
      </c>
      <c r="J15" s="542">
        <f>IF(I15/H15*100&gt;100,100,I15/H15*100)</f>
        <v>100</v>
      </c>
      <c r="K15" s="723">
        <f>J15</f>
        <v>100</v>
      </c>
      <c r="L15" s="722"/>
      <c r="M15" s="718"/>
      <c r="N15" s="717"/>
    </row>
    <row r="16" spans="1:14" ht="42" customHeight="1" x14ac:dyDescent="0.25">
      <c r="A16" s="526"/>
      <c r="B16" s="558" t="s">
        <v>103</v>
      </c>
      <c r="C16" s="492" t="s">
        <v>464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15</v>
      </c>
      <c r="I16" s="498">
        <v>15</v>
      </c>
      <c r="J16" s="542">
        <f>IF(H16/I16*100&gt;100,100,H16/I16*100)</f>
        <v>100</v>
      </c>
      <c r="K16" s="719">
        <f>(J16+J17+J18)/3</f>
        <v>100</v>
      </c>
      <c r="L16" s="720">
        <f>(K16+K19)/2</f>
        <v>100</v>
      </c>
      <c r="M16" s="718"/>
      <c r="N16" s="717"/>
    </row>
    <row r="17" spans="1:14" ht="42" customHeight="1" x14ac:dyDescent="0.25">
      <c r="A17" s="526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498">
        <v>100</v>
      </c>
      <c r="J17" s="542">
        <f>IF(I17/H17*100&gt;100,100,I17/H17*100)</f>
        <v>100</v>
      </c>
      <c r="K17" s="721"/>
      <c r="L17" s="722"/>
      <c r="M17" s="718"/>
      <c r="N17" s="717"/>
    </row>
    <row r="18" spans="1:14" ht="36" customHeight="1" x14ac:dyDescent="0.25">
      <c r="A18" s="526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55</v>
      </c>
      <c r="J18" s="542">
        <f>IF(I18/H18*100&gt;100,100,I18/H18*100)</f>
        <v>100</v>
      </c>
      <c r="K18" s="721"/>
      <c r="L18" s="722"/>
      <c r="M18" s="718"/>
      <c r="N18" s="717"/>
    </row>
    <row r="19" spans="1:14" ht="30.75" customHeight="1" x14ac:dyDescent="0.25">
      <c r="A19" s="526"/>
      <c r="B19" s="509"/>
      <c r="C19" s="514"/>
      <c r="D19" s="515"/>
      <c r="E19" s="494" t="s">
        <v>16</v>
      </c>
      <c r="F19" s="517" t="s">
        <v>305</v>
      </c>
      <c r="G19" s="496" t="s">
        <v>18</v>
      </c>
      <c r="H19" s="519">
        <v>4.3</v>
      </c>
      <c r="I19" s="522">
        <v>4.3</v>
      </c>
      <c r="J19" s="542">
        <f>IF(I19/H19*100&gt;100,100,I19/H19*100)</f>
        <v>100</v>
      </c>
      <c r="K19" s="723">
        <f>J19</f>
        <v>100</v>
      </c>
      <c r="L19" s="722"/>
      <c r="M19" s="718"/>
      <c r="N19" s="717"/>
    </row>
    <row r="20" spans="1:14" ht="42" hidden="1" customHeight="1" x14ac:dyDescent="0.25">
      <c r="A20" s="526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497"/>
      <c r="I20" s="498"/>
      <c r="J20" s="542" t="e">
        <f>IF(H20/I20*100&gt;100,100,H20/I20*100)</f>
        <v>#DIV/0!</v>
      </c>
      <c r="K20" s="719" t="e">
        <f>(J20+J21+J22)/3</f>
        <v>#DIV/0!</v>
      </c>
      <c r="L20" s="720" t="e">
        <f>(K20+K23)/2</f>
        <v>#DIV/0!</v>
      </c>
      <c r="M20" s="718"/>
      <c r="N20" s="717"/>
    </row>
    <row r="21" spans="1:14" ht="42" hidden="1" customHeight="1" x14ac:dyDescent="0.25">
      <c r="A21" s="526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497"/>
      <c r="I21" s="498"/>
      <c r="J21" s="542" t="e">
        <f>IF(I21/H21*100&gt;100,100,I21/H21*100)</f>
        <v>#DIV/0!</v>
      </c>
      <c r="K21" s="721"/>
      <c r="L21" s="722"/>
      <c r="M21" s="718"/>
      <c r="N21" s="717"/>
    </row>
    <row r="22" spans="1:14" ht="36" hidden="1" customHeight="1" x14ac:dyDescent="0.25">
      <c r="A22" s="526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497"/>
      <c r="I22" s="513"/>
      <c r="J22" s="542" t="e">
        <f>IF(I22/H22*100&gt;100,100,I22/H22*100)</f>
        <v>#DIV/0!</v>
      </c>
      <c r="K22" s="721"/>
      <c r="L22" s="722"/>
      <c r="M22" s="718"/>
      <c r="N22" s="717"/>
    </row>
    <row r="23" spans="1:14" ht="30.75" hidden="1" customHeight="1" x14ac:dyDescent="0.25">
      <c r="A23" s="526"/>
      <c r="B23" s="557"/>
      <c r="C23" s="514"/>
      <c r="D23" s="515"/>
      <c r="E23" s="494" t="s">
        <v>16</v>
      </c>
      <c r="F23" s="517" t="s">
        <v>305</v>
      </c>
      <c r="G23" s="496" t="s">
        <v>18</v>
      </c>
      <c r="H23" s="519"/>
      <c r="I23" s="519"/>
      <c r="J23" s="542" t="e">
        <f>IF(I23/H23*100&gt;100,100,I23/H23*100)</f>
        <v>#DIV/0!</v>
      </c>
      <c r="K23" s="723" t="e">
        <f>J23</f>
        <v>#DIV/0!</v>
      </c>
      <c r="L23" s="722"/>
      <c r="M23" s="718"/>
      <c r="N23" s="717"/>
    </row>
    <row r="24" spans="1:14" ht="42" hidden="1" customHeight="1" x14ac:dyDescent="0.25">
      <c r="A24" s="526"/>
      <c r="B24" s="558" t="s">
        <v>178</v>
      </c>
      <c r="C24" s="492" t="s">
        <v>413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/>
      <c r="I24" s="498"/>
      <c r="J24" s="542" t="e">
        <f>IF(H24/I24*100&gt;100,100,H24/I24*100)</f>
        <v>#DIV/0!</v>
      </c>
      <c r="K24" s="719" t="e">
        <f>(J24+J25+J26)/3</f>
        <v>#DIV/0!</v>
      </c>
      <c r="L24" s="720" t="e">
        <f>(K24+K27)/2</f>
        <v>#DIV/0!</v>
      </c>
      <c r="M24" s="718"/>
      <c r="N24" s="717"/>
    </row>
    <row r="25" spans="1:14" ht="42" hidden="1" customHeight="1" x14ac:dyDescent="0.25">
      <c r="A25" s="526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/>
      <c r="I25" s="498"/>
      <c r="J25" s="542" t="e">
        <f>IF(I25/H25*100&gt;100,100,I25/H25*100)</f>
        <v>#DIV/0!</v>
      </c>
      <c r="K25" s="721"/>
      <c r="L25" s="722"/>
      <c r="M25" s="718"/>
      <c r="N25" s="717"/>
    </row>
    <row r="26" spans="1:14" ht="36" hidden="1" customHeight="1" x14ac:dyDescent="0.25">
      <c r="A26" s="526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/>
      <c r="I26" s="513"/>
      <c r="J26" s="542" t="e">
        <f>IF(I26/H26*100&gt;100,100,I26/H26*100)</f>
        <v>#DIV/0!</v>
      </c>
      <c r="K26" s="721"/>
      <c r="L26" s="722"/>
      <c r="M26" s="718"/>
      <c r="N26" s="717"/>
    </row>
    <row r="27" spans="1:14" ht="30.75" hidden="1" customHeight="1" x14ac:dyDescent="0.25">
      <c r="A27" s="526"/>
      <c r="B27" s="509"/>
      <c r="C27" s="514"/>
      <c r="D27" s="515"/>
      <c r="E27" s="494" t="s">
        <v>16</v>
      </c>
      <c r="F27" s="517" t="s">
        <v>305</v>
      </c>
      <c r="G27" s="496" t="s">
        <v>18</v>
      </c>
      <c r="H27" s="519"/>
      <c r="I27" s="522"/>
      <c r="J27" s="542" t="e">
        <f>IF(I27/H27*100&gt;100,100,I27/H27*100)</f>
        <v>#DIV/0!</v>
      </c>
      <c r="K27" s="723" t="e">
        <f>J27</f>
        <v>#DIV/0!</v>
      </c>
      <c r="L27" s="722"/>
      <c r="M27" s="718"/>
      <c r="N27" s="717"/>
    </row>
    <row r="28" spans="1:14" ht="42" hidden="1" customHeight="1" x14ac:dyDescent="0.25">
      <c r="A28" s="526"/>
      <c r="B28" s="555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542" t="e">
        <f>IF(H28/I28*100&gt;100,100,H28/I28*100)</f>
        <v>#DIV/0!</v>
      </c>
      <c r="K28" s="719" t="e">
        <f>(J28+J29+J30)/3</f>
        <v>#DIV/0!</v>
      </c>
      <c r="L28" s="720" t="e">
        <f>(K28+K31)/2</f>
        <v>#DIV/0!</v>
      </c>
      <c r="M28" s="718"/>
      <c r="N28" s="717"/>
    </row>
    <row r="29" spans="1:14" ht="42" hidden="1" customHeight="1" x14ac:dyDescent="0.25">
      <c r="A29" s="526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542" t="e">
        <f>IF(I29/H29*100&gt;100,100,I29/H29*100)</f>
        <v>#DIV/0!</v>
      </c>
      <c r="K29" s="721"/>
      <c r="L29" s="722"/>
      <c r="M29" s="718"/>
      <c r="N29" s="717"/>
    </row>
    <row r="30" spans="1:14" ht="36" hidden="1" customHeight="1" x14ac:dyDescent="0.25">
      <c r="A30" s="526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542" t="e">
        <f>IF(I30/H30*100&gt;100,100,I30/H30*100)</f>
        <v>#DIV/0!</v>
      </c>
      <c r="K30" s="721"/>
      <c r="L30" s="722"/>
      <c r="M30" s="718"/>
      <c r="N30" s="717"/>
    </row>
    <row r="31" spans="1:14" ht="30.75" hidden="1" customHeight="1" x14ac:dyDescent="0.25">
      <c r="A31" s="526"/>
      <c r="B31" s="556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542" t="e">
        <f>IF(I31/H31*100&gt;100,100,I31/H31*100)</f>
        <v>#DIV/0!</v>
      </c>
      <c r="K31" s="723" t="e">
        <f>J31</f>
        <v>#DIV/0!</v>
      </c>
      <c r="L31" s="722"/>
      <c r="M31" s="718"/>
      <c r="N31" s="717"/>
    </row>
    <row r="32" spans="1:14" ht="42" customHeight="1" x14ac:dyDescent="0.25">
      <c r="A32" s="526"/>
      <c r="B32" s="492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13</v>
      </c>
      <c r="I32" s="498">
        <v>13.5</v>
      </c>
      <c r="J32" s="542">
        <f>IF(H32/I32*100&gt;100,100,H32/I32*100)</f>
        <v>96.296296296296291</v>
      </c>
      <c r="K32" s="719">
        <f>(J32+J33+J34)/3</f>
        <v>98.76543209876543</v>
      </c>
      <c r="L32" s="720">
        <f>(K32+K35)/2</f>
        <v>99.382716049382708</v>
      </c>
      <c r="M32" s="718"/>
      <c r="N32" s="717"/>
    </row>
    <row r="33" spans="1:14" ht="42" customHeight="1" x14ac:dyDescent="0.25">
      <c r="A33" s="526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542">
        <f>IF(I33/H33*100&gt;100,100,I33/H33*100)</f>
        <v>100</v>
      </c>
      <c r="K33" s="721"/>
      <c r="L33" s="722"/>
      <c r="M33" s="718"/>
      <c r="N33" s="717"/>
    </row>
    <row r="34" spans="1:14" ht="36" customHeight="1" x14ac:dyDescent="0.25">
      <c r="A34" s="526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55</v>
      </c>
      <c r="J34" s="542">
        <f>IF(I34/H34*100&gt;100,100,I34/H34*100)</f>
        <v>100</v>
      </c>
      <c r="K34" s="721"/>
      <c r="L34" s="722"/>
      <c r="M34" s="718"/>
      <c r="N34" s="717"/>
    </row>
    <row r="35" spans="1:14" ht="30.75" customHeight="1" thickBot="1" x14ac:dyDescent="0.3">
      <c r="A35" s="526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19">
        <v>40</v>
      </c>
      <c r="I35" s="519">
        <v>40</v>
      </c>
      <c r="J35" s="542">
        <f>IF(I35/H35*100&gt;100,100,I35/H35*100)</f>
        <v>100</v>
      </c>
      <c r="K35" s="723">
        <f>J35</f>
        <v>100</v>
      </c>
      <c r="L35" s="722"/>
      <c r="M35" s="718"/>
      <c r="N35" s="717"/>
    </row>
    <row r="36" spans="1:14" ht="42" hidden="1" customHeight="1" x14ac:dyDescent="0.25">
      <c r="A36" s="526"/>
      <c r="B36" s="647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542" t="e">
        <f>IF(H36/I36*100&gt;100,100,H36/I36*100)</f>
        <v>#DIV/0!</v>
      </c>
      <c r="K36" s="719" t="e">
        <f>(J36+J37+J38)/3</f>
        <v>#DIV/0!</v>
      </c>
      <c r="L36" s="720" t="e">
        <f>(K36+K39)/2</f>
        <v>#DIV/0!</v>
      </c>
      <c r="M36" s="718"/>
      <c r="N36" s="717"/>
    </row>
    <row r="37" spans="1:14" ht="42" hidden="1" customHeight="1" x14ac:dyDescent="0.25">
      <c r="A37" s="526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542" t="e">
        <f>IF(I37/H37*100&gt;100,100,I37/H37*100)</f>
        <v>#DIV/0!</v>
      </c>
      <c r="K37" s="721"/>
      <c r="L37" s="722"/>
      <c r="M37" s="718"/>
      <c r="N37" s="717"/>
    </row>
    <row r="38" spans="1:14" ht="36" hidden="1" customHeight="1" x14ac:dyDescent="0.25">
      <c r="A38" s="526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542" t="e">
        <f>IF(I38/H38*100&gt;100,100,I38/H38*100)</f>
        <v>#DIV/0!</v>
      </c>
      <c r="K38" s="721"/>
      <c r="L38" s="722"/>
      <c r="M38" s="718"/>
      <c r="N38" s="717"/>
    </row>
    <row r="39" spans="1:14" ht="30.75" hidden="1" customHeight="1" x14ac:dyDescent="0.25">
      <c r="A39" s="526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542" t="e">
        <f>IF(I39/H39*100&gt;100,100,I39/H39*100)</f>
        <v>#DIV/0!</v>
      </c>
      <c r="K39" s="723" t="e">
        <f>J39</f>
        <v>#DIV/0!</v>
      </c>
      <c r="L39" s="722"/>
      <c r="M39" s="718"/>
      <c r="N39" s="717"/>
    </row>
    <row r="40" spans="1:14" ht="42" hidden="1" customHeight="1" x14ac:dyDescent="0.25">
      <c r="A40" s="526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542" t="e">
        <f>IF(H40/I40*100&gt;100,100,H40/I40*100)</f>
        <v>#DIV/0!</v>
      </c>
      <c r="K40" s="719" t="e">
        <f>(J40+J41+J42)/3</f>
        <v>#DIV/0!</v>
      </c>
      <c r="L40" s="720" t="e">
        <f>(K40+K43)/2</f>
        <v>#DIV/0!</v>
      </c>
      <c r="M40" s="718"/>
      <c r="N40" s="717"/>
    </row>
    <row r="41" spans="1:14" ht="42" hidden="1" customHeight="1" x14ac:dyDescent="0.25">
      <c r="A41" s="526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542" t="e">
        <f>IF(I41/H41*100&gt;100,100,I41/H41*100)</f>
        <v>#DIV/0!</v>
      </c>
      <c r="K41" s="721"/>
      <c r="L41" s="722"/>
      <c r="M41" s="718"/>
      <c r="N41" s="717"/>
    </row>
    <row r="42" spans="1:14" ht="36" hidden="1" customHeight="1" x14ac:dyDescent="0.25">
      <c r="A42" s="526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542" t="e">
        <f>IF(I42/H42*100&gt;100,100,I42/H42*100)</f>
        <v>#DIV/0!</v>
      </c>
      <c r="K42" s="721"/>
      <c r="L42" s="722"/>
      <c r="M42" s="718"/>
      <c r="N42" s="717"/>
    </row>
    <row r="43" spans="1:14" ht="30.75" hidden="1" customHeight="1" x14ac:dyDescent="0.25">
      <c r="A43" s="526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542" t="e">
        <f>IF(I43/H43*100&gt;100,100,I43/H43*100)</f>
        <v>#DIV/0!</v>
      </c>
      <c r="K43" s="723" t="e">
        <f>J43</f>
        <v>#DIV/0!</v>
      </c>
      <c r="L43" s="722"/>
      <c r="M43" s="718"/>
      <c r="N43" s="717"/>
    </row>
    <row r="44" spans="1:14" ht="42" hidden="1" customHeight="1" x14ac:dyDescent="0.25">
      <c r="A44" s="526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542" t="e">
        <f>IF(H44/I44*100&gt;100,100,H44/I44*100)</f>
        <v>#DIV/0!</v>
      </c>
      <c r="K44" s="719" t="e">
        <f>(J44+J45+J46)/3</f>
        <v>#DIV/0!</v>
      </c>
      <c r="L44" s="720" t="e">
        <f>(K44+K47)/2</f>
        <v>#DIV/0!</v>
      </c>
      <c r="M44" s="718"/>
      <c r="N44" s="717"/>
    </row>
    <row r="45" spans="1:14" ht="42" hidden="1" customHeight="1" x14ac:dyDescent="0.25">
      <c r="A45" s="526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542" t="e">
        <f>IF(I45/H45*100&gt;100,100,I45/H45*100)</f>
        <v>#DIV/0!</v>
      </c>
      <c r="K45" s="721"/>
      <c r="L45" s="722"/>
      <c r="M45" s="718"/>
      <c r="N45" s="717"/>
    </row>
    <row r="46" spans="1:14" ht="36" hidden="1" customHeight="1" x14ac:dyDescent="0.25">
      <c r="A46" s="526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542" t="e">
        <f>IF(I46/H46*100&gt;100,100,I46/H46*100)</f>
        <v>#DIV/0!</v>
      </c>
      <c r="K46" s="721"/>
      <c r="L46" s="722"/>
      <c r="M46" s="718"/>
      <c r="N46" s="717"/>
    </row>
    <row r="47" spans="1:14" ht="30.75" hidden="1" customHeight="1" x14ac:dyDescent="0.25">
      <c r="A47" s="526"/>
      <c r="B47" s="651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542" t="e">
        <f>IF(I47/H47*100&gt;100,100,I47/H47*100)</f>
        <v>#DIV/0!</v>
      </c>
      <c r="K47" s="723" t="e">
        <f>J47</f>
        <v>#DIV/0!</v>
      </c>
      <c r="L47" s="722"/>
      <c r="M47" s="718"/>
      <c r="N47" s="717"/>
    </row>
    <row r="48" spans="1:14" ht="42" hidden="1" customHeight="1" x14ac:dyDescent="0.25">
      <c r="A48" s="526"/>
      <c r="B48" s="652" t="s">
        <v>419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/>
      <c r="I48" s="498"/>
      <c r="J48" s="542" t="e">
        <f>IF(H48/I48*100&gt;100,100,H48/I48*100)</f>
        <v>#DIV/0!</v>
      </c>
      <c r="K48" s="719" t="e">
        <f>(J48+J49+J50)/3</f>
        <v>#DIV/0!</v>
      </c>
      <c r="L48" s="720" t="e">
        <f>(K48+K51)/2</f>
        <v>#DIV/0!</v>
      </c>
      <c r="M48" s="718"/>
      <c r="N48" s="717"/>
    </row>
    <row r="49" spans="1:14" ht="42" hidden="1" customHeight="1" x14ac:dyDescent="0.25">
      <c r="A49" s="526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/>
      <c r="I49" s="498"/>
      <c r="J49" s="542" t="e">
        <f>IF(I49/H49*100&gt;100,100,I49/H49*100)</f>
        <v>#DIV/0!</v>
      </c>
      <c r="K49" s="721"/>
      <c r="L49" s="722"/>
      <c r="M49" s="718"/>
      <c r="N49" s="717"/>
    </row>
    <row r="50" spans="1:14" ht="36" hidden="1" customHeight="1" x14ac:dyDescent="0.25">
      <c r="A50" s="526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/>
      <c r="I50" s="513"/>
      <c r="J50" s="542" t="e">
        <f>IF(I50/H50*100&gt;100,100,I50/H50*100)</f>
        <v>#DIV/0!</v>
      </c>
      <c r="K50" s="721"/>
      <c r="L50" s="722"/>
      <c r="M50" s="718"/>
      <c r="N50" s="717"/>
    </row>
    <row r="51" spans="1:14" ht="30.75" hidden="1" customHeight="1" x14ac:dyDescent="0.25">
      <c r="A51" s="526"/>
      <c r="B51" s="652"/>
      <c r="C51" s="528"/>
      <c r="D51" s="515"/>
      <c r="E51" s="494" t="s">
        <v>16</v>
      </c>
      <c r="F51" s="517" t="s">
        <v>305</v>
      </c>
      <c r="G51" s="496" t="s">
        <v>18</v>
      </c>
      <c r="H51" s="519"/>
      <c r="I51" s="519"/>
      <c r="J51" s="542" t="e">
        <f>IF(I51/H51*100&gt;100,100,I51/H51*100)</f>
        <v>#DIV/0!</v>
      </c>
      <c r="K51" s="723" t="e">
        <f>J51</f>
        <v>#DIV/0!</v>
      </c>
      <c r="L51" s="722"/>
      <c r="M51" s="718"/>
      <c r="N51" s="717"/>
    </row>
    <row r="52" spans="1:14" ht="42" customHeight="1" x14ac:dyDescent="0.25">
      <c r="A52" s="526"/>
      <c r="B52" s="555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>
        <v>100</v>
      </c>
      <c r="I52" s="498">
        <v>100</v>
      </c>
      <c r="J52" s="542">
        <f t="shared" ref="J52:J59" si="0">IF(I52/H52*100&gt;100,100,I52/H52*100)</f>
        <v>100</v>
      </c>
      <c r="K52" s="719">
        <f>(J52+J53+J54)/3</f>
        <v>100</v>
      </c>
      <c r="L52" s="720">
        <f>(K52+K55)/2</f>
        <v>100</v>
      </c>
      <c r="M52" s="718"/>
      <c r="N52" s="717"/>
    </row>
    <row r="53" spans="1:14" ht="42" customHeight="1" x14ac:dyDescent="0.25">
      <c r="A53" s="526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>
        <v>15</v>
      </c>
      <c r="I53" s="498">
        <v>15</v>
      </c>
      <c r="J53" s="542">
        <f>IF(H53/I53*100&gt;100,100,H53/I53*100)</f>
        <v>100</v>
      </c>
      <c r="K53" s="721"/>
      <c r="L53" s="722"/>
      <c r="M53" s="718"/>
      <c r="N53" s="717"/>
    </row>
    <row r="54" spans="1:14" ht="36" customHeight="1" x14ac:dyDescent="0.25">
      <c r="A54" s="526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>
        <v>100</v>
      </c>
      <c r="I54" s="513">
        <v>100</v>
      </c>
      <c r="J54" s="542">
        <f t="shared" si="0"/>
        <v>100</v>
      </c>
      <c r="K54" s="721"/>
      <c r="L54" s="722"/>
      <c r="M54" s="718"/>
      <c r="N54" s="717"/>
    </row>
    <row r="55" spans="1:14" ht="30.75" customHeight="1" thickBot="1" x14ac:dyDescent="0.3">
      <c r="A55" s="526"/>
      <c r="B55" s="557"/>
      <c r="C55" s="514"/>
      <c r="D55" s="533"/>
      <c r="E55" s="496" t="s">
        <v>16</v>
      </c>
      <c r="F55" s="534" t="s">
        <v>305</v>
      </c>
      <c r="G55" s="496" t="s">
        <v>18</v>
      </c>
      <c r="H55" s="519">
        <v>1</v>
      </c>
      <c r="I55" s="519">
        <v>1</v>
      </c>
      <c r="J55" s="542">
        <f t="shared" si="0"/>
        <v>100</v>
      </c>
      <c r="K55" s="723">
        <f>J55</f>
        <v>100</v>
      </c>
      <c r="L55" s="722"/>
      <c r="M55" s="718"/>
      <c r="N55" s="717"/>
    </row>
    <row r="56" spans="1:14" ht="42" customHeight="1" x14ac:dyDescent="0.25">
      <c r="A56" s="526"/>
      <c r="B56" s="558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542">
        <f t="shared" si="0"/>
        <v>100</v>
      </c>
      <c r="K56" s="719">
        <f>(J56+J57+J58)/3</f>
        <v>100</v>
      </c>
      <c r="L56" s="720">
        <f>(K56+K59)/2</f>
        <v>100</v>
      </c>
      <c r="M56" s="718"/>
      <c r="N56" s="717"/>
    </row>
    <row r="57" spans="1:14" ht="42" customHeight="1" x14ac:dyDescent="0.25">
      <c r="A57" s="526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15</v>
      </c>
      <c r="I57" s="538">
        <v>15</v>
      </c>
      <c r="J57" s="542">
        <f>IF(H57/I57*100&gt;100,100,H57/I57*100)</f>
        <v>100</v>
      </c>
      <c r="K57" s="721"/>
      <c r="L57" s="722"/>
      <c r="M57" s="718"/>
      <c r="N57" s="717"/>
    </row>
    <row r="58" spans="1:14" ht="36" customHeight="1" x14ac:dyDescent="0.25">
      <c r="A58" s="526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542">
        <f t="shared" si="0"/>
        <v>100</v>
      </c>
      <c r="K58" s="721"/>
      <c r="L58" s="722"/>
      <c r="M58" s="718"/>
      <c r="N58" s="717"/>
    </row>
    <row r="59" spans="1:14" ht="30.75" customHeight="1" thickBot="1" x14ac:dyDescent="0.3">
      <c r="A59" s="526"/>
      <c r="B59" s="509"/>
      <c r="C59" s="514"/>
      <c r="D59" s="540"/>
      <c r="E59" s="536" t="s">
        <v>16</v>
      </c>
      <c r="F59" s="541" t="s">
        <v>305</v>
      </c>
      <c r="G59" s="536" t="s">
        <v>18</v>
      </c>
      <c r="H59" s="519">
        <v>4.3</v>
      </c>
      <c r="I59" s="519">
        <v>4.3</v>
      </c>
      <c r="J59" s="542">
        <f t="shared" si="0"/>
        <v>100</v>
      </c>
      <c r="K59" s="723">
        <f>J59</f>
        <v>100</v>
      </c>
      <c r="L59" s="722"/>
      <c r="M59" s="718"/>
      <c r="N59" s="717"/>
    </row>
    <row r="60" spans="1:14" ht="42" customHeight="1" x14ac:dyDescent="0.25">
      <c r="A60" s="526"/>
      <c r="B60" s="555" t="s">
        <v>87</v>
      </c>
      <c r="C60" s="492" t="s">
        <v>467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>
        <v>100</v>
      </c>
      <c r="I60" s="538">
        <v>100</v>
      </c>
      <c r="J60" s="542">
        <f>IF(H60/I60*100&gt;100,100,H60/I60*100)</f>
        <v>100</v>
      </c>
      <c r="K60" s="719">
        <f>(J60+J61+J62)/3</f>
        <v>100</v>
      </c>
      <c r="L60" s="720">
        <f>(K60+K63)/2</f>
        <v>100</v>
      </c>
      <c r="M60" s="718"/>
      <c r="N60" s="717"/>
    </row>
    <row r="61" spans="1:14" ht="42" customHeight="1" x14ac:dyDescent="0.25">
      <c r="A61" s="526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>
        <v>10</v>
      </c>
      <c r="I61" s="538">
        <v>10</v>
      </c>
      <c r="J61" s="542">
        <f>IF(I61/H61*100&gt;100,100,I61/H61*100)</f>
        <v>100</v>
      </c>
      <c r="K61" s="721"/>
      <c r="L61" s="722"/>
      <c r="M61" s="718"/>
      <c r="N61" s="717"/>
    </row>
    <row r="62" spans="1:14" ht="36" customHeight="1" x14ac:dyDescent="0.25">
      <c r="A62" s="526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>
        <v>100</v>
      </c>
      <c r="I62" s="497">
        <v>100</v>
      </c>
      <c r="J62" s="542">
        <f>IF(I62/H62*100&gt;100,100,I62/H62*100)</f>
        <v>100</v>
      </c>
      <c r="K62" s="721"/>
      <c r="L62" s="722"/>
      <c r="M62" s="718"/>
      <c r="N62" s="717"/>
    </row>
    <row r="63" spans="1:14" ht="30.75" customHeight="1" thickBot="1" x14ac:dyDescent="0.3">
      <c r="A63" s="526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>
        <v>1.3</v>
      </c>
      <c r="I63" s="519">
        <v>1.3</v>
      </c>
      <c r="J63" s="542">
        <f>IF(I63/H63*100&gt;100,100,I63/H63*100)</f>
        <v>100</v>
      </c>
      <c r="K63" s="723">
        <f>J63</f>
        <v>100</v>
      </c>
      <c r="L63" s="722"/>
      <c r="M63" s="718"/>
      <c r="N63" s="717"/>
    </row>
    <row r="64" spans="1:14" ht="42" customHeight="1" x14ac:dyDescent="0.25">
      <c r="A64" s="526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542">
        <f>IF(I64/H64*100&gt;100,100,I64/H64*100)</f>
        <v>100</v>
      </c>
      <c r="K64" s="719">
        <f>(J64+J65+J66)/3</f>
        <v>98.76543209876543</v>
      </c>
      <c r="L64" s="720">
        <f>(K64+K67)/2</f>
        <v>99.382716049382708</v>
      </c>
      <c r="M64" s="718"/>
      <c r="N64" s="717"/>
    </row>
    <row r="65" spans="1:14" ht="42" customHeight="1" x14ac:dyDescent="0.25">
      <c r="A65" s="526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13</v>
      </c>
      <c r="I65" s="498">
        <v>13.5</v>
      </c>
      <c r="J65" s="542">
        <f>IF(H65/I65*100&gt;100,100,H65/I65*100)</f>
        <v>96.296296296296291</v>
      </c>
      <c r="K65" s="721"/>
      <c r="L65" s="722"/>
      <c r="M65" s="718"/>
      <c r="N65" s="717"/>
    </row>
    <row r="66" spans="1:14" ht="36" customHeight="1" x14ac:dyDescent="0.25">
      <c r="A66" s="526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542">
        <f>IF(I66/H66*100&gt;100,100,I66/H66*100)</f>
        <v>100</v>
      </c>
      <c r="K66" s="721"/>
      <c r="L66" s="722"/>
      <c r="M66" s="718"/>
      <c r="N66" s="717"/>
    </row>
    <row r="67" spans="1:14" ht="30.75" customHeight="1" x14ac:dyDescent="0.25">
      <c r="A67" s="526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97.7</v>
      </c>
      <c r="I67" s="519">
        <v>99.15</v>
      </c>
      <c r="J67" s="542">
        <f>IF(I67/H67*100&gt;100,100,I67/H67*100)</f>
        <v>100</v>
      </c>
      <c r="K67" s="723">
        <f>J67</f>
        <v>100</v>
      </c>
      <c r="L67" s="722"/>
      <c r="M67" s="718"/>
      <c r="N67" s="717"/>
    </row>
    <row r="68" spans="1:14" ht="42" hidden="1" customHeight="1" x14ac:dyDescent="0.25">
      <c r="A68" s="526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544"/>
      <c r="I68" s="582"/>
      <c r="J68" s="663" t="e">
        <f>IF(H68/I68*100&gt;100,100,H68/I68*100)</f>
        <v>#DIV/0!</v>
      </c>
      <c r="K68" s="664" t="e">
        <f>(J68+J69+J70)/3</f>
        <v>#DIV/0!</v>
      </c>
      <c r="L68" s="665" t="e">
        <f>(K68+K71)/2</f>
        <v>#DIV/0!</v>
      </c>
      <c r="M68" s="718"/>
      <c r="N68" s="717"/>
    </row>
    <row r="69" spans="1:14" ht="42" hidden="1" customHeight="1" x14ac:dyDescent="0.25">
      <c r="A69" s="526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544"/>
      <c r="I69" s="582"/>
      <c r="J69" s="663" t="e">
        <f>IF(I69/H69*100&gt;100,100,I69/H69*100)</f>
        <v>#DIV/0!</v>
      </c>
      <c r="K69" s="666"/>
      <c r="L69" s="667"/>
      <c r="M69" s="718"/>
      <c r="N69" s="717"/>
    </row>
    <row r="70" spans="1:14" ht="36" hidden="1" customHeight="1" x14ac:dyDescent="0.25">
      <c r="A70" s="526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544"/>
      <c r="I70" s="513"/>
      <c r="J70" s="663" t="e">
        <f>IF(I70/H70*100&gt;100,100,I70/H70*100)</f>
        <v>#DIV/0!</v>
      </c>
      <c r="K70" s="666"/>
      <c r="L70" s="667"/>
      <c r="M70" s="718"/>
      <c r="N70" s="717"/>
    </row>
    <row r="71" spans="1:14" ht="30.75" hidden="1" customHeight="1" x14ac:dyDescent="0.25">
      <c r="A71" s="526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52"/>
      <c r="I71" s="605"/>
      <c r="J71" s="663" t="e">
        <f>IF(I71/H71*100&gt;100,100,I71/H71*100)</f>
        <v>#DIV/0!</v>
      </c>
      <c r="K71" s="668" t="e">
        <f>J71</f>
        <v>#DIV/0!</v>
      </c>
      <c r="L71" s="667"/>
      <c r="M71" s="718"/>
      <c r="N71" s="717"/>
    </row>
    <row r="72" spans="1:14" ht="42" hidden="1" customHeight="1" x14ac:dyDescent="0.25">
      <c r="A72" s="526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544"/>
      <c r="I72" s="582"/>
      <c r="J72" s="663" t="e">
        <f>IF(H72/I72*100&gt;100,100,H72/I72*100)</f>
        <v>#DIV/0!</v>
      </c>
      <c r="K72" s="664" t="e">
        <f>(J72+J73+J74)/3</f>
        <v>#DIV/0!</v>
      </c>
      <c r="L72" s="665" t="e">
        <f>(K72+K75)/2</f>
        <v>#DIV/0!</v>
      </c>
      <c r="M72" s="718"/>
      <c r="N72" s="717"/>
    </row>
    <row r="73" spans="1:14" ht="42" hidden="1" customHeight="1" x14ac:dyDescent="0.25">
      <c r="A73" s="526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544"/>
      <c r="I73" s="582"/>
      <c r="J73" s="663" t="e">
        <f>IF(I73/H73*100&gt;100,100,I73/H73*100)</f>
        <v>#DIV/0!</v>
      </c>
      <c r="K73" s="666"/>
      <c r="L73" s="667"/>
      <c r="M73" s="718"/>
      <c r="N73" s="717"/>
    </row>
    <row r="74" spans="1:14" ht="36" hidden="1" customHeight="1" x14ac:dyDescent="0.25">
      <c r="A74" s="526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544"/>
      <c r="I74" s="513"/>
      <c r="J74" s="663" t="e">
        <f>IF(I74/H74*100&gt;100,100,I74/H74*100)</f>
        <v>#DIV/0!</v>
      </c>
      <c r="K74" s="666"/>
      <c r="L74" s="667"/>
      <c r="M74" s="718"/>
      <c r="N74" s="717"/>
    </row>
    <row r="75" spans="1:14" ht="30.75" hidden="1" customHeight="1" x14ac:dyDescent="0.25">
      <c r="A75" s="526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52"/>
      <c r="I75" s="605"/>
      <c r="J75" s="663" t="e">
        <f>IF(I75/H75*100&gt;100,100,I75/H75*100)</f>
        <v>#DIV/0!</v>
      </c>
      <c r="K75" s="668" t="e">
        <f>J75</f>
        <v>#DIV/0!</v>
      </c>
      <c r="L75" s="667"/>
      <c r="M75" s="718"/>
      <c r="N75" s="717"/>
    </row>
    <row r="76" spans="1:14" ht="42" hidden="1" customHeight="1" x14ac:dyDescent="0.25">
      <c r="A76" s="526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544"/>
      <c r="I76" s="497"/>
      <c r="J76" s="663" t="e">
        <f>IF(H76/I76*100&gt;100,100,H76/I76*100)</f>
        <v>#DIV/0!</v>
      </c>
      <c r="K76" s="664" t="e">
        <f>(J76+J77+J78)/3</f>
        <v>#DIV/0!</v>
      </c>
      <c r="L76" s="665" t="e">
        <f>(K76+K79)/2</f>
        <v>#DIV/0!</v>
      </c>
      <c r="M76" s="718"/>
      <c r="N76" s="717"/>
    </row>
    <row r="77" spans="1:14" ht="42" hidden="1" customHeight="1" x14ac:dyDescent="0.25">
      <c r="A77" s="526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544"/>
      <c r="I77" s="497"/>
      <c r="J77" s="663" t="e">
        <f>IF(I77/H77*100&gt;100,100,I77/H77*100)</f>
        <v>#DIV/0!</v>
      </c>
      <c r="K77" s="666"/>
      <c r="L77" s="667"/>
      <c r="M77" s="718"/>
      <c r="N77" s="717"/>
    </row>
    <row r="78" spans="1:14" ht="36" hidden="1" customHeight="1" x14ac:dyDescent="0.25">
      <c r="A78" s="526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544"/>
      <c r="I78" s="497"/>
      <c r="J78" s="663" t="e">
        <f>IF(I78/H78*100&gt;100,100,I78/H78*100)</f>
        <v>#DIV/0!</v>
      </c>
      <c r="K78" s="666"/>
      <c r="L78" s="667"/>
      <c r="M78" s="718"/>
      <c r="N78" s="717"/>
    </row>
    <row r="79" spans="1:14" ht="30.75" hidden="1" customHeight="1" x14ac:dyDescent="0.25">
      <c r="A79" s="526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52"/>
      <c r="I79" s="655"/>
      <c r="J79" s="663" t="e">
        <f>IF(I79/H79*100&gt;100,100,I79/H79*100)</f>
        <v>#DIV/0!</v>
      </c>
      <c r="K79" s="668" t="e">
        <f>J79</f>
        <v>#DIV/0!</v>
      </c>
      <c r="L79" s="667"/>
      <c r="M79" s="718"/>
      <c r="N79" s="717"/>
    </row>
    <row r="80" spans="1:14" ht="42" hidden="1" customHeight="1" x14ac:dyDescent="0.25">
      <c r="A80" s="526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544"/>
      <c r="I80" s="497"/>
      <c r="J80" s="663" t="e">
        <f>IF(H80/I80*100&gt;100,100,H80/I80*100)</f>
        <v>#DIV/0!</v>
      </c>
      <c r="K80" s="664" t="e">
        <f>(J80+J81+J82)/3</f>
        <v>#DIV/0!</v>
      </c>
      <c r="L80" s="665" t="e">
        <f>(K80+K83)/2</f>
        <v>#DIV/0!</v>
      </c>
      <c r="M80" s="718"/>
      <c r="N80" s="717"/>
    </row>
    <row r="81" spans="1:14" ht="42" hidden="1" customHeight="1" x14ac:dyDescent="0.25">
      <c r="A81" s="526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544"/>
      <c r="I81" s="497"/>
      <c r="J81" s="663" t="e">
        <f>IF(I81/H81*100&gt;100,100,I81/H81*100)</f>
        <v>#DIV/0!</v>
      </c>
      <c r="K81" s="666"/>
      <c r="L81" s="667"/>
      <c r="M81" s="718"/>
      <c r="N81" s="717"/>
    </row>
    <row r="82" spans="1:14" ht="36" hidden="1" customHeight="1" x14ac:dyDescent="0.25">
      <c r="A82" s="526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544"/>
      <c r="I82" s="497"/>
      <c r="J82" s="663" t="e">
        <f>IF(I82/H82*100&gt;100,100,I82/H82*100)</f>
        <v>#DIV/0!</v>
      </c>
      <c r="K82" s="666"/>
      <c r="L82" s="667"/>
      <c r="M82" s="718"/>
      <c r="N82" s="717"/>
    </row>
    <row r="83" spans="1:14" ht="30.75" hidden="1" customHeight="1" x14ac:dyDescent="0.25">
      <c r="A83" s="526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52"/>
      <c r="I83" s="655"/>
      <c r="J83" s="663" t="e">
        <f>IF(I83/H83*100&gt;100,100,I83/H83*100)</f>
        <v>#DIV/0!</v>
      </c>
      <c r="K83" s="668" t="e">
        <f>J83</f>
        <v>#DIV/0!</v>
      </c>
      <c r="L83" s="667"/>
      <c r="M83" s="718"/>
      <c r="N83" s="717"/>
    </row>
    <row r="84" spans="1:14" ht="42" hidden="1" customHeight="1" x14ac:dyDescent="0.25">
      <c r="A84" s="526"/>
      <c r="B84" s="558" t="s">
        <v>86</v>
      </c>
      <c r="C84" s="492" t="s">
        <v>429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544"/>
      <c r="I84" s="582"/>
      <c r="J84" s="663" t="e">
        <f>IF(I84/H84*100&gt;100,100,I84/H84*100)</f>
        <v>#DIV/0!</v>
      </c>
      <c r="K84" s="664" t="e">
        <f>(J84+J85+J86)/3</f>
        <v>#DIV/0!</v>
      </c>
      <c r="L84" s="665" t="e">
        <f>(K84+K87)/2</f>
        <v>#DIV/0!</v>
      </c>
      <c r="M84" s="718"/>
      <c r="N84" s="717"/>
    </row>
    <row r="85" spans="1:14" ht="42" hidden="1" customHeight="1" x14ac:dyDescent="0.25">
      <c r="A85" s="526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544"/>
      <c r="I85" s="656"/>
      <c r="J85" s="663" t="e">
        <f>IF(H85/I85*100&gt;100,100,H85/I85*100)</f>
        <v>#DIV/0!</v>
      </c>
      <c r="K85" s="666"/>
      <c r="L85" s="667"/>
      <c r="M85" s="718"/>
      <c r="N85" s="717"/>
    </row>
    <row r="86" spans="1:14" ht="36" hidden="1" customHeight="1" x14ac:dyDescent="0.25">
      <c r="A86" s="526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544"/>
      <c r="I86" s="513"/>
      <c r="J86" s="663" t="e">
        <f>IF(I86/H86*100&gt;100,100,I86/H86*100)</f>
        <v>#DIV/0!</v>
      </c>
      <c r="K86" s="666"/>
      <c r="L86" s="667"/>
      <c r="M86" s="718"/>
      <c r="N86" s="717"/>
    </row>
    <row r="87" spans="1:14" ht="30.75" hidden="1" customHeight="1" x14ac:dyDescent="0.25">
      <c r="A87" s="528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52"/>
      <c r="I87" s="606"/>
      <c r="J87" s="663" t="e">
        <f>IF(I87/H87*100&gt;100,100,I87/H87*100)</f>
        <v>#DIV/0!</v>
      </c>
      <c r="K87" s="668" t="e">
        <f>J87</f>
        <v>#DIV/0!</v>
      </c>
      <c r="L87" s="667"/>
      <c r="M87" s="726"/>
      <c r="N87" s="717"/>
    </row>
    <row r="88" spans="1:14" s="561" customFormat="1" ht="34.5" customHeight="1" x14ac:dyDescent="0.25">
      <c r="A88" s="560" t="s">
        <v>430</v>
      </c>
      <c r="E88" s="562"/>
      <c r="G88" s="560" t="s">
        <v>431</v>
      </c>
      <c r="H88" s="563"/>
    </row>
    <row r="89" spans="1:14" s="561" customFormat="1" ht="30.75" customHeight="1" x14ac:dyDescent="0.25">
      <c r="A89" s="561" t="s">
        <v>432</v>
      </c>
      <c r="E89" s="562"/>
      <c r="H89" s="563"/>
    </row>
    <row r="90" spans="1:14" x14ac:dyDescent="0.25">
      <c r="G90" s="561">
        <v>103</v>
      </c>
      <c r="H90" s="563">
        <f>H7+H11+H15+H19+H23+H27+H31+H35+H39+H43+H47+H51</f>
        <v>104.3</v>
      </c>
      <c r="I90" s="703">
        <f>I7+I11+I15+I19+I23+I27+I31+I35+I39+I43+I47+I51</f>
        <v>105.75</v>
      </c>
      <c r="J90" s="704">
        <v>105.75</v>
      </c>
    </row>
    <row r="91" spans="1:14" x14ac:dyDescent="0.25">
      <c r="G91" s="561">
        <v>103</v>
      </c>
      <c r="H91" s="563">
        <f>H55+H59+H63+H67+H71+H75+H79+H83+H87</f>
        <v>104.3</v>
      </c>
      <c r="I91" s="703">
        <f>I55+I59+I63+I67+I71+I75+I79+I83+I87</f>
        <v>105.75</v>
      </c>
      <c r="J91" s="704">
        <v>105.75</v>
      </c>
    </row>
    <row r="92" spans="1:14" s="561" customFormat="1" ht="30.75" customHeight="1" x14ac:dyDescent="0.25">
      <c r="A92" s="560"/>
      <c r="E92" s="562"/>
      <c r="G92" s="560"/>
      <c r="H92" s="563"/>
    </row>
    <row r="93" spans="1:14" s="561" customFormat="1" x14ac:dyDescent="0.25">
      <c r="E93" s="562"/>
      <c r="H93" s="563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40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8.140625" style="504" customWidth="1"/>
    <col min="2" max="2" width="26.5703125" style="504" customWidth="1"/>
    <col min="3" max="4" width="17.5703125" style="504" customWidth="1"/>
    <col min="5" max="5" width="17.5703125" style="743" customWidth="1"/>
    <col min="6" max="7" width="17.5703125" style="504" customWidth="1"/>
    <col min="8" max="8" width="17.5703125" style="744" customWidth="1"/>
    <col min="9" max="9" width="17.5703125" style="504" customWidth="1"/>
    <col min="10" max="15" width="18.140625" style="504" customWidth="1"/>
    <col min="16" max="16384" width="8.85546875" style="504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658" customFormat="1" ht="113.25" customHeight="1" x14ac:dyDescent="0.2">
      <c r="A2" s="657" t="s">
        <v>403</v>
      </c>
      <c r="B2" s="484" t="s">
        <v>298</v>
      </c>
      <c r="C2" s="484" t="s">
        <v>0</v>
      </c>
      <c r="D2" s="657" t="s">
        <v>1</v>
      </c>
      <c r="E2" s="484" t="s">
        <v>2</v>
      </c>
      <c r="F2" s="484" t="s">
        <v>3</v>
      </c>
      <c r="G2" s="484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</row>
    <row r="3" spans="1:14" s="729" customFormat="1" ht="22.5" customHeight="1" thickBot="1" x14ac:dyDescent="0.25">
      <c r="A3" s="484">
        <v>1</v>
      </c>
      <c r="B3" s="727">
        <v>2</v>
      </c>
      <c r="C3" s="484">
        <v>3</v>
      </c>
      <c r="D3" s="657">
        <v>4</v>
      </c>
      <c r="E3" s="728">
        <v>5</v>
      </c>
      <c r="F3" s="484">
        <v>6</v>
      </c>
      <c r="G3" s="484">
        <v>7</v>
      </c>
      <c r="H3" s="484">
        <v>8</v>
      </c>
      <c r="I3" s="727">
        <v>9</v>
      </c>
      <c r="J3" s="484">
        <v>10</v>
      </c>
      <c r="K3" s="484">
        <v>11</v>
      </c>
      <c r="L3" s="484">
        <v>12</v>
      </c>
      <c r="M3" s="484">
        <v>13</v>
      </c>
      <c r="N3" s="657">
        <v>13</v>
      </c>
    </row>
    <row r="4" spans="1:14" ht="42" hidden="1" customHeight="1" x14ac:dyDescent="0.25">
      <c r="A4" s="730" t="s">
        <v>468</v>
      </c>
      <c r="B4" s="555" t="s">
        <v>176</v>
      </c>
      <c r="C4" s="492" t="s">
        <v>405</v>
      </c>
      <c r="D4" s="493" t="s">
        <v>406</v>
      </c>
      <c r="E4" s="494" t="s">
        <v>11</v>
      </c>
      <c r="F4" s="495" t="s">
        <v>12</v>
      </c>
      <c r="G4" s="496" t="s">
        <v>13</v>
      </c>
      <c r="H4" s="73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661" t="s">
        <v>407</v>
      </c>
      <c r="N4" s="503"/>
    </row>
    <row r="5" spans="1:14" ht="42" hidden="1" customHeight="1" x14ac:dyDescent="0.25">
      <c r="A5" s="732"/>
      <c r="B5" s="733"/>
      <c r="C5" s="508"/>
      <c r="D5" s="508"/>
      <c r="E5" s="494" t="s">
        <v>11</v>
      </c>
      <c r="F5" s="495" t="s">
        <v>112</v>
      </c>
      <c r="G5" s="496" t="s">
        <v>13</v>
      </c>
      <c r="H5" s="731"/>
      <c r="I5" s="582"/>
      <c r="J5" s="583" t="e">
        <f>IF(I5/H5*100&gt;100,100,I5/H5*100)</f>
        <v>#DIV/0!</v>
      </c>
      <c r="K5" s="593"/>
      <c r="L5" s="594"/>
      <c r="M5" s="734"/>
      <c r="N5" s="503"/>
    </row>
    <row r="6" spans="1:14" ht="36" hidden="1" customHeight="1" x14ac:dyDescent="0.25">
      <c r="A6" s="732"/>
      <c r="B6" s="733"/>
      <c r="C6" s="508"/>
      <c r="D6" s="508"/>
      <c r="E6" s="494" t="s">
        <v>11</v>
      </c>
      <c r="F6" s="495" t="s">
        <v>408</v>
      </c>
      <c r="G6" s="496" t="s">
        <v>13</v>
      </c>
      <c r="H6" s="731"/>
      <c r="I6" s="513"/>
      <c r="J6" s="583" t="e">
        <f>IF(I6/H6*100&gt;100,100,I6/H6*100)</f>
        <v>#DIV/0!</v>
      </c>
      <c r="K6" s="593"/>
      <c r="L6" s="594"/>
      <c r="M6" s="734"/>
      <c r="N6" s="503"/>
    </row>
    <row r="7" spans="1:14" ht="30.75" hidden="1" customHeight="1" x14ac:dyDescent="0.25">
      <c r="A7" s="732"/>
      <c r="B7" s="735"/>
      <c r="C7" s="514"/>
      <c r="D7" s="514"/>
      <c r="E7" s="494" t="s">
        <v>16</v>
      </c>
      <c r="F7" s="517" t="s">
        <v>305</v>
      </c>
      <c r="G7" s="496" t="s">
        <v>18</v>
      </c>
      <c r="H7" s="736"/>
      <c r="I7" s="605"/>
      <c r="J7" s="583" t="e">
        <f>IF(I7/H7*100&gt;100,100,I7/H7*100)</f>
        <v>#DIV/0!</v>
      </c>
      <c r="K7" s="602" t="e">
        <f>J7</f>
        <v>#DIV/0!</v>
      </c>
      <c r="L7" s="594"/>
      <c r="M7" s="734"/>
      <c r="N7" s="503"/>
    </row>
    <row r="8" spans="1:14" ht="42" hidden="1" customHeight="1" x14ac:dyDescent="0.25">
      <c r="A8" s="732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73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734"/>
      <c r="N8" s="503"/>
    </row>
    <row r="9" spans="1:14" ht="42" hidden="1" customHeight="1" x14ac:dyDescent="0.25">
      <c r="A9" s="732"/>
      <c r="B9" s="508"/>
      <c r="C9" s="508"/>
      <c r="D9" s="508"/>
      <c r="E9" s="494" t="s">
        <v>11</v>
      </c>
      <c r="F9" s="495" t="s">
        <v>112</v>
      </c>
      <c r="G9" s="496" t="s">
        <v>13</v>
      </c>
      <c r="H9" s="731"/>
      <c r="I9" s="582"/>
      <c r="J9" s="583" t="e">
        <f>IF(I9/H9*100&gt;100,100,I9/H9*100)</f>
        <v>#DIV/0!</v>
      </c>
      <c r="K9" s="593"/>
      <c r="L9" s="594"/>
      <c r="M9" s="734"/>
      <c r="N9" s="503"/>
    </row>
    <row r="10" spans="1:14" ht="36" hidden="1" customHeight="1" x14ac:dyDescent="0.25">
      <c r="A10" s="732"/>
      <c r="B10" s="508"/>
      <c r="C10" s="508"/>
      <c r="D10" s="508"/>
      <c r="E10" s="494" t="s">
        <v>11</v>
      </c>
      <c r="F10" s="495" t="s">
        <v>408</v>
      </c>
      <c r="G10" s="496" t="s">
        <v>13</v>
      </c>
      <c r="H10" s="731"/>
      <c r="I10" s="513"/>
      <c r="J10" s="583" t="e">
        <f>IF(I10/H10*100&gt;100,100,I10/H10*100)</f>
        <v>#DIV/0!</v>
      </c>
      <c r="K10" s="593"/>
      <c r="L10" s="594"/>
      <c r="M10" s="734"/>
      <c r="N10" s="503"/>
    </row>
    <row r="11" spans="1:14" ht="30.75" hidden="1" customHeight="1" x14ac:dyDescent="0.25">
      <c r="A11" s="732"/>
      <c r="B11" s="508"/>
      <c r="C11" s="514"/>
      <c r="D11" s="514"/>
      <c r="E11" s="494" t="s">
        <v>16</v>
      </c>
      <c r="F11" s="517" t="s">
        <v>305</v>
      </c>
      <c r="G11" s="496" t="s">
        <v>18</v>
      </c>
      <c r="H11" s="736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734"/>
      <c r="N11" s="503"/>
    </row>
    <row r="12" spans="1:14" ht="42" hidden="1" customHeight="1" x14ac:dyDescent="0.25">
      <c r="A12" s="732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51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734"/>
      <c r="N12" s="503"/>
    </row>
    <row r="13" spans="1:14" ht="42" hidden="1" customHeight="1" x14ac:dyDescent="0.25">
      <c r="A13" s="732"/>
      <c r="B13" s="733"/>
      <c r="C13" s="508"/>
      <c r="D13" s="508"/>
      <c r="E13" s="494" t="s">
        <v>11</v>
      </c>
      <c r="F13" s="495" t="s">
        <v>112</v>
      </c>
      <c r="G13" s="496" t="s">
        <v>13</v>
      </c>
      <c r="H13" s="513"/>
      <c r="I13" s="582"/>
      <c r="J13" s="583" t="e">
        <f>IF(I13/H13*100&gt;100,100,I13/H13*100)</f>
        <v>#DIV/0!</v>
      </c>
      <c r="K13" s="593"/>
      <c r="L13" s="594"/>
      <c r="M13" s="734"/>
      <c r="N13" s="503"/>
    </row>
    <row r="14" spans="1:14" ht="36" hidden="1" customHeight="1" x14ac:dyDescent="0.25">
      <c r="A14" s="732"/>
      <c r="B14" s="733"/>
      <c r="C14" s="508"/>
      <c r="D14" s="508"/>
      <c r="E14" s="494" t="s">
        <v>11</v>
      </c>
      <c r="F14" s="495" t="s">
        <v>408</v>
      </c>
      <c r="G14" s="496" t="s">
        <v>13</v>
      </c>
      <c r="H14" s="513"/>
      <c r="I14" s="513"/>
      <c r="J14" s="583" t="e">
        <f>IF(I14/H14*100&gt;100,100,I14/H14*100)</f>
        <v>#DIV/0!</v>
      </c>
      <c r="K14" s="593"/>
      <c r="L14" s="594"/>
      <c r="M14" s="734"/>
      <c r="N14" s="503"/>
    </row>
    <row r="15" spans="1:14" ht="30.75" hidden="1" customHeight="1" x14ac:dyDescent="0.25">
      <c r="A15" s="732"/>
      <c r="B15" s="735"/>
      <c r="C15" s="514"/>
      <c r="D15" s="514"/>
      <c r="E15" s="494" t="s">
        <v>16</v>
      </c>
      <c r="F15" s="517" t="s">
        <v>305</v>
      </c>
      <c r="G15" s="496" t="s">
        <v>18</v>
      </c>
      <c r="H15" s="522"/>
      <c r="I15" s="655"/>
      <c r="J15" s="583" t="e">
        <f>IF(I15/H15*100&gt;100,100,I15/H15*100)</f>
        <v>#DIV/0!</v>
      </c>
      <c r="K15" s="602" t="e">
        <f>J15</f>
        <v>#DIV/0!</v>
      </c>
      <c r="L15" s="594"/>
      <c r="M15" s="734"/>
      <c r="N15" s="503"/>
    </row>
    <row r="16" spans="1:14" ht="42" hidden="1" customHeight="1" x14ac:dyDescent="0.25">
      <c r="A16" s="732"/>
      <c r="B16" s="558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73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734"/>
      <c r="N16" s="503"/>
    </row>
    <row r="17" spans="1:14" ht="42" hidden="1" customHeight="1" x14ac:dyDescent="0.25">
      <c r="A17" s="732"/>
      <c r="B17" s="508"/>
      <c r="C17" s="508"/>
      <c r="D17" s="508"/>
      <c r="E17" s="494" t="s">
        <v>11</v>
      </c>
      <c r="F17" s="495" t="s">
        <v>112</v>
      </c>
      <c r="G17" s="496" t="s">
        <v>13</v>
      </c>
      <c r="H17" s="731"/>
      <c r="I17" s="582"/>
      <c r="J17" s="583" t="e">
        <f>IF(I17/H17*100&gt;100,100,I17/H17*100)</f>
        <v>#DIV/0!</v>
      </c>
      <c r="K17" s="593"/>
      <c r="L17" s="594"/>
      <c r="M17" s="734"/>
      <c r="N17" s="503"/>
    </row>
    <row r="18" spans="1:14" ht="36" hidden="1" customHeight="1" x14ac:dyDescent="0.25">
      <c r="A18" s="732"/>
      <c r="B18" s="508"/>
      <c r="C18" s="508"/>
      <c r="D18" s="508"/>
      <c r="E18" s="494" t="s">
        <v>11</v>
      </c>
      <c r="F18" s="495" t="s">
        <v>408</v>
      </c>
      <c r="G18" s="496" t="s">
        <v>13</v>
      </c>
      <c r="H18" s="731"/>
      <c r="I18" s="513"/>
      <c r="J18" s="583" t="e">
        <f>IF(I18/H18*100&gt;100,100,I18/H18*100)</f>
        <v>#DIV/0!</v>
      </c>
      <c r="K18" s="593"/>
      <c r="L18" s="594"/>
      <c r="M18" s="734"/>
      <c r="N18" s="503"/>
    </row>
    <row r="19" spans="1:14" ht="30.75" hidden="1" customHeight="1" x14ac:dyDescent="0.25">
      <c r="A19" s="732"/>
      <c r="B19" s="508"/>
      <c r="C19" s="514"/>
      <c r="D19" s="514"/>
      <c r="E19" s="494" t="s">
        <v>16</v>
      </c>
      <c r="F19" s="517" t="s">
        <v>305</v>
      </c>
      <c r="G19" s="496" t="s">
        <v>18</v>
      </c>
      <c r="H19" s="736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734"/>
      <c r="N19" s="503"/>
    </row>
    <row r="20" spans="1:14" ht="42" customHeight="1" x14ac:dyDescent="0.25">
      <c r="A20" s="732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13">
        <v>12</v>
      </c>
      <c r="I20" s="498">
        <v>12</v>
      </c>
      <c r="J20" s="499">
        <f>IF(H20/I20*100&gt;100,100,H20/I20*100)</f>
        <v>100</v>
      </c>
      <c r="K20" s="608">
        <f>(J20+J21+J22)/3</f>
        <v>100</v>
      </c>
      <c r="L20" s="501">
        <f>(K20+K23)/2</f>
        <v>100</v>
      </c>
      <c r="M20" s="734"/>
      <c r="N20" s="503"/>
    </row>
    <row r="21" spans="1:14" ht="42" customHeight="1" x14ac:dyDescent="0.25">
      <c r="A21" s="732"/>
      <c r="B21" s="733"/>
      <c r="C21" s="508"/>
      <c r="D21" s="508"/>
      <c r="E21" s="494" t="s">
        <v>11</v>
      </c>
      <c r="F21" s="495" t="s">
        <v>112</v>
      </c>
      <c r="G21" s="496" t="s">
        <v>13</v>
      </c>
      <c r="H21" s="513">
        <v>100</v>
      </c>
      <c r="I21" s="498">
        <v>100</v>
      </c>
      <c r="J21" s="499">
        <f>IF(I21/H21*100&gt;100,100,I21/H21*100)</f>
        <v>100</v>
      </c>
      <c r="K21" s="610"/>
      <c r="L21" s="511"/>
      <c r="M21" s="734"/>
      <c r="N21" s="503"/>
    </row>
    <row r="22" spans="1:14" ht="36" customHeight="1" x14ac:dyDescent="0.25">
      <c r="A22" s="732"/>
      <c r="B22" s="733"/>
      <c r="C22" s="508"/>
      <c r="D22" s="508"/>
      <c r="E22" s="494" t="s">
        <v>11</v>
      </c>
      <c r="F22" s="495" t="s">
        <v>408</v>
      </c>
      <c r="G22" s="496" t="s">
        <v>13</v>
      </c>
      <c r="H22" s="513">
        <v>55</v>
      </c>
      <c r="I22" s="513">
        <v>55</v>
      </c>
      <c r="J22" s="499">
        <f>IF(I22/H22*100&gt;100,100,I22/H22*100)</f>
        <v>100</v>
      </c>
      <c r="K22" s="610"/>
      <c r="L22" s="511"/>
      <c r="M22" s="734"/>
      <c r="N22" s="503"/>
    </row>
    <row r="23" spans="1:14" ht="30.75" customHeight="1" thickBot="1" x14ac:dyDescent="0.3">
      <c r="A23" s="732"/>
      <c r="B23" s="735"/>
      <c r="C23" s="514"/>
      <c r="D23" s="514"/>
      <c r="E23" s="494" t="s">
        <v>16</v>
      </c>
      <c r="F23" s="517" t="s">
        <v>305</v>
      </c>
      <c r="G23" s="496" t="s">
        <v>18</v>
      </c>
      <c r="H23" s="522">
        <v>0.3</v>
      </c>
      <c r="I23" s="522">
        <v>0.33300000000000002</v>
      </c>
      <c r="J23" s="499">
        <f>IF(I23/H23*100&gt;100,100,I23/H23*100)</f>
        <v>100</v>
      </c>
      <c r="K23" s="611">
        <f>J23</f>
        <v>100</v>
      </c>
      <c r="L23" s="511"/>
      <c r="M23" s="734"/>
      <c r="N23" s="503"/>
    </row>
    <row r="24" spans="1:14" ht="42" customHeight="1" x14ac:dyDescent="0.25">
      <c r="A24" s="732"/>
      <c r="B24" s="558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513">
        <v>12</v>
      </c>
      <c r="I24" s="498">
        <v>12</v>
      </c>
      <c r="J24" s="499">
        <f>IF(H24/I24*100&gt;100,100,H24/I24*100)</f>
        <v>100</v>
      </c>
      <c r="K24" s="608">
        <f>(J24+J25+J26)/3</f>
        <v>100</v>
      </c>
      <c r="L24" s="501">
        <f>(K24+K27)/2</f>
        <v>100</v>
      </c>
      <c r="M24" s="734"/>
      <c r="N24" s="503"/>
    </row>
    <row r="25" spans="1:14" ht="42" customHeight="1" x14ac:dyDescent="0.25">
      <c r="A25" s="732"/>
      <c r="B25" s="508"/>
      <c r="C25" s="508"/>
      <c r="D25" s="508"/>
      <c r="E25" s="494" t="s">
        <v>11</v>
      </c>
      <c r="F25" s="495" t="s">
        <v>112</v>
      </c>
      <c r="G25" s="496" t="s">
        <v>13</v>
      </c>
      <c r="H25" s="513">
        <v>100</v>
      </c>
      <c r="I25" s="498">
        <v>100</v>
      </c>
      <c r="J25" s="499">
        <f>IF(I25/H25*100&gt;100,100,I25/H25*100)</f>
        <v>100</v>
      </c>
      <c r="K25" s="610"/>
      <c r="L25" s="511"/>
      <c r="M25" s="734"/>
      <c r="N25" s="503"/>
    </row>
    <row r="26" spans="1:14" ht="36" customHeight="1" x14ac:dyDescent="0.25">
      <c r="A26" s="732"/>
      <c r="B26" s="508"/>
      <c r="C26" s="508"/>
      <c r="D26" s="508"/>
      <c r="E26" s="494" t="s">
        <v>11</v>
      </c>
      <c r="F26" s="495" t="s">
        <v>408</v>
      </c>
      <c r="G26" s="496" t="s">
        <v>13</v>
      </c>
      <c r="H26" s="513">
        <v>55</v>
      </c>
      <c r="I26" s="513">
        <v>55</v>
      </c>
      <c r="J26" s="499">
        <f>IF(I26/H26*100&gt;100,100,I26/H26*100)</f>
        <v>100</v>
      </c>
      <c r="K26" s="610"/>
      <c r="L26" s="511"/>
      <c r="M26" s="734"/>
      <c r="N26" s="503"/>
    </row>
    <row r="27" spans="1:14" ht="30.75" customHeight="1" thickBot="1" x14ac:dyDescent="0.3">
      <c r="A27" s="732"/>
      <c r="B27" s="508"/>
      <c r="C27" s="514"/>
      <c r="D27" s="514"/>
      <c r="E27" s="494" t="s">
        <v>16</v>
      </c>
      <c r="F27" s="517" t="s">
        <v>305</v>
      </c>
      <c r="G27" s="496" t="s">
        <v>18</v>
      </c>
      <c r="H27" s="522">
        <v>1.3</v>
      </c>
      <c r="I27" s="522">
        <v>1.3332999999999999</v>
      </c>
      <c r="J27" s="499">
        <f>IF(I27/H27*100&gt;100,100,I27/H27*100)</f>
        <v>100</v>
      </c>
      <c r="K27" s="611">
        <f>J27</f>
        <v>100</v>
      </c>
      <c r="L27" s="511"/>
      <c r="M27" s="734"/>
      <c r="N27" s="503"/>
    </row>
    <row r="28" spans="1:14" ht="42" customHeight="1" x14ac:dyDescent="0.25">
      <c r="A28" s="732"/>
      <c r="B28" s="555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513">
        <v>12</v>
      </c>
      <c r="I28" s="498">
        <v>12</v>
      </c>
      <c r="J28" s="499">
        <f>IF(H28/I28*100&gt;100,100,H28/I28*100)</f>
        <v>100</v>
      </c>
      <c r="K28" s="608">
        <f>(J28+J29+J30)/3</f>
        <v>100</v>
      </c>
      <c r="L28" s="501">
        <f>(K28+K31)/2</f>
        <v>100</v>
      </c>
      <c r="M28" s="734"/>
      <c r="N28" s="503"/>
    </row>
    <row r="29" spans="1:14" ht="42" customHeight="1" x14ac:dyDescent="0.25">
      <c r="A29" s="732"/>
      <c r="B29" s="733"/>
      <c r="C29" s="508"/>
      <c r="D29" s="508"/>
      <c r="E29" s="494" t="s">
        <v>11</v>
      </c>
      <c r="F29" s="495" t="s">
        <v>112</v>
      </c>
      <c r="G29" s="496" t="s">
        <v>13</v>
      </c>
      <c r="H29" s="513">
        <v>100</v>
      </c>
      <c r="I29" s="498">
        <v>100</v>
      </c>
      <c r="J29" s="499">
        <f>IF(I29/H29*100&gt;100,100,I29/H29*100)</f>
        <v>100</v>
      </c>
      <c r="K29" s="610"/>
      <c r="L29" s="511"/>
      <c r="M29" s="734"/>
      <c r="N29" s="503"/>
    </row>
    <row r="30" spans="1:14" ht="36" customHeight="1" x14ac:dyDescent="0.25">
      <c r="A30" s="732"/>
      <c r="B30" s="733"/>
      <c r="C30" s="508"/>
      <c r="D30" s="508"/>
      <c r="E30" s="494" t="s">
        <v>11</v>
      </c>
      <c r="F30" s="495" t="s">
        <v>408</v>
      </c>
      <c r="G30" s="496" t="s">
        <v>13</v>
      </c>
      <c r="H30" s="513">
        <v>55</v>
      </c>
      <c r="I30" s="513">
        <v>55</v>
      </c>
      <c r="J30" s="499">
        <f>IF(I30/H30*100&gt;100,100,I30/H30*100)</f>
        <v>100</v>
      </c>
      <c r="K30" s="610"/>
      <c r="L30" s="511"/>
      <c r="M30" s="734"/>
      <c r="N30" s="503"/>
    </row>
    <row r="31" spans="1:14" ht="30.75" customHeight="1" thickBot="1" x14ac:dyDescent="0.3">
      <c r="A31" s="732"/>
      <c r="B31" s="735"/>
      <c r="C31" s="514"/>
      <c r="D31" s="514"/>
      <c r="E31" s="494" t="s">
        <v>16</v>
      </c>
      <c r="F31" s="517" t="s">
        <v>305</v>
      </c>
      <c r="G31" s="496" t="s">
        <v>18</v>
      </c>
      <c r="H31" s="522">
        <v>1.3</v>
      </c>
      <c r="I31" s="522">
        <v>1.3332999999999999</v>
      </c>
      <c r="J31" s="499">
        <f>IF(I31/H31*100&gt;100,100,I31/H31*100)</f>
        <v>100</v>
      </c>
      <c r="K31" s="611">
        <f>J31</f>
        <v>100</v>
      </c>
      <c r="L31" s="511"/>
      <c r="M31" s="734"/>
      <c r="N31" s="503"/>
    </row>
    <row r="32" spans="1:14" ht="42" customHeight="1" x14ac:dyDescent="0.25">
      <c r="A32" s="732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513">
        <v>10</v>
      </c>
      <c r="I32" s="498">
        <v>10</v>
      </c>
      <c r="J32" s="499">
        <f>IF(H32/I32*100&gt;100,100,H32/I32*100)</f>
        <v>100</v>
      </c>
      <c r="K32" s="500">
        <f>(J32+J33+J34)/3</f>
        <v>100</v>
      </c>
      <c r="L32" s="501">
        <f>(K32+K35)/2</f>
        <v>99.582273883036692</v>
      </c>
      <c r="M32" s="734"/>
      <c r="N32" s="503"/>
    </row>
    <row r="33" spans="1:14" ht="42" customHeight="1" x14ac:dyDescent="0.25">
      <c r="A33" s="732"/>
      <c r="B33" s="508"/>
      <c r="C33" s="508"/>
      <c r="D33" s="508"/>
      <c r="E33" s="494" t="s">
        <v>11</v>
      </c>
      <c r="F33" s="495" t="s">
        <v>112</v>
      </c>
      <c r="G33" s="496" t="s">
        <v>13</v>
      </c>
      <c r="H33" s="513">
        <v>100</v>
      </c>
      <c r="I33" s="498">
        <v>100</v>
      </c>
      <c r="J33" s="499">
        <f>IF(I33/H33*100&gt;100,100,I33/H33*100)</f>
        <v>100</v>
      </c>
      <c r="K33" s="510"/>
      <c r="L33" s="511"/>
      <c r="M33" s="734"/>
      <c r="N33" s="503"/>
    </row>
    <row r="34" spans="1:14" ht="36" customHeight="1" x14ac:dyDescent="0.25">
      <c r="A34" s="732"/>
      <c r="B34" s="508"/>
      <c r="C34" s="508"/>
      <c r="D34" s="508"/>
      <c r="E34" s="494" t="s">
        <v>11</v>
      </c>
      <c r="F34" s="495" t="s">
        <v>408</v>
      </c>
      <c r="G34" s="496" t="s">
        <v>13</v>
      </c>
      <c r="H34" s="513">
        <v>55</v>
      </c>
      <c r="I34" s="513">
        <v>55.6</v>
      </c>
      <c r="J34" s="499">
        <f>IF(I34/H34*100&gt;100,100,I34/H34*100)</f>
        <v>100</v>
      </c>
      <c r="K34" s="510"/>
      <c r="L34" s="511"/>
      <c r="M34" s="734"/>
      <c r="N34" s="503"/>
    </row>
    <row r="35" spans="1:14" ht="30.75" customHeight="1" x14ac:dyDescent="0.25">
      <c r="A35" s="732"/>
      <c r="B35" s="514"/>
      <c r="C35" s="514"/>
      <c r="D35" s="514"/>
      <c r="E35" s="494" t="s">
        <v>16</v>
      </c>
      <c r="F35" s="517" t="s">
        <v>305</v>
      </c>
      <c r="G35" s="496" t="s">
        <v>18</v>
      </c>
      <c r="H35" s="522">
        <v>275.3</v>
      </c>
      <c r="I35" s="522">
        <v>273</v>
      </c>
      <c r="J35" s="499">
        <f>IF(I35/H35*100&gt;100,100,I35/H35*100)</f>
        <v>99.164547766073369</v>
      </c>
      <c r="K35" s="523">
        <f>J35</f>
        <v>99.164547766073369</v>
      </c>
      <c r="L35" s="511"/>
      <c r="M35" s="734"/>
      <c r="N35" s="503"/>
    </row>
    <row r="36" spans="1:14" ht="42" hidden="1" customHeight="1" x14ac:dyDescent="0.25">
      <c r="A36" s="732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513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734"/>
      <c r="N36" s="503"/>
    </row>
    <row r="37" spans="1:14" ht="42" hidden="1" customHeight="1" x14ac:dyDescent="0.25">
      <c r="A37" s="732"/>
      <c r="B37" s="733"/>
      <c r="C37" s="508"/>
      <c r="D37" s="508"/>
      <c r="E37" s="494" t="s">
        <v>11</v>
      </c>
      <c r="F37" s="495" t="s">
        <v>112</v>
      </c>
      <c r="G37" s="496" t="s">
        <v>13</v>
      </c>
      <c r="H37" s="513"/>
      <c r="I37" s="498"/>
      <c r="J37" s="499" t="e">
        <f>IF(I37/H37*100&gt;100,100,I37/H37*100)</f>
        <v>#DIV/0!</v>
      </c>
      <c r="K37" s="510"/>
      <c r="L37" s="511"/>
      <c r="M37" s="734"/>
      <c r="N37" s="503"/>
    </row>
    <row r="38" spans="1:14" ht="36" hidden="1" customHeight="1" x14ac:dyDescent="0.25">
      <c r="A38" s="732"/>
      <c r="B38" s="733"/>
      <c r="C38" s="508"/>
      <c r="D38" s="508"/>
      <c r="E38" s="494" t="s">
        <v>11</v>
      </c>
      <c r="F38" s="495" t="s">
        <v>408</v>
      </c>
      <c r="G38" s="496" t="s">
        <v>13</v>
      </c>
      <c r="H38" s="513"/>
      <c r="I38" s="513"/>
      <c r="J38" s="499" t="e">
        <f>IF(I38/H38*100&gt;100,100,I38/H38*100)</f>
        <v>#DIV/0!</v>
      </c>
      <c r="K38" s="510"/>
      <c r="L38" s="511"/>
      <c r="M38" s="734"/>
      <c r="N38" s="503"/>
    </row>
    <row r="39" spans="1:14" ht="30.75" hidden="1" customHeight="1" thickBot="1" x14ac:dyDescent="0.3">
      <c r="A39" s="732"/>
      <c r="B39" s="735"/>
      <c r="C39" s="514"/>
      <c r="D39" s="514"/>
      <c r="E39" s="494" t="s">
        <v>16</v>
      </c>
      <c r="F39" s="517" t="s">
        <v>305</v>
      </c>
      <c r="G39" s="496" t="s">
        <v>18</v>
      </c>
      <c r="H39" s="522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734"/>
      <c r="N39" s="503"/>
    </row>
    <row r="40" spans="1:14" ht="42" hidden="1" customHeight="1" x14ac:dyDescent="0.25">
      <c r="A40" s="732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513"/>
      <c r="I40" s="513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734"/>
      <c r="N40" s="503"/>
    </row>
    <row r="41" spans="1:14" ht="42" hidden="1" customHeight="1" x14ac:dyDescent="0.25">
      <c r="A41" s="732"/>
      <c r="B41" s="733"/>
      <c r="C41" s="508"/>
      <c r="D41" s="508"/>
      <c r="E41" s="494" t="s">
        <v>11</v>
      </c>
      <c r="F41" s="495" t="s">
        <v>112</v>
      </c>
      <c r="G41" s="496" t="s">
        <v>13</v>
      </c>
      <c r="H41" s="513"/>
      <c r="I41" s="513"/>
      <c r="J41" s="499" t="e">
        <f>IF(I41/H41*100&gt;100,100,I41/H41*100)</f>
        <v>#DIV/0!</v>
      </c>
      <c r="K41" s="510"/>
      <c r="L41" s="511"/>
      <c r="M41" s="734"/>
      <c r="N41" s="503"/>
    </row>
    <row r="42" spans="1:14" ht="36" hidden="1" customHeight="1" x14ac:dyDescent="0.25">
      <c r="A42" s="732"/>
      <c r="B42" s="733"/>
      <c r="C42" s="508"/>
      <c r="D42" s="508"/>
      <c r="E42" s="494" t="s">
        <v>11</v>
      </c>
      <c r="F42" s="495" t="s">
        <v>408</v>
      </c>
      <c r="G42" s="496" t="s">
        <v>13</v>
      </c>
      <c r="H42" s="513"/>
      <c r="I42" s="513"/>
      <c r="J42" s="499" t="e">
        <f>IF(I42/H42*100&gt;100,100,I42/H42*100)</f>
        <v>#DIV/0!</v>
      </c>
      <c r="K42" s="510"/>
      <c r="L42" s="511"/>
      <c r="M42" s="734"/>
      <c r="N42" s="503"/>
    </row>
    <row r="43" spans="1:14" ht="30.75" hidden="1" customHeight="1" thickBot="1" x14ac:dyDescent="0.3">
      <c r="A43" s="732"/>
      <c r="B43" s="735"/>
      <c r="C43" s="514"/>
      <c r="D43" s="514"/>
      <c r="E43" s="494" t="s">
        <v>16</v>
      </c>
      <c r="F43" s="517" t="s">
        <v>305</v>
      </c>
      <c r="G43" s="496" t="s">
        <v>18</v>
      </c>
      <c r="H43" s="522"/>
      <c r="I43" s="522"/>
      <c r="J43" s="499" t="e">
        <f>IF(I43/H43*100&gt;100,100,I43/H43*100)</f>
        <v>#DIV/0!</v>
      </c>
      <c r="K43" s="523" t="e">
        <f>J43</f>
        <v>#DIV/0!</v>
      </c>
      <c r="L43" s="511"/>
      <c r="M43" s="734"/>
      <c r="N43" s="503"/>
    </row>
    <row r="44" spans="1:14" ht="42" hidden="1" customHeight="1" x14ac:dyDescent="0.25">
      <c r="A44" s="732"/>
      <c r="B44" s="648" t="s">
        <v>101</v>
      </c>
      <c r="C44" s="492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513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734"/>
      <c r="N44" s="503"/>
    </row>
    <row r="45" spans="1:14" ht="42" hidden="1" customHeight="1" x14ac:dyDescent="0.25">
      <c r="A45" s="732"/>
      <c r="B45" s="649"/>
      <c r="C45" s="508"/>
      <c r="D45" s="508"/>
      <c r="E45" s="494" t="s">
        <v>11</v>
      </c>
      <c r="F45" s="495" t="s">
        <v>112</v>
      </c>
      <c r="G45" s="496" t="s">
        <v>13</v>
      </c>
      <c r="H45" s="513"/>
      <c r="I45" s="498"/>
      <c r="J45" s="499" t="e">
        <f>IF(I45/H45*100&gt;100,100,I45/H45*100)</f>
        <v>#DIV/0!</v>
      </c>
      <c r="K45" s="510"/>
      <c r="L45" s="511"/>
      <c r="M45" s="734"/>
      <c r="N45" s="503"/>
    </row>
    <row r="46" spans="1:14" ht="36" hidden="1" customHeight="1" x14ac:dyDescent="0.25">
      <c r="A46" s="732"/>
      <c r="B46" s="649"/>
      <c r="C46" s="508"/>
      <c r="D46" s="508"/>
      <c r="E46" s="494" t="s">
        <v>11</v>
      </c>
      <c r="F46" s="495" t="s">
        <v>408</v>
      </c>
      <c r="G46" s="496" t="s">
        <v>13</v>
      </c>
      <c r="H46" s="513"/>
      <c r="I46" s="513"/>
      <c r="J46" s="499" t="e">
        <f>IF(I46/H46*100&gt;100,100,I46/H46*100)</f>
        <v>#DIV/0!</v>
      </c>
      <c r="K46" s="510"/>
      <c r="L46" s="511"/>
      <c r="M46" s="734"/>
      <c r="N46" s="503"/>
    </row>
    <row r="47" spans="1:14" ht="30.75" hidden="1" customHeight="1" thickBot="1" x14ac:dyDescent="0.3">
      <c r="A47" s="732"/>
      <c r="B47" s="651"/>
      <c r="C47" s="514"/>
      <c r="D47" s="514"/>
      <c r="E47" s="494" t="s">
        <v>16</v>
      </c>
      <c r="F47" s="517" t="s">
        <v>305</v>
      </c>
      <c r="G47" s="496" t="s">
        <v>18</v>
      </c>
      <c r="H47" s="522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734"/>
      <c r="N47" s="503"/>
    </row>
    <row r="48" spans="1:14" ht="42" customHeight="1" x14ac:dyDescent="0.25">
      <c r="A48" s="732"/>
      <c r="B48" s="652" t="s">
        <v>419</v>
      </c>
      <c r="C48" s="492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513">
        <v>10</v>
      </c>
      <c r="I48" s="498">
        <v>10</v>
      </c>
      <c r="J48" s="499">
        <f>IF(H48/I48*100&gt;100,100,H48/I48*100)</f>
        <v>100</v>
      </c>
      <c r="K48" s="500">
        <f>(J48+J49+J50)/3</f>
        <v>100</v>
      </c>
      <c r="L48" s="501">
        <f>(K48+K51)/2</f>
        <v>95.138888888888886</v>
      </c>
      <c r="M48" s="734"/>
      <c r="N48" s="503"/>
    </row>
    <row r="49" spans="1:14" ht="42" customHeight="1" x14ac:dyDescent="0.25">
      <c r="A49" s="732"/>
      <c r="B49" s="652"/>
      <c r="C49" s="508"/>
      <c r="D49" s="508"/>
      <c r="E49" s="494" t="s">
        <v>11</v>
      </c>
      <c r="F49" s="495" t="s">
        <v>20</v>
      </c>
      <c r="G49" s="496" t="s">
        <v>13</v>
      </c>
      <c r="H49" s="513">
        <v>100</v>
      </c>
      <c r="I49" s="498">
        <v>100</v>
      </c>
      <c r="J49" s="499">
        <f>IF(I49/H49*100&gt;100,100,I49/H49*100)</f>
        <v>100</v>
      </c>
      <c r="K49" s="510"/>
      <c r="L49" s="511"/>
      <c r="M49" s="734"/>
      <c r="N49" s="503"/>
    </row>
    <row r="50" spans="1:14" ht="57" customHeight="1" x14ac:dyDescent="0.25">
      <c r="A50" s="732"/>
      <c r="B50" s="652"/>
      <c r="C50" s="508"/>
      <c r="D50" s="508"/>
      <c r="E50" s="494" t="s">
        <v>11</v>
      </c>
      <c r="F50" s="495" t="s">
        <v>408</v>
      </c>
      <c r="G50" s="496" t="s">
        <v>13</v>
      </c>
      <c r="H50" s="513">
        <v>55</v>
      </c>
      <c r="I50" s="513">
        <v>55</v>
      </c>
      <c r="J50" s="499">
        <f>IF(I50/H50*100&gt;100,100,I50/H50*100)</f>
        <v>100</v>
      </c>
      <c r="K50" s="510"/>
      <c r="L50" s="511"/>
      <c r="M50" s="734"/>
      <c r="N50" s="503"/>
    </row>
    <row r="51" spans="1:14" ht="38.450000000000003" customHeight="1" thickBot="1" x14ac:dyDescent="0.3">
      <c r="A51" s="732"/>
      <c r="B51" s="652"/>
      <c r="C51" s="514"/>
      <c r="D51" s="514"/>
      <c r="E51" s="494" t="s">
        <v>16</v>
      </c>
      <c r="F51" s="517" t="s">
        <v>305</v>
      </c>
      <c r="G51" s="496" t="s">
        <v>18</v>
      </c>
      <c r="H51" s="522">
        <v>18</v>
      </c>
      <c r="I51" s="522">
        <v>16.25</v>
      </c>
      <c r="J51" s="499">
        <f>IF(I51/H51*100&gt;100,100,I51/H51*100)</f>
        <v>90.277777777777786</v>
      </c>
      <c r="K51" s="523">
        <f>J51</f>
        <v>90.277777777777786</v>
      </c>
      <c r="L51" s="511"/>
      <c r="M51" s="734"/>
      <c r="N51" s="503"/>
    </row>
    <row r="52" spans="1:14" ht="42" customHeight="1" x14ac:dyDescent="0.25">
      <c r="A52" s="732"/>
      <c r="B52" s="555" t="s">
        <v>85</v>
      </c>
      <c r="C52" s="492" t="s">
        <v>421</v>
      </c>
      <c r="D52" s="737" t="s">
        <v>406</v>
      </c>
      <c r="E52" s="496" t="s">
        <v>11</v>
      </c>
      <c r="F52" s="530" t="s">
        <v>212</v>
      </c>
      <c r="G52" s="496" t="s">
        <v>13</v>
      </c>
      <c r="H52" s="513">
        <v>100</v>
      </c>
      <c r="I52" s="498">
        <v>100</v>
      </c>
      <c r="J52" s="499">
        <f>IF(H52/I52*100&gt;100,100,H52/I52*100)</f>
        <v>100</v>
      </c>
      <c r="K52" s="500">
        <f>(J52+J53+J54)/3</f>
        <v>100</v>
      </c>
      <c r="L52" s="501">
        <f>(K52+K55)/2</f>
        <v>100</v>
      </c>
      <c r="M52" s="734"/>
      <c r="N52" s="503"/>
    </row>
    <row r="53" spans="1:14" ht="42" customHeight="1" x14ac:dyDescent="0.25">
      <c r="A53" s="732"/>
      <c r="B53" s="733"/>
      <c r="C53" s="508"/>
      <c r="D53" s="738"/>
      <c r="E53" s="496" t="s">
        <v>11</v>
      </c>
      <c r="F53" s="530" t="s">
        <v>213</v>
      </c>
      <c r="G53" s="496" t="s">
        <v>13</v>
      </c>
      <c r="H53" s="513">
        <v>12</v>
      </c>
      <c r="I53" s="498">
        <v>12</v>
      </c>
      <c r="J53" s="499">
        <f>IF(I53/H53*100&gt;100,100,I53/H53*100)</f>
        <v>100</v>
      </c>
      <c r="K53" s="510"/>
      <c r="L53" s="511"/>
      <c r="M53" s="734"/>
      <c r="N53" s="503"/>
    </row>
    <row r="54" spans="1:14" ht="36" customHeight="1" x14ac:dyDescent="0.25">
      <c r="A54" s="732"/>
      <c r="B54" s="733"/>
      <c r="C54" s="508"/>
      <c r="D54" s="738"/>
      <c r="E54" s="496" t="s">
        <v>11</v>
      </c>
      <c r="F54" s="530" t="s">
        <v>214</v>
      </c>
      <c r="G54" s="496" t="s">
        <v>13</v>
      </c>
      <c r="H54" s="513">
        <v>100</v>
      </c>
      <c r="I54" s="513">
        <v>100</v>
      </c>
      <c r="J54" s="499">
        <f>IF(I54/H54*100&gt;100,100,I54/H54*100)</f>
        <v>100</v>
      </c>
      <c r="K54" s="510"/>
      <c r="L54" s="511"/>
      <c r="M54" s="734"/>
      <c r="N54" s="503"/>
    </row>
    <row r="55" spans="1:14" ht="30.75" customHeight="1" thickBot="1" x14ac:dyDescent="0.3">
      <c r="A55" s="732"/>
      <c r="B55" s="735"/>
      <c r="C55" s="514"/>
      <c r="D55" s="739"/>
      <c r="E55" s="496" t="s">
        <v>16</v>
      </c>
      <c r="F55" s="534" t="s">
        <v>305</v>
      </c>
      <c r="G55" s="496" t="s">
        <v>18</v>
      </c>
      <c r="H55" s="522">
        <v>0.3</v>
      </c>
      <c r="I55" s="522">
        <v>0.33300000000000002</v>
      </c>
      <c r="J55" s="499">
        <f>IF(I55/H55*100&gt;100,100,I55/H55*100)</f>
        <v>100</v>
      </c>
      <c r="K55" s="523">
        <f>J55</f>
        <v>100</v>
      </c>
      <c r="L55" s="511"/>
      <c r="M55" s="734"/>
      <c r="N55" s="503"/>
    </row>
    <row r="56" spans="1:14" ht="42" customHeight="1" x14ac:dyDescent="0.25">
      <c r="A56" s="732"/>
      <c r="B56" s="558" t="s">
        <v>88</v>
      </c>
      <c r="C56" s="492" t="s">
        <v>458</v>
      </c>
      <c r="D56" s="737" t="s">
        <v>406</v>
      </c>
      <c r="E56" s="496" t="s">
        <v>11</v>
      </c>
      <c r="F56" s="530" t="s">
        <v>212</v>
      </c>
      <c r="G56" s="496" t="s">
        <v>13</v>
      </c>
      <c r="H56" s="513">
        <v>100</v>
      </c>
      <c r="I56" s="498">
        <v>100</v>
      </c>
      <c r="J56" s="499">
        <f>IF(H56/I56*100&gt;100,100,H56/I56*100)</f>
        <v>100</v>
      </c>
      <c r="K56" s="500">
        <f>(J56+J57+J58)/3</f>
        <v>94.444444444444457</v>
      </c>
      <c r="L56" s="501">
        <f>(K56+K59)/2</f>
        <v>97.222222222222229</v>
      </c>
      <c r="M56" s="734"/>
      <c r="N56" s="503"/>
    </row>
    <row r="57" spans="1:14" ht="42" customHeight="1" x14ac:dyDescent="0.25">
      <c r="A57" s="732"/>
      <c r="B57" s="508"/>
      <c r="C57" s="508"/>
      <c r="D57" s="738"/>
      <c r="E57" s="496" t="s">
        <v>11</v>
      </c>
      <c r="F57" s="530" t="s">
        <v>213</v>
      </c>
      <c r="G57" s="496" t="s">
        <v>13</v>
      </c>
      <c r="H57" s="513">
        <v>10</v>
      </c>
      <c r="I57" s="498">
        <v>12</v>
      </c>
      <c r="J57" s="499">
        <f>IF(H57/I57*100&gt;100,100,H57/I57*100)</f>
        <v>83.333333333333343</v>
      </c>
      <c r="K57" s="510"/>
      <c r="L57" s="511"/>
      <c r="M57" s="734"/>
      <c r="N57" s="503"/>
    </row>
    <row r="58" spans="1:14" ht="36" customHeight="1" x14ac:dyDescent="0.25">
      <c r="A58" s="732"/>
      <c r="B58" s="508"/>
      <c r="C58" s="508"/>
      <c r="D58" s="738"/>
      <c r="E58" s="496" t="s">
        <v>11</v>
      </c>
      <c r="F58" s="530" t="s">
        <v>214</v>
      </c>
      <c r="G58" s="496" t="s">
        <v>13</v>
      </c>
      <c r="H58" s="513">
        <v>100</v>
      </c>
      <c r="I58" s="513">
        <v>100</v>
      </c>
      <c r="J58" s="499">
        <f>IF(I58/H58*100&gt;100,100,I58/H58*100)</f>
        <v>100</v>
      </c>
      <c r="K58" s="510"/>
      <c r="L58" s="511"/>
      <c r="M58" s="734"/>
      <c r="N58" s="503"/>
    </row>
    <row r="59" spans="1:14" ht="30.75" customHeight="1" thickBot="1" x14ac:dyDescent="0.3">
      <c r="A59" s="732"/>
      <c r="B59" s="508"/>
      <c r="C59" s="514"/>
      <c r="D59" s="739"/>
      <c r="E59" s="496" t="s">
        <v>16</v>
      </c>
      <c r="F59" s="534" t="s">
        <v>305</v>
      </c>
      <c r="G59" s="496" t="s">
        <v>18</v>
      </c>
      <c r="H59" s="522">
        <v>1.3</v>
      </c>
      <c r="I59" s="522">
        <v>1.333</v>
      </c>
      <c r="J59" s="499">
        <f>IF(I59/H59*100&gt;100,100,I59/H59*100)</f>
        <v>100</v>
      </c>
      <c r="K59" s="523">
        <f>J59</f>
        <v>100</v>
      </c>
      <c r="L59" s="511"/>
      <c r="M59" s="734"/>
      <c r="N59" s="503"/>
    </row>
    <row r="60" spans="1:14" ht="42" customHeight="1" x14ac:dyDescent="0.25">
      <c r="A60" s="732"/>
      <c r="B60" s="555" t="s">
        <v>87</v>
      </c>
      <c r="C60" s="492" t="s">
        <v>423</v>
      </c>
      <c r="D60" s="737" t="s">
        <v>406</v>
      </c>
      <c r="E60" s="496" t="s">
        <v>11</v>
      </c>
      <c r="F60" s="530" t="s">
        <v>212</v>
      </c>
      <c r="G60" s="496" t="s">
        <v>13</v>
      </c>
      <c r="H60" s="513">
        <v>100</v>
      </c>
      <c r="I60" s="498">
        <v>100</v>
      </c>
      <c r="J60" s="499">
        <f>IF(H60/I60*100&gt;100,100,H60/I60*100)</f>
        <v>100</v>
      </c>
      <c r="K60" s="500">
        <f>(J60+J61+J62)/3</f>
        <v>94.444444444444457</v>
      </c>
      <c r="L60" s="501">
        <f>(K60+K63)/2</f>
        <v>97.222222222222229</v>
      </c>
      <c r="M60" s="734"/>
      <c r="N60" s="503"/>
    </row>
    <row r="61" spans="1:14" ht="42" customHeight="1" x14ac:dyDescent="0.25">
      <c r="A61" s="732"/>
      <c r="B61" s="733"/>
      <c r="C61" s="508"/>
      <c r="D61" s="738"/>
      <c r="E61" s="496" t="s">
        <v>11</v>
      </c>
      <c r="F61" s="530" t="s">
        <v>213</v>
      </c>
      <c r="G61" s="496" t="s">
        <v>13</v>
      </c>
      <c r="H61" s="513">
        <v>10</v>
      </c>
      <c r="I61" s="498">
        <v>12</v>
      </c>
      <c r="J61" s="499">
        <f>IF(H61/I61*100&gt;100,100,H61/I61*100)</f>
        <v>83.333333333333343</v>
      </c>
      <c r="K61" s="510"/>
      <c r="L61" s="511"/>
      <c r="M61" s="734"/>
      <c r="N61" s="503"/>
    </row>
    <row r="62" spans="1:14" ht="36" customHeight="1" x14ac:dyDescent="0.25">
      <c r="A62" s="732"/>
      <c r="B62" s="733"/>
      <c r="C62" s="508"/>
      <c r="D62" s="738"/>
      <c r="E62" s="496" t="s">
        <v>11</v>
      </c>
      <c r="F62" s="530" t="s">
        <v>214</v>
      </c>
      <c r="G62" s="496" t="s">
        <v>13</v>
      </c>
      <c r="H62" s="513">
        <v>100</v>
      </c>
      <c r="I62" s="513">
        <v>100</v>
      </c>
      <c r="J62" s="499">
        <f>IF(I62/H62*100&gt;100,100,I62/H62*100)</f>
        <v>100</v>
      </c>
      <c r="K62" s="510"/>
      <c r="L62" s="511"/>
      <c r="M62" s="734"/>
      <c r="N62" s="503"/>
    </row>
    <row r="63" spans="1:14" ht="30.75" customHeight="1" thickBot="1" x14ac:dyDescent="0.3">
      <c r="A63" s="732"/>
      <c r="B63" s="735"/>
      <c r="C63" s="514"/>
      <c r="D63" s="739"/>
      <c r="E63" s="496" t="s">
        <v>16</v>
      </c>
      <c r="F63" s="534" t="s">
        <v>305</v>
      </c>
      <c r="G63" s="496" t="s">
        <v>18</v>
      </c>
      <c r="H63" s="522">
        <v>1.3</v>
      </c>
      <c r="I63" s="522">
        <v>1.333</v>
      </c>
      <c r="J63" s="499">
        <f>IF(I63/H63*100&gt;100,100,I63/H63*100)</f>
        <v>100</v>
      </c>
      <c r="K63" s="523">
        <f>J63</f>
        <v>100</v>
      </c>
      <c r="L63" s="511"/>
      <c r="M63" s="734"/>
      <c r="N63" s="503"/>
    </row>
    <row r="64" spans="1:14" ht="42" customHeight="1" x14ac:dyDescent="0.25">
      <c r="A64" s="732"/>
      <c r="B64" s="558" t="s">
        <v>82</v>
      </c>
      <c r="C64" s="492" t="s">
        <v>451</v>
      </c>
      <c r="D64" s="737" t="s">
        <v>406</v>
      </c>
      <c r="E64" s="496" t="s">
        <v>11</v>
      </c>
      <c r="F64" s="530" t="s">
        <v>212</v>
      </c>
      <c r="G64" s="496" t="s">
        <v>13</v>
      </c>
      <c r="H64" s="513">
        <v>100</v>
      </c>
      <c r="I64" s="498">
        <v>100</v>
      </c>
      <c r="J64" s="499">
        <f>IF(I64/H64*100&gt;100,100,I64/H64*100)</f>
        <v>100</v>
      </c>
      <c r="K64" s="500">
        <f>(J64+J65+J66)/3</f>
        <v>100</v>
      </c>
      <c r="L64" s="501">
        <f>(K64+K67)/2</f>
        <v>99.582273883036692</v>
      </c>
      <c r="M64" s="734"/>
      <c r="N64" s="503"/>
    </row>
    <row r="65" spans="1:14" ht="42" customHeight="1" x14ac:dyDescent="0.25">
      <c r="A65" s="732"/>
      <c r="B65" s="508"/>
      <c r="C65" s="508"/>
      <c r="D65" s="738"/>
      <c r="E65" s="496" t="s">
        <v>11</v>
      </c>
      <c r="F65" s="530" t="s">
        <v>213</v>
      </c>
      <c r="G65" s="496" t="s">
        <v>13</v>
      </c>
      <c r="H65" s="513">
        <v>10</v>
      </c>
      <c r="I65" s="498">
        <v>10</v>
      </c>
      <c r="J65" s="499">
        <f>IF(H65/I65*100&gt;100,100,H65/I65*100)</f>
        <v>100</v>
      </c>
      <c r="K65" s="510"/>
      <c r="L65" s="511"/>
      <c r="M65" s="734"/>
      <c r="N65" s="503"/>
    </row>
    <row r="66" spans="1:14" ht="36" customHeight="1" x14ac:dyDescent="0.25">
      <c r="A66" s="732"/>
      <c r="B66" s="508"/>
      <c r="C66" s="508"/>
      <c r="D66" s="738"/>
      <c r="E66" s="496" t="s">
        <v>11</v>
      </c>
      <c r="F66" s="530" t="s">
        <v>214</v>
      </c>
      <c r="G66" s="496" t="s">
        <v>13</v>
      </c>
      <c r="H66" s="513">
        <v>100</v>
      </c>
      <c r="I66" s="513">
        <v>100</v>
      </c>
      <c r="J66" s="499">
        <f>IF(I66/H66*100&gt;100,100,I66/H66*100)</f>
        <v>100</v>
      </c>
      <c r="K66" s="510"/>
      <c r="L66" s="511"/>
      <c r="M66" s="734"/>
      <c r="N66" s="503"/>
    </row>
    <row r="67" spans="1:14" ht="30.75" customHeight="1" x14ac:dyDescent="0.25">
      <c r="A67" s="732"/>
      <c r="B67" s="514"/>
      <c r="C67" s="514"/>
      <c r="D67" s="739"/>
      <c r="E67" s="496" t="s">
        <v>16</v>
      </c>
      <c r="F67" s="534" t="s">
        <v>305</v>
      </c>
      <c r="G67" s="496" t="s">
        <v>18</v>
      </c>
      <c r="H67" s="522">
        <v>275.3</v>
      </c>
      <c r="I67" s="522">
        <v>273</v>
      </c>
      <c r="J67" s="499">
        <f>IF(I67/H67*100&gt;100,100,I67/H67*100)</f>
        <v>99.164547766073369</v>
      </c>
      <c r="K67" s="523">
        <f>J67</f>
        <v>99.164547766073369</v>
      </c>
      <c r="L67" s="511"/>
      <c r="M67" s="740"/>
      <c r="N67" s="503"/>
    </row>
    <row r="68" spans="1:14" ht="42" hidden="1" customHeight="1" x14ac:dyDescent="0.25">
      <c r="A68" s="732"/>
      <c r="B68" s="492"/>
      <c r="C68" s="492" t="s">
        <v>425</v>
      </c>
      <c r="D68" s="737" t="s">
        <v>406</v>
      </c>
      <c r="E68" s="496" t="s">
        <v>11</v>
      </c>
      <c r="F68" s="530" t="s">
        <v>212</v>
      </c>
      <c r="G68" s="496" t="s">
        <v>13</v>
      </c>
      <c r="H68" s="513"/>
      <c r="I68" s="498"/>
      <c r="J68" s="499" t="e">
        <f>IF(H68/I68*100&gt;100,100,H68/I68*100)</f>
        <v>#DIV/0!</v>
      </c>
      <c r="K68" s="608" t="e">
        <f>(J68+J69+J70)/3</f>
        <v>#DIV/0!</v>
      </c>
      <c r="L68" s="501" t="e">
        <f>(K68+K71)/2</f>
        <v>#DIV/0!</v>
      </c>
      <c r="N68" s="503"/>
    </row>
    <row r="69" spans="1:14" ht="42" hidden="1" customHeight="1" x14ac:dyDescent="0.25">
      <c r="A69" s="732"/>
      <c r="B69" s="508"/>
      <c r="C69" s="508"/>
      <c r="D69" s="738"/>
      <c r="E69" s="496" t="s">
        <v>11</v>
      </c>
      <c r="F69" s="530" t="s">
        <v>213</v>
      </c>
      <c r="G69" s="496" t="s">
        <v>13</v>
      </c>
      <c r="H69" s="513"/>
      <c r="I69" s="498"/>
      <c r="J69" s="499" t="e">
        <f>IF(I69/H69*100&gt;100,100,I69/H69*100)</f>
        <v>#DIV/0!</v>
      </c>
      <c r="K69" s="610"/>
      <c r="L69" s="511"/>
      <c r="N69" s="503"/>
    </row>
    <row r="70" spans="1:14" ht="36" hidden="1" customHeight="1" x14ac:dyDescent="0.25">
      <c r="A70" s="732"/>
      <c r="B70" s="508"/>
      <c r="C70" s="508"/>
      <c r="D70" s="738"/>
      <c r="E70" s="496" t="s">
        <v>11</v>
      </c>
      <c r="F70" s="530" t="s">
        <v>214</v>
      </c>
      <c r="G70" s="496" t="s">
        <v>13</v>
      </c>
      <c r="H70" s="513"/>
      <c r="I70" s="513"/>
      <c r="J70" s="499" t="e">
        <f>IF(I70/H70*100&gt;100,100,I70/H70*100)</f>
        <v>#DIV/0!</v>
      </c>
      <c r="K70" s="610"/>
      <c r="L70" s="511"/>
      <c r="N70" s="503"/>
    </row>
    <row r="71" spans="1:14" ht="30.75" hidden="1" customHeight="1" x14ac:dyDescent="0.25">
      <c r="A71" s="732"/>
      <c r="B71" s="514"/>
      <c r="C71" s="514"/>
      <c r="D71" s="739"/>
      <c r="E71" s="496" t="s">
        <v>16</v>
      </c>
      <c r="F71" s="534" t="s">
        <v>305</v>
      </c>
      <c r="G71" s="496" t="s">
        <v>18</v>
      </c>
      <c r="H71" s="522"/>
      <c r="I71" s="522"/>
      <c r="J71" s="499" t="e">
        <f>IF(I71/H71*100&gt;100,100,I71/H71*100)</f>
        <v>#DIV/0!</v>
      </c>
      <c r="K71" s="611" t="e">
        <f>J71</f>
        <v>#DIV/0!</v>
      </c>
      <c r="L71" s="511"/>
      <c r="N71" s="503"/>
    </row>
    <row r="72" spans="1:14" ht="42" hidden="1" customHeight="1" x14ac:dyDescent="0.25">
      <c r="A72" s="732"/>
      <c r="B72" s="492" t="s">
        <v>210</v>
      </c>
      <c r="C72" s="492" t="s">
        <v>426</v>
      </c>
      <c r="D72" s="737" t="s">
        <v>406</v>
      </c>
      <c r="E72" s="496" t="s">
        <v>11</v>
      </c>
      <c r="F72" s="530" t="s">
        <v>212</v>
      </c>
      <c r="G72" s="496" t="s">
        <v>13</v>
      </c>
      <c r="H72" s="513"/>
      <c r="I72" s="498"/>
      <c r="J72" s="499" t="e">
        <f>IF(H72/I72*100&gt;100,100,H72/I72*100)</f>
        <v>#DIV/0!</v>
      </c>
      <c r="K72" s="608" t="e">
        <f>(J72+J73+J74)/3</f>
        <v>#DIV/0!</v>
      </c>
      <c r="L72" s="501" t="e">
        <f>(K72+K75)/2</f>
        <v>#DIV/0!</v>
      </c>
      <c r="N72" s="503"/>
    </row>
    <row r="73" spans="1:14" ht="42" hidden="1" customHeight="1" x14ac:dyDescent="0.25">
      <c r="A73" s="732"/>
      <c r="B73" s="508"/>
      <c r="C73" s="508"/>
      <c r="D73" s="738"/>
      <c r="E73" s="496" t="s">
        <v>11</v>
      </c>
      <c r="F73" s="530" t="s">
        <v>213</v>
      </c>
      <c r="G73" s="496" t="s">
        <v>13</v>
      </c>
      <c r="H73" s="513"/>
      <c r="I73" s="498"/>
      <c r="J73" s="499" t="e">
        <f>IF(I73/H73*100&gt;100,100,I73/H73*100)</f>
        <v>#DIV/0!</v>
      </c>
      <c r="K73" s="610"/>
      <c r="L73" s="511"/>
      <c r="N73" s="503"/>
    </row>
    <row r="74" spans="1:14" ht="36" hidden="1" customHeight="1" x14ac:dyDescent="0.25">
      <c r="A74" s="732"/>
      <c r="B74" s="508"/>
      <c r="C74" s="508"/>
      <c r="D74" s="738"/>
      <c r="E74" s="496" t="s">
        <v>11</v>
      </c>
      <c r="F74" s="530" t="s">
        <v>214</v>
      </c>
      <c r="G74" s="496" t="s">
        <v>13</v>
      </c>
      <c r="H74" s="513"/>
      <c r="I74" s="513"/>
      <c r="J74" s="499" t="e">
        <f>IF(I74/H74*100&gt;100,100,I74/H74*100)</f>
        <v>#DIV/0!</v>
      </c>
      <c r="K74" s="610"/>
      <c r="L74" s="511"/>
      <c r="N74" s="503"/>
    </row>
    <row r="75" spans="1:14" ht="30.75" hidden="1" customHeight="1" thickBot="1" x14ac:dyDescent="0.3">
      <c r="A75" s="732"/>
      <c r="B75" s="508"/>
      <c r="C75" s="514"/>
      <c r="D75" s="739"/>
      <c r="E75" s="496" t="s">
        <v>16</v>
      </c>
      <c r="F75" s="534" t="s">
        <v>305</v>
      </c>
      <c r="G75" s="496" t="s">
        <v>18</v>
      </c>
      <c r="H75" s="522"/>
      <c r="I75" s="522"/>
      <c r="J75" s="499" t="e">
        <f>IF(I75/H75*100&gt;100,100,I75/H75*100)</f>
        <v>#DIV/0!</v>
      </c>
      <c r="K75" s="611" t="e">
        <f>J75</f>
        <v>#DIV/0!</v>
      </c>
      <c r="L75" s="511"/>
      <c r="N75" s="503"/>
    </row>
    <row r="76" spans="1:14" ht="42" hidden="1" customHeight="1" x14ac:dyDescent="0.25">
      <c r="A76" s="732"/>
      <c r="B76" s="555" t="s">
        <v>83</v>
      </c>
      <c r="C76" s="492" t="s">
        <v>427</v>
      </c>
      <c r="D76" s="737" t="s">
        <v>406</v>
      </c>
      <c r="E76" s="496" t="s">
        <v>11</v>
      </c>
      <c r="F76" s="530" t="s">
        <v>212</v>
      </c>
      <c r="G76" s="496" t="s">
        <v>13</v>
      </c>
      <c r="H76" s="513"/>
      <c r="I76" s="513"/>
      <c r="J76" s="499" t="e">
        <f>IF(H76/I76*100&gt;100,100,H76/I76*100)</f>
        <v>#DIV/0!</v>
      </c>
      <c r="K76" s="608" t="e">
        <f>(J76+J77+J78)/3</f>
        <v>#DIV/0!</v>
      </c>
      <c r="L76" s="501" t="e">
        <f>(K76+K79)/2</f>
        <v>#DIV/0!</v>
      </c>
      <c r="N76" s="503"/>
    </row>
    <row r="77" spans="1:14" ht="42" hidden="1" customHeight="1" x14ac:dyDescent="0.25">
      <c r="A77" s="732"/>
      <c r="B77" s="733"/>
      <c r="C77" s="508"/>
      <c r="D77" s="738"/>
      <c r="E77" s="496" t="s">
        <v>11</v>
      </c>
      <c r="F77" s="530" t="s">
        <v>213</v>
      </c>
      <c r="G77" s="496" t="s">
        <v>13</v>
      </c>
      <c r="H77" s="513"/>
      <c r="I77" s="513"/>
      <c r="J77" s="499" t="e">
        <f>IF(I77/H77*100&gt;100,100,I77/H77*100)</f>
        <v>#DIV/0!</v>
      </c>
      <c r="K77" s="610"/>
      <c r="L77" s="511"/>
      <c r="N77" s="503"/>
    </row>
    <row r="78" spans="1:14" ht="36" hidden="1" customHeight="1" x14ac:dyDescent="0.25">
      <c r="A78" s="732"/>
      <c r="B78" s="733"/>
      <c r="C78" s="508"/>
      <c r="D78" s="738"/>
      <c r="E78" s="496" t="s">
        <v>11</v>
      </c>
      <c r="F78" s="530" t="s">
        <v>214</v>
      </c>
      <c r="G78" s="496" t="s">
        <v>13</v>
      </c>
      <c r="H78" s="513"/>
      <c r="I78" s="513"/>
      <c r="J78" s="499" t="e">
        <f>IF(I78/H78*100&gt;100,100,I78/H78*100)</f>
        <v>#DIV/0!</v>
      </c>
      <c r="K78" s="610"/>
      <c r="L78" s="511"/>
      <c r="N78" s="503"/>
    </row>
    <row r="79" spans="1:14" ht="30.75" hidden="1" customHeight="1" thickBot="1" x14ac:dyDescent="0.3">
      <c r="A79" s="732"/>
      <c r="B79" s="735"/>
      <c r="C79" s="514"/>
      <c r="D79" s="739"/>
      <c r="E79" s="496" t="s">
        <v>16</v>
      </c>
      <c r="F79" s="534" t="s">
        <v>305</v>
      </c>
      <c r="G79" s="496" t="s">
        <v>18</v>
      </c>
      <c r="H79" s="522"/>
      <c r="I79" s="522"/>
      <c r="J79" s="499" t="e">
        <f>IF(I79/H79*100&gt;100,100,I79/H79*100)</f>
        <v>#DIV/0!</v>
      </c>
      <c r="K79" s="611" t="e">
        <f>J79</f>
        <v>#DIV/0!</v>
      </c>
      <c r="L79" s="511"/>
      <c r="N79" s="503"/>
    </row>
    <row r="80" spans="1:14" ht="42" hidden="1" customHeight="1" x14ac:dyDescent="0.25">
      <c r="A80" s="732"/>
      <c r="B80" s="555" t="s">
        <v>102</v>
      </c>
      <c r="C80" s="492" t="s">
        <v>428</v>
      </c>
      <c r="D80" s="737" t="s">
        <v>406</v>
      </c>
      <c r="E80" s="496" t="s">
        <v>11</v>
      </c>
      <c r="F80" s="530" t="s">
        <v>212</v>
      </c>
      <c r="G80" s="496" t="s">
        <v>13</v>
      </c>
      <c r="H80" s="513"/>
      <c r="I80" s="513"/>
      <c r="J80" s="499" t="e">
        <f>IF(H80/I80*100&gt;100,100,H80/I80*100)</f>
        <v>#DIV/0!</v>
      </c>
      <c r="K80" s="608" t="e">
        <f>(J80+J81+J82)/3</f>
        <v>#DIV/0!</v>
      </c>
      <c r="L80" s="501" t="e">
        <f>(K80+K83)/2</f>
        <v>#DIV/0!</v>
      </c>
      <c r="N80" s="503"/>
    </row>
    <row r="81" spans="1:14" ht="42" hidden="1" customHeight="1" x14ac:dyDescent="0.25">
      <c r="A81" s="732"/>
      <c r="B81" s="733"/>
      <c r="C81" s="508"/>
      <c r="D81" s="738"/>
      <c r="E81" s="496" t="s">
        <v>11</v>
      </c>
      <c r="F81" s="530" t="s">
        <v>213</v>
      </c>
      <c r="G81" s="496" t="s">
        <v>13</v>
      </c>
      <c r="H81" s="513"/>
      <c r="I81" s="513"/>
      <c r="J81" s="499" t="e">
        <f>IF(I81/H81*100&gt;100,100,I81/H81*100)</f>
        <v>#DIV/0!</v>
      </c>
      <c r="K81" s="610"/>
      <c r="L81" s="511"/>
      <c r="N81" s="503"/>
    </row>
    <row r="82" spans="1:14" ht="36" hidden="1" customHeight="1" x14ac:dyDescent="0.25">
      <c r="A82" s="732"/>
      <c r="B82" s="733"/>
      <c r="C82" s="508"/>
      <c r="D82" s="738"/>
      <c r="E82" s="496" t="s">
        <v>11</v>
      </c>
      <c r="F82" s="530" t="s">
        <v>214</v>
      </c>
      <c r="G82" s="496" t="s">
        <v>13</v>
      </c>
      <c r="H82" s="513"/>
      <c r="I82" s="513"/>
      <c r="J82" s="499" t="e">
        <f>IF(I82/H82*100&gt;100,100,I82/H82*100)</f>
        <v>#DIV/0!</v>
      </c>
      <c r="K82" s="610"/>
      <c r="L82" s="511"/>
      <c r="N82" s="503"/>
    </row>
    <row r="83" spans="1:14" ht="30.75" hidden="1" customHeight="1" thickBot="1" x14ac:dyDescent="0.3">
      <c r="A83" s="732"/>
      <c r="B83" s="735"/>
      <c r="C83" s="514"/>
      <c r="D83" s="739"/>
      <c r="E83" s="496" t="s">
        <v>16</v>
      </c>
      <c r="F83" s="534" t="s">
        <v>305</v>
      </c>
      <c r="G83" s="496" t="s">
        <v>18</v>
      </c>
      <c r="H83" s="522"/>
      <c r="I83" s="522"/>
      <c r="J83" s="499" t="e">
        <f>IF(I83/H83*100&gt;100,100,I83/H83*100)</f>
        <v>#DIV/0!</v>
      </c>
      <c r="K83" s="611" t="e">
        <f>J83</f>
        <v>#DIV/0!</v>
      </c>
      <c r="L83" s="511"/>
      <c r="N83" s="503"/>
    </row>
    <row r="84" spans="1:14" ht="42" customHeight="1" x14ac:dyDescent="0.25">
      <c r="A84" s="732"/>
      <c r="B84" s="558" t="s">
        <v>86</v>
      </c>
      <c r="C84" s="492" t="s">
        <v>429</v>
      </c>
      <c r="D84" s="737" t="s">
        <v>406</v>
      </c>
      <c r="E84" s="496" t="s">
        <v>11</v>
      </c>
      <c r="F84" s="530" t="s">
        <v>212</v>
      </c>
      <c r="G84" s="496" t="s">
        <v>13</v>
      </c>
      <c r="H84" s="513">
        <v>100</v>
      </c>
      <c r="I84" s="498">
        <v>100</v>
      </c>
      <c r="J84" s="499">
        <f>IF(H84/I84*100&gt;100,100,H84/I84*100)</f>
        <v>100</v>
      </c>
      <c r="K84" s="608">
        <f>(J84+J85+J86)/3</f>
        <v>100</v>
      </c>
      <c r="L84" s="501">
        <f>(K84+K87)/2</f>
        <v>95.138888888888886</v>
      </c>
      <c r="N84" s="503"/>
    </row>
    <row r="85" spans="1:14" ht="42" customHeight="1" x14ac:dyDescent="0.25">
      <c r="A85" s="732"/>
      <c r="B85" s="508"/>
      <c r="C85" s="508"/>
      <c r="D85" s="738"/>
      <c r="E85" s="496" t="s">
        <v>11</v>
      </c>
      <c r="F85" s="530" t="s">
        <v>213</v>
      </c>
      <c r="G85" s="496" t="s">
        <v>13</v>
      </c>
      <c r="H85" s="513">
        <v>10</v>
      </c>
      <c r="I85" s="498">
        <v>10</v>
      </c>
      <c r="J85" s="499">
        <f>IF(I85/H85*100&gt;100,100,I85/H85*100)</f>
        <v>100</v>
      </c>
      <c r="K85" s="610"/>
      <c r="L85" s="511"/>
      <c r="N85" s="503"/>
    </row>
    <row r="86" spans="1:14" ht="36" customHeight="1" x14ac:dyDescent="0.25">
      <c r="A86" s="732"/>
      <c r="B86" s="508"/>
      <c r="C86" s="508"/>
      <c r="D86" s="738"/>
      <c r="E86" s="496" t="s">
        <v>11</v>
      </c>
      <c r="F86" s="530" t="s">
        <v>214</v>
      </c>
      <c r="G86" s="496" t="s">
        <v>13</v>
      </c>
      <c r="H86" s="513">
        <v>100</v>
      </c>
      <c r="I86" s="513">
        <v>100</v>
      </c>
      <c r="J86" s="499">
        <f>IF(I86/H86*100&gt;100,100,I86/H86*100)</f>
        <v>100</v>
      </c>
      <c r="K86" s="610"/>
      <c r="L86" s="511"/>
      <c r="N86" s="503"/>
    </row>
    <row r="87" spans="1:14" ht="30.75" customHeight="1" x14ac:dyDescent="0.25">
      <c r="A87" s="741"/>
      <c r="B87" s="514"/>
      <c r="C87" s="514"/>
      <c r="D87" s="739"/>
      <c r="E87" s="496" t="s">
        <v>16</v>
      </c>
      <c r="F87" s="534" t="s">
        <v>305</v>
      </c>
      <c r="G87" s="496" t="s">
        <v>18</v>
      </c>
      <c r="H87" s="522">
        <v>18</v>
      </c>
      <c r="I87" s="522">
        <v>16.25</v>
      </c>
      <c r="J87" s="499">
        <f>IF(I87/H87*100&gt;100,100,I87/H87*100)</f>
        <v>90.277777777777786</v>
      </c>
      <c r="K87" s="611">
        <f>J87</f>
        <v>90.277777777777786</v>
      </c>
      <c r="L87" s="511"/>
      <c r="M87" s="742"/>
      <c r="N87" s="503"/>
    </row>
    <row r="88" spans="1:14" s="561" customFormat="1" ht="34.5" customHeight="1" x14ac:dyDescent="0.25">
      <c r="A88" s="560" t="s">
        <v>430</v>
      </c>
      <c r="E88" s="562"/>
      <c r="G88" s="560" t="s">
        <v>431</v>
      </c>
      <c r="H88" s="563"/>
    </row>
    <row r="89" spans="1:14" s="561" customFormat="1" ht="30.75" customHeight="1" x14ac:dyDescent="0.25">
      <c r="A89" s="561" t="s">
        <v>432</v>
      </c>
      <c r="E89" s="562"/>
      <c r="H89" s="563"/>
    </row>
    <row r="90" spans="1:14" x14ac:dyDescent="0.25">
      <c r="G90" s="504">
        <f>278.3+18</f>
        <v>296.3</v>
      </c>
      <c r="H90" s="744">
        <f>H7+H11+H15+H19+H23+H27+H31+H35+H39+H43+H47+H51</f>
        <v>296.2</v>
      </c>
      <c r="I90" s="745">
        <f>I7+I11+I15+I19+I23+I27+I31+I35+I39+I43+I47+I51</f>
        <v>292.24959999999999</v>
      </c>
      <c r="J90" s="745">
        <v>292.25</v>
      </c>
    </row>
    <row r="91" spans="1:14" x14ac:dyDescent="0.25">
      <c r="G91" s="504">
        <f>278.3+18</f>
        <v>296.3</v>
      </c>
      <c r="H91" s="744">
        <f>H55+H59+H63+H67+H71+H75+H79+H83+H87</f>
        <v>296.2</v>
      </c>
      <c r="I91" s="745">
        <f>I55+I59+I63+I67+I71+I75+I79+I83+I87</f>
        <v>292.24900000000002</v>
      </c>
      <c r="J91" s="745">
        <v>292.25</v>
      </c>
    </row>
    <row r="92" spans="1:14" s="561" customFormat="1" ht="30.75" customHeight="1" x14ac:dyDescent="0.25">
      <c r="A92" s="560"/>
      <c r="E92" s="562"/>
      <c r="G92" s="560"/>
      <c r="H92" s="563"/>
    </row>
    <row r="93" spans="1:14" s="561" customFormat="1" x14ac:dyDescent="0.25">
      <c r="E93" s="562"/>
      <c r="H93" s="563"/>
    </row>
  </sheetData>
  <autoFilter ref="A2:N87"/>
  <mergeCells count="105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K8:K10"/>
    <mergeCell ref="L8:L11"/>
    <mergeCell ref="B12:B15"/>
    <mergeCell ref="C12:C15"/>
    <mergeCell ref="D12:D15"/>
    <mergeCell ref="K12:K14"/>
    <mergeCell ref="L12:L15"/>
    <mergeCell ref="A1:M1"/>
    <mergeCell ref="B4:B7"/>
    <mergeCell ref="C4:C7"/>
    <mergeCell ref="D4:D7"/>
    <mergeCell ref="K4:K6"/>
    <mergeCell ref="L4:L7"/>
    <mergeCell ref="M4:M67"/>
    <mergeCell ref="B8:B11"/>
    <mergeCell ref="C8:C11"/>
    <mergeCell ref="D8:D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93"/>
  <sheetViews>
    <sheetView topLeftCell="B1"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8.7109375" style="504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4" width="18.7109375" style="504" customWidth="1"/>
    <col min="15" max="42" width="9.140625" style="504" customWidth="1"/>
    <col min="43" max="16384" width="8.85546875" style="561"/>
  </cols>
  <sheetData>
    <row r="1" spans="1:42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42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8"/>
      <c r="AG2" s="658"/>
      <c r="AH2" s="658"/>
      <c r="AI2" s="658"/>
      <c r="AJ2" s="658"/>
      <c r="AK2" s="658"/>
      <c r="AL2" s="658"/>
      <c r="AM2" s="658"/>
      <c r="AN2" s="658"/>
      <c r="AO2" s="658"/>
      <c r="AP2" s="658"/>
    </row>
    <row r="3" spans="1:42" s="489" customFormat="1" ht="22.5" customHeight="1" thickBot="1" x14ac:dyDescent="0.25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42" s="505" customFormat="1" ht="42" customHeight="1" x14ac:dyDescent="0.25">
      <c r="A4" s="493" t="s">
        <v>469</v>
      </c>
      <c r="B4" s="555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15</v>
      </c>
      <c r="I4" s="498">
        <v>15</v>
      </c>
      <c r="J4" s="499">
        <f>IF(H4/I4*100&gt;100,100,H4/I4*100)</f>
        <v>100</v>
      </c>
      <c r="K4" s="500">
        <f>(J4+J5+J6)/3</f>
        <v>100</v>
      </c>
      <c r="L4" s="501">
        <f>(K4+K7)/2</f>
        <v>98.5</v>
      </c>
      <c r="M4" s="661" t="s">
        <v>407</v>
      </c>
      <c r="N4" s="503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  <c r="AH4" s="504"/>
      <c r="AI4" s="504"/>
      <c r="AJ4" s="504"/>
      <c r="AK4" s="504"/>
      <c r="AL4" s="504"/>
      <c r="AM4" s="504"/>
      <c r="AN4" s="504"/>
      <c r="AO4" s="504"/>
      <c r="AP4" s="504"/>
    </row>
    <row r="5" spans="1:42" s="505" customFormat="1" ht="42" customHeight="1" x14ac:dyDescent="0.25">
      <c r="A5" s="508"/>
      <c r="B5" s="556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498">
        <v>100</v>
      </c>
      <c r="J5" s="499">
        <f>IF(I5/H5*100&gt;100,100,I5/H5*100)</f>
        <v>100</v>
      </c>
      <c r="K5" s="510"/>
      <c r="L5" s="511"/>
      <c r="M5" s="662"/>
      <c r="N5" s="503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</row>
    <row r="6" spans="1:42" s="505" customFormat="1" ht="36" customHeight="1" x14ac:dyDescent="0.25">
      <c r="A6" s="508"/>
      <c r="B6" s="556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68</v>
      </c>
      <c r="J6" s="499">
        <f>IF(I6/H6*100&gt;100,100,I6/H6*100)</f>
        <v>100</v>
      </c>
      <c r="K6" s="510"/>
      <c r="L6" s="511"/>
      <c r="M6" s="662"/>
      <c r="N6" s="503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  <c r="AH6" s="504"/>
      <c r="AI6" s="504"/>
      <c r="AJ6" s="504"/>
      <c r="AK6" s="504"/>
      <c r="AL6" s="504"/>
      <c r="AM6" s="504"/>
      <c r="AN6" s="504"/>
      <c r="AO6" s="504"/>
      <c r="AP6" s="504"/>
    </row>
    <row r="7" spans="1:42" s="505" customFormat="1" ht="30.75" customHeight="1" thickBot="1" x14ac:dyDescent="0.3">
      <c r="A7" s="508"/>
      <c r="B7" s="557"/>
      <c r="C7" s="514"/>
      <c r="D7" s="515"/>
      <c r="E7" s="494" t="s">
        <v>16</v>
      </c>
      <c r="F7" s="517" t="s">
        <v>305</v>
      </c>
      <c r="G7" s="496" t="s">
        <v>18</v>
      </c>
      <c r="H7" s="519">
        <v>100</v>
      </c>
      <c r="I7" s="519">
        <v>97</v>
      </c>
      <c r="J7" s="499">
        <f>IF(I7/H7*100&gt;100,100,I7/H7*100)</f>
        <v>97</v>
      </c>
      <c r="K7" s="523">
        <f>J7</f>
        <v>97</v>
      </c>
      <c r="L7" s="511"/>
      <c r="M7" s="662"/>
      <c r="N7" s="503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  <c r="AH7" s="504"/>
      <c r="AI7" s="504"/>
      <c r="AJ7" s="504"/>
      <c r="AK7" s="504"/>
      <c r="AL7" s="504"/>
      <c r="AM7" s="504"/>
      <c r="AN7" s="504"/>
      <c r="AO7" s="504"/>
      <c r="AP7" s="504"/>
    </row>
    <row r="8" spans="1:42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497"/>
      <c r="I8" s="498"/>
      <c r="J8" s="499" t="e">
        <f>IF(H8/I8*100&gt;100,100,H8/I8*100)</f>
        <v>#DIV/0!</v>
      </c>
      <c r="K8" s="500" t="e">
        <f>(J8+J9+J10)/3</f>
        <v>#DIV/0!</v>
      </c>
      <c r="L8" s="501" t="e">
        <f>(K8+K11)/2</f>
        <v>#DIV/0!</v>
      </c>
      <c r="M8" s="662"/>
      <c r="N8" s="503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504"/>
      <c r="AB8" s="504"/>
      <c r="AC8" s="504"/>
      <c r="AD8" s="504"/>
      <c r="AE8" s="504"/>
      <c r="AF8" s="504"/>
      <c r="AG8" s="504"/>
      <c r="AH8" s="504"/>
      <c r="AI8" s="504"/>
      <c r="AJ8" s="504"/>
      <c r="AK8" s="504"/>
      <c r="AL8" s="504"/>
      <c r="AM8" s="504"/>
      <c r="AN8" s="504"/>
      <c r="AO8" s="504"/>
      <c r="AP8" s="504"/>
    </row>
    <row r="9" spans="1:42" s="505" customFormat="1" ht="42" hidden="1" customHeight="1" x14ac:dyDescent="0.25">
      <c r="A9" s="508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497"/>
      <c r="I9" s="498"/>
      <c r="J9" s="499" t="e">
        <f>IF(I9/H9*100&gt;100,100,I9/H9*100)</f>
        <v>#DIV/0!</v>
      </c>
      <c r="K9" s="510"/>
      <c r="L9" s="511"/>
      <c r="M9" s="662"/>
      <c r="N9" s="503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4"/>
      <c r="AC9" s="504"/>
      <c r="AD9" s="504"/>
      <c r="AE9" s="504"/>
      <c r="AF9" s="504"/>
      <c r="AG9" s="504"/>
      <c r="AH9" s="504"/>
      <c r="AI9" s="504"/>
      <c r="AJ9" s="504"/>
      <c r="AK9" s="504"/>
      <c r="AL9" s="504"/>
      <c r="AM9" s="504"/>
      <c r="AN9" s="504"/>
      <c r="AO9" s="504"/>
      <c r="AP9" s="504"/>
    </row>
    <row r="10" spans="1:42" s="505" customFormat="1" ht="36" hidden="1" customHeight="1" x14ac:dyDescent="0.25">
      <c r="A10" s="508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497"/>
      <c r="I10" s="513"/>
      <c r="J10" s="499" t="e">
        <f>IF(I10/H10*100&gt;100,100,I10/H10*100)</f>
        <v>#DIV/0!</v>
      </c>
      <c r="K10" s="510"/>
      <c r="L10" s="511"/>
      <c r="M10" s="662"/>
      <c r="N10" s="503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/>
      <c r="AP10" s="504"/>
    </row>
    <row r="11" spans="1:42" s="505" customFormat="1" ht="30.75" hidden="1" customHeight="1" x14ac:dyDescent="0.25">
      <c r="A11" s="508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519"/>
      <c r="I11" s="522"/>
      <c r="J11" s="499" t="e">
        <f>IF(I11/H11*100&gt;100,100,I11/H11*100)</f>
        <v>#DIV/0!</v>
      </c>
      <c r="K11" s="523" t="e">
        <f>J11</f>
        <v>#DIV/0!</v>
      </c>
      <c r="L11" s="511"/>
      <c r="M11" s="662"/>
      <c r="N11" s="503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  <c r="AA11" s="504"/>
      <c r="AB11" s="504"/>
      <c r="AC11" s="504"/>
      <c r="AD11" s="504"/>
      <c r="AE11" s="504"/>
      <c r="AF11" s="504"/>
      <c r="AG11" s="504"/>
      <c r="AH11" s="504"/>
      <c r="AI11" s="504"/>
      <c r="AJ11" s="504"/>
      <c r="AK11" s="504"/>
      <c r="AL11" s="504"/>
      <c r="AM11" s="504"/>
      <c r="AN11" s="504"/>
      <c r="AO11" s="504"/>
      <c r="AP11" s="504"/>
    </row>
    <row r="12" spans="1:42" s="505" customFormat="1" ht="42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497">
        <v>15</v>
      </c>
      <c r="I12" s="498">
        <v>12</v>
      </c>
      <c r="J12" s="499">
        <f>IF(H12/I12*100&gt;100,100,H12/I12*100)</f>
        <v>100</v>
      </c>
      <c r="K12" s="500">
        <f>(J12+J13+J14)/3</f>
        <v>100</v>
      </c>
      <c r="L12" s="501">
        <f>(K12+K15)/2</f>
        <v>100</v>
      </c>
      <c r="M12" s="662"/>
      <c r="N12" s="503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  <c r="AA12" s="504"/>
      <c r="AB12" s="504"/>
      <c r="AC12" s="504"/>
      <c r="AD12" s="504"/>
      <c r="AE12" s="504"/>
      <c r="AF12" s="504"/>
      <c r="AG12" s="504"/>
      <c r="AH12" s="504"/>
      <c r="AI12" s="504"/>
      <c r="AJ12" s="504"/>
      <c r="AK12" s="504"/>
      <c r="AL12" s="504"/>
      <c r="AM12" s="504"/>
      <c r="AN12" s="504"/>
      <c r="AO12" s="504"/>
      <c r="AP12" s="504"/>
    </row>
    <row r="13" spans="1:42" s="505" customFormat="1" ht="42" customHeight="1" x14ac:dyDescent="0.25">
      <c r="A13" s="508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>
        <v>100</v>
      </c>
      <c r="I13" s="498">
        <v>100</v>
      </c>
      <c r="J13" s="499">
        <f>IF(I13/H13*100&gt;100,100,I13/H13*100)</f>
        <v>100</v>
      </c>
      <c r="K13" s="510"/>
      <c r="L13" s="511"/>
      <c r="M13" s="662"/>
      <c r="N13" s="503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  <c r="AA13" s="504"/>
      <c r="AB13" s="504"/>
      <c r="AC13" s="504"/>
      <c r="AD13" s="504"/>
      <c r="AE13" s="504"/>
      <c r="AF13" s="504"/>
      <c r="AG13" s="504"/>
      <c r="AH13" s="504"/>
      <c r="AI13" s="504"/>
      <c r="AJ13" s="504"/>
      <c r="AK13" s="504"/>
      <c r="AL13" s="504"/>
      <c r="AM13" s="504"/>
      <c r="AN13" s="504"/>
      <c r="AO13" s="504"/>
      <c r="AP13" s="504"/>
    </row>
    <row r="14" spans="1:42" s="505" customFormat="1" ht="36" customHeight="1" x14ac:dyDescent="0.25">
      <c r="A14" s="508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>
        <v>55</v>
      </c>
      <c r="I14" s="513">
        <v>55</v>
      </c>
      <c r="J14" s="499">
        <f>IF(I14/H14*100&gt;100,100,I14/H14*100)</f>
        <v>100</v>
      </c>
      <c r="K14" s="510"/>
      <c r="L14" s="511"/>
      <c r="M14" s="662"/>
      <c r="N14" s="503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  <c r="AA14" s="504"/>
      <c r="AB14" s="504"/>
      <c r="AC14" s="504"/>
      <c r="AD14" s="504"/>
      <c r="AE14" s="504"/>
      <c r="AF14" s="504"/>
      <c r="AG14" s="504"/>
      <c r="AH14" s="504"/>
      <c r="AI14" s="504"/>
      <c r="AJ14" s="504"/>
      <c r="AK14" s="504"/>
      <c r="AL14" s="504"/>
      <c r="AM14" s="504"/>
      <c r="AN14" s="504"/>
      <c r="AO14" s="504"/>
      <c r="AP14" s="504"/>
    </row>
    <row r="15" spans="1:42" s="505" customFormat="1" ht="30.75" customHeight="1" x14ac:dyDescent="0.25">
      <c r="A15" s="508"/>
      <c r="B15" s="556"/>
      <c r="C15" s="514"/>
      <c r="D15" s="515"/>
      <c r="E15" s="494" t="s">
        <v>16</v>
      </c>
      <c r="F15" s="517" t="s">
        <v>305</v>
      </c>
      <c r="G15" s="496" t="s">
        <v>18</v>
      </c>
      <c r="H15" s="519">
        <v>4</v>
      </c>
      <c r="I15" s="519">
        <v>4</v>
      </c>
      <c r="J15" s="499">
        <f>IF(I15/H15*100&gt;100,100,I15/H15*100)</f>
        <v>100</v>
      </c>
      <c r="K15" s="523">
        <f>J15</f>
        <v>100</v>
      </c>
      <c r="L15" s="511"/>
      <c r="M15" s="662"/>
      <c r="N15" s="503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4"/>
      <c r="AD15" s="504"/>
      <c r="AE15" s="504"/>
      <c r="AF15" s="504"/>
      <c r="AG15" s="504"/>
      <c r="AH15" s="504"/>
      <c r="AI15" s="504"/>
      <c r="AJ15" s="504"/>
      <c r="AK15" s="504"/>
      <c r="AL15" s="504"/>
      <c r="AM15" s="504"/>
      <c r="AN15" s="504"/>
      <c r="AO15" s="504"/>
      <c r="AP15" s="504"/>
    </row>
    <row r="16" spans="1:42" s="505" customFormat="1" ht="42" customHeight="1" x14ac:dyDescent="0.25">
      <c r="A16" s="508"/>
      <c r="B16" s="492" t="s">
        <v>103</v>
      </c>
      <c r="C16" s="492" t="s">
        <v>460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15</v>
      </c>
      <c r="I16" s="498">
        <v>15</v>
      </c>
      <c r="J16" s="499">
        <f>IF(H16/I16*100&gt;100,100,H16/I16*100)</f>
        <v>100</v>
      </c>
      <c r="K16" s="500">
        <f>(J16+J17+J18)/3</f>
        <v>100</v>
      </c>
      <c r="L16" s="501">
        <f>(K16+K19)/2</f>
        <v>98.872180451127818</v>
      </c>
      <c r="M16" s="662"/>
      <c r="N16" s="503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</row>
    <row r="17" spans="1:42" s="505" customFormat="1" ht="42" customHeight="1" x14ac:dyDescent="0.25">
      <c r="A17" s="508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498">
        <v>100</v>
      </c>
      <c r="J17" s="499">
        <f>IF(I17/H17*100&gt;100,100,I17/H17*100)</f>
        <v>100</v>
      </c>
      <c r="K17" s="510"/>
      <c r="L17" s="511"/>
      <c r="M17" s="662"/>
      <c r="N17" s="503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</row>
    <row r="18" spans="1:42" s="505" customFormat="1" ht="36" customHeight="1" x14ac:dyDescent="0.25">
      <c r="A18" s="508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57.1</v>
      </c>
      <c r="J18" s="499">
        <f>IF(I18/H18*100&gt;100,100,I18/H18*100)</f>
        <v>100</v>
      </c>
      <c r="K18" s="510"/>
      <c r="L18" s="511"/>
      <c r="M18" s="662"/>
      <c r="N18" s="503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  <c r="AA18" s="504"/>
      <c r="AB18" s="504"/>
      <c r="AC18" s="504"/>
      <c r="AD18" s="504"/>
      <c r="AE18" s="504"/>
      <c r="AF18" s="504"/>
      <c r="AG18" s="504"/>
      <c r="AH18" s="504"/>
      <c r="AI18" s="504"/>
      <c r="AJ18" s="504"/>
      <c r="AK18" s="504"/>
      <c r="AL18" s="504"/>
      <c r="AM18" s="504"/>
      <c r="AN18" s="504"/>
      <c r="AO18" s="504"/>
      <c r="AP18" s="504"/>
    </row>
    <row r="19" spans="1:42" s="505" customFormat="1" ht="30.75" customHeight="1" x14ac:dyDescent="0.25">
      <c r="A19" s="508"/>
      <c r="B19" s="515"/>
      <c r="C19" s="514"/>
      <c r="D19" s="515"/>
      <c r="E19" s="494" t="s">
        <v>16</v>
      </c>
      <c r="F19" s="517" t="s">
        <v>305</v>
      </c>
      <c r="G19" s="496" t="s">
        <v>18</v>
      </c>
      <c r="H19" s="519">
        <v>13.3</v>
      </c>
      <c r="I19" s="522">
        <v>13</v>
      </c>
      <c r="J19" s="499">
        <f>IF(I19/H19*100&gt;100,100,I19/H19*100)</f>
        <v>97.744360902255636</v>
      </c>
      <c r="K19" s="523">
        <f>J19</f>
        <v>97.744360902255636</v>
      </c>
      <c r="L19" s="511"/>
      <c r="M19" s="662"/>
      <c r="N19" s="503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  <c r="AM19" s="504"/>
      <c r="AN19" s="504"/>
      <c r="AO19" s="504"/>
      <c r="AP19" s="504"/>
    </row>
    <row r="20" spans="1:42" s="505" customFormat="1" ht="42" hidden="1" customHeight="1" x14ac:dyDescent="0.25">
      <c r="A20" s="508"/>
      <c r="B20" s="647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497"/>
      <c r="I20" s="498"/>
      <c r="J20" s="499" t="e">
        <f>IF(H20/I20*100&gt;100,100,H20/I20*100)</f>
        <v>#DIV/0!</v>
      </c>
      <c r="K20" s="500" t="e">
        <f>(J20+J21+J22)/3</f>
        <v>#DIV/0!</v>
      </c>
      <c r="L20" s="501" t="e">
        <f>(K20+K23)/2</f>
        <v>#DIV/0!</v>
      </c>
      <c r="M20" s="662"/>
      <c r="N20" s="503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  <c r="AG20" s="504"/>
      <c r="AH20" s="504"/>
      <c r="AI20" s="504"/>
      <c r="AJ20" s="504"/>
      <c r="AK20" s="504"/>
      <c r="AL20" s="504"/>
      <c r="AM20" s="504"/>
      <c r="AN20" s="504"/>
      <c r="AO20" s="504"/>
      <c r="AP20" s="504"/>
    </row>
    <row r="21" spans="1:42" s="505" customFormat="1" ht="42" hidden="1" customHeight="1" x14ac:dyDescent="0.25">
      <c r="A21" s="508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497"/>
      <c r="I21" s="498"/>
      <c r="J21" s="499" t="e">
        <f>IF(I21/H21*100&gt;100,100,I21/H21*100)</f>
        <v>#DIV/0!</v>
      </c>
      <c r="K21" s="510"/>
      <c r="L21" s="511"/>
      <c r="M21" s="662"/>
      <c r="N21" s="503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  <c r="AM21" s="504"/>
      <c r="AN21" s="504"/>
      <c r="AO21" s="504"/>
      <c r="AP21" s="504"/>
    </row>
    <row r="22" spans="1:42" s="505" customFormat="1" ht="36" hidden="1" customHeight="1" x14ac:dyDescent="0.25">
      <c r="A22" s="508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497"/>
      <c r="I22" s="513"/>
      <c r="J22" s="499" t="e">
        <f>IF(I22/H22*100&gt;100,100,I22/H22*100)</f>
        <v>#DIV/0!</v>
      </c>
      <c r="K22" s="510"/>
      <c r="L22" s="511"/>
      <c r="M22" s="662"/>
      <c r="N22" s="503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</row>
    <row r="23" spans="1:42" s="505" customFormat="1" ht="30.75" hidden="1" customHeight="1" x14ac:dyDescent="0.25">
      <c r="A23" s="508"/>
      <c r="B23" s="556"/>
      <c r="C23" s="514"/>
      <c r="D23" s="515"/>
      <c r="E23" s="494" t="s">
        <v>16</v>
      </c>
      <c r="F23" s="517" t="s">
        <v>305</v>
      </c>
      <c r="G23" s="496" t="s">
        <v>18</v>
      </c>
      <c r="H23" s="519"/>
      <c r="I23" s="519"/>
      <c r="J23" s="499" t="e">
        <f>IF(I23/H23*100&gt;100,100,I23/H23*100)</f>
        <v>#DIV/0!</v>
      </c>
      <c r="K23" s="523" t="e">
        <f>J23</f>
        <v>#DIV/0!</v>
      </c>
      <c r="L23" s="511"/>
      <c r="M23" s="662"/>
      <c r="N23" s="503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  <c r="AD23" s="504"/>
      <c r="AE23" s="504"/>
      <c r="AF23" s="504"/>
      <c r="AG23" s="504"/>
      <c r="AH23" s="504"/>
      <c r="AI23" s="504"/>
      <c r="AJ23" s="504"/>
      <c r="AK23" s="504"/>
      <c r="AL23" s="504"/>
      <c r="AM23" s="504"/>
      <c r="AN23" s="504"/>
      <c r="AO23" s="504"/>
      <c r="AP23" s="504"/>
    </row>
    <row r="24" spans="1:42" s="505" customFormat="1" ht="42" customHeight="1" x14ac:dyDescent="0.25">
      <c r="A24" s="508"/>
      <c r="B24" s="492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15</v>
      </c>
      <c r="I24" s="498">
        <v>11</v>
      </c>
      <c r="J24" s="499">
        <f>IF(H24/I24*100&gt;100,100,H24/I24*100)</f>
        <v>100</v>
      </c>
      <c r="K24" s="500">
        <f>(J24+J25+J26)/3</f>
        <v>100</v>
      </c>
      <c r="L24" s="501">
        <f>(K24+K27)/2</f>
        <v>100</v>
      </c>
      <c r="M24" s="662"/>
      <c r="N24" s="503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  <c r="AH24" s="504"/>
      <c r="AI24" s="504"/>
      <c r="AJ24" s="504"/>
      <c r="AK24" s="504"/>
      <c r="AL24" s="504"/>
      <c r="AM24" s="504"/>
      <c r="AN24" s="504"/>
      <c r="AO24" s="504"/>
      <c r="AP24" s="504"/>
    </row>
    <row r="25" spans="1:42" s="505" customFormat="1" ht="42" customHeight="1" x14ac:dyDescent="0.25">
      <c r="A25" s="508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499">
        <f>IF(I25/H25*100&gt;100,100,I25/H25*100)</f>
        <v>100</v>
      </c>
      <c r="K25" s="510"/>
      <c r="L25" s="511"/>
      <c r="M25" s="662"/>
      <c r="N25" s="503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  <c r="AG25" s="504"/>
      <c r="AH25" s="504"/>
      <c r="AI25" s="504"/>
      <c r="AJ25" s="504"/>
      <c r="AK25" s="504"/>
      <c r="AL25" s="504"/>
      <c r="AM25" s="504"/>
      <c r="AN25" s="504"/>
      <c r="AO25" s="504"/>
      <c r="AP25" s="504"/>
    </row>
    <row r="26" spans="1:42" s="505" customFormat="1" ht="36" customHeight="1" x14ac:dyDescent="0.25">
      <c r="A26" s="508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55</v>
      </c>
      <c r="J26" s="499">
        <f>IF(I26/H26*100&gt;100,100,I26/H26*100)</f>
        <v>100</v>
      </c>
      <c r="K26" s="510"/>
      <c r="L26" s="511"/>
      <c r="M26" s="662"/>
      <c r="N26" s="503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  <c r="AD26" s="504"/>
      <c r="AE26" s="504"/>
      <c r="AF26" s="504"/>
      <c r="AG26" s="504"/>
      <c r="AH26" s="504"/>
      <c r="AI26" s="504"/>
      <c r="AJ26" s="504"/>
      <c r="AK26" s="504"/>
      <c r="AL26" s="504"/>
      <c r="AM26" s="504"/>
      <c r="AN26" s="504"/>
      <c r="AO26" s="504"/>
      <c r="AP26" s="504"/>
    </row>
    <row r="27" spans="1:42" s="505" customFormat="1" ht="30.75" customHeight="1" x14ac:dyDescent="0.25">
      <c r="A27" s="508"/>
      <c r="B27" s="515"/>
      <c r="C27" s="514"/>
      <c r="D27" s="515"/>
      <c r="E27" s="494" t="s">
        <v>16</v>
      </c>
      <c r="F27" s="517" t="s">
        <v>305</v>
      </c>
      <c r="G27" s="496" t="s">
        <v>18</v>
      </c>
      <c r="H27" s="519">
        <v>0.7</v>
      </c>
      <c r="I27" s="522">
        <v>1</v>
      </c>
      <c r="J27" s="499">
        <f>IF(I27/H27*100&gt;100,100,I27/H27*100)</f>
        <v>100</v>
      </c>
      <c r="K27" s="523">
        <f>J27</f>
        <v>100</v>
      </c>
      <c r="L27" s="511"/>
      <c r="M27" s="662"/>
      <c r="N27" s="503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  <c r="AD27" s="504"/>
      <c r="AE27" s="504"/>
      <c r="AF27" s="504"/>
      <c r="AG27" s="504"/>
      <c r="AH27" s="504"/>
      <c r="AI27" s="504"/>
      <c r="AJ27" s="504"/>
      <c r="AK27" s="504"/>
      <c r="AL27" s="504"/>
      <c r="AM27" s="504"/>
      <c r="AN27" s="504"/>
      <c r="AO27" s="504"/>
      <c r="AP27" s="504"/>
    </row>
    <row r="28" spans="1:42" s="505" customFormat="1" ht="42" hidden="1" customHeight="1" x14ac:dyDescent="0.25">
      <c r="A28" s="508"/>
      <c r="B28" s="647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499" t="e">
        <f>IF(H28/I28*100&gt;100,100,H28/I28*100)</f>
        <v>#DIV/0!</v>
      </c>
      <c r="K28" s="500" t="e">
        <f>(J28+J29+J30)/3</f>
        <v>#DIV/0!</v>
      </c>
      <c r="L28" s="501" t="e">
        <f>(K28+K31)/2</f>
        <v>#DIV/0!</v>
      </c>
      <c r="M28" s="662"/>
      <c r="N28" s="503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  <c r="AD28" s="504"/>
      <c r="AE28" s="504"/>
      <c r="AF28" s="504"/>
      <c r="AG28" s="504"/>
      <c r="AH28" s="504"/>
      <c r="AI28" s="504"/>
      <c r="AJ28" s="504"/>
      <c r="AK28" s="504"/>
      <c r="AL28" s="504"/>
      <c r="AM28" s="504"/>
      <c r="AN28" s="504"/>
      <c r="AO28" s="504"/>
      <c r="AP28" s="504"/>
    </row>
    <row r="29" spans="1:42" s="505" customFormat="1" ht="42" hidden="1" customHeight="1" x14ac:dyDescent="0.25">
      <c r="A29" s="508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499" t="e">
        <f>IF(I29/H29*100&gt;100,100,I29/H29*100)</f>
        <v>#DIV/0!</v>
      </c>
      <c r="K29" s="510"/>
      <c r="L29" s="511"/>
      <c r="M29" s="662"/>
      <c r="N29" s="503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</row>
    <row r="30" spans="1:42" s="505" customFormat="1" ht="36" hidden="1" customHeight="1" x14ac:dyDescent="0.25">
      <c r="A30" s="508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499" t="e">
        <f>IF(I30/H30*100&gt;100,100,I30/H30*100)</f>
        <v>#DIV/0!</v>
      </c>
      <c r="K30" s="510"/>
      <c r="L30" s="511"/>
      <c r="M30" s="662"/>
      <c r="N30" s="503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  <c r="AA30" s="504"/>
      <c r="AB30" s="504"/>
      <c r="AC30" s="504"/>
      <c r="AD30" s="504"/>
      <c r="AE30" s="504"/>
      <c r="AF30" s="504"/>
      <c r="AG30" s="504"/>
      <c r="AH30" s="504"/>
      <c r="AI30" s="504"/>
      <c r="AJ30" s="504"/>
      <c r="AK30" s="504"/>
      <c r="AL30" s="504"/>
      <c r="AM30" s="504"/>
      <c r="AN30" s="504"/>
      <c r="AO30" s="504"/>
      <c r="AP30" s="504"/>
    </row>
    <row r="31" spans="1:42" s="505" customFormat="1" ht="30.75" hidden="1" customHeight="1" x14ac:dyDescent="0.25">
      <c r="A31" s="508"/>
      <c r="B31" s="557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499" t="e">
        <f>IF(I31/H31*100&gt;100,100,I31/H31*100)</f>
        <v>#DIV/0!</v>
      </c>
      <c r="K31" s="523" t="e">
        <f>J31</f>
        <v>#DIV/0!</v>
      </c>
      <c r="L31" s="511"/>
      <c r="M31" s="662"/>
      <c r="N31" s="503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  <c r="AO31" s="504"/>
      <c r="AP31" s="504"/>
    </row>
    <row r="32" spans="1:42" s="505" customFormat="1" ht="42" customHeight="1" x14ac:dyDescent="0.25">
      <c r="A32" s="508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10</v>
      </c>
      <c r="J32" s="499">
        <f>IF(H32/I32*100&gt;100,100,H32/I32*100)</f>
        <v>100</v>
      </c>
      <c r="K32" s="500">
        <f>(J32+J33+J34)/3</f>
        <v>100</v>
      </c>
      <c r="L32" s="501">
        <f>(K32+K35)/2</f>
        <v>99.889746416758555</v>
      </c>
      <c r="M32" s="662"/>
      <c r="N32" s="503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  <c r="AD32" s="504"/>
      <c r="AE32" s="504"/>
      <c r="AF32" s="504"/>
      <c r="AG32" s="504"/>
      <c r="AH32" s="504"/>
      <c r="AI32" s="504"/>
      <c r="AJ32" s="504"/>
      <c r="AK32" s="504"/>
      <c r="AL32" s="504"/>
      <c r="AM32" s="504"/>
      <c r="AN32" s="504"/>
      <c r="AO32" s="504"/>
      <c r="AP32" s="504"/>
    </row>
    <row r="33" spans="1:42" s="505" customFormat="1" ht="42" customHeight="1" x14ac:dyDescent="0.25">
      <c r="A33" s="508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662"/>
      <c r="N33" s="503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  <c r="AG33" s="504"/>
      <c r="AH33" s="504"/>
      <c r="AI33" s="504"/>
      <c r="AJ33" s="504"/>
      <c r="AK33" s="504"/>
      <c r="AL33" s="504"/>
      <c r="AM33" s="504"/>
      <c r="AN33" s="504"/>
      <c r="AO33" s="504"/>
      <c r="AP33" s="504"/>
    </row>
    <row r="34" spans="1:42" s="505" customFormat="1" ht="56.45" customHeight="1" x14ac:dyDescent="0.25">
      <c r="A34" s="508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542">
        <v>55</v>
      </c>
      <c r="I34" s="542">
        <v>55</v>
      </c>
      <c r="J34" s="542">
        <f>IF(I34/H34*100&gt;100,100,I34/H34*100)</f>
        <v>100</v>
      </c>
      <c r="K34" s="510"/>
      <c r="L34" s="511"/>
      <c r="M34" s="662"/>
      <c r="N34" s="503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  <c r="AD34" s="504"/>
      <c r="AE34" s="504"/>
      <c r="AF34" s="504"/>
      <c r="AG34" s="504"/>
      <c r="AH34" s="504"/>
      <c r="AI34" s="504"/>
      <c r="AJ34" s="504"/>
      <c r="AK34" s="504"/>
      <c r="AL34" s="504"/>
      <c r="AM34" s="504"/>
      <c r="AN34" s="504"/>
      <c r="AO34" s="504"/>
      <c r="AP34" s="504"/>
    </row>
    <row r="35" spans="1:42" s="505" customFormat="1" ht="30.75" customHeight="1" thickBot="1" x14ac:dyDescent="0.3">
      <c r="A35" s="508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19">
        <v>90.7</v>
      </c>
      <c r="I35" s="519">
        <v>90.5</v>
      </c>
      <c r="J35" s="499">
        <f>IF(I35/H35*100&gt;100,100,I35/H35*100)</f>
        <v>99.779492833517097</v>
      </c>
      <c r="K35" s="523">
        <f>J35</f>
        <v>99.779492833517097</v>
      </c>
      <c r="L35" s="511"/>
      <c r="M35" s="662"/>
      <c r="N35" s="503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  <c r="AG35" s="504"/>
      <c r="AH35" s="504"/>
      <c r="AI35" s="504"/>
      <c r="AJ35" s="504"/>
      <c r="AK35" s="504"/>
      <c r="AL35" s="504"/>
      <c r="AM35" s="504"/>
      <c r="AN35" s="504"/>
      <c r="AO35" s="504"/>
      <c r="AP35" s="504"/>
    </row>
    <row r="36" spans="1:42" s="505" customFormat="1" ht="42" hidden="1" customHeight="1" x14ac:dyDescent="0.25">
      <c r="A36" s="508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  <c r="AD36" s="504"/>
      <c r="AE36" s="504"/>
      <c r="AF36" s="504"/>
      <c r="AG36" s="504"/>
      <c r="AH36" s="504"/>
      <c r="AI36" s="504"/>
      <c r="AJ36" s="504"/>
      <c r="AK36" s="504"/>
      <c r="AL36" s="504"/>
      <c r="AM36" s="504"/>
      <c r="AN36" s="504"/>
      <c r="AO36" s="504"/>
      <c r="AP36" s="504"/>
    </row>
    <row r="37" spans="1:42" s="505" customFormat="1" ht="42" hidden="1" customHeight="1" x14ac:dyDescent="0.25">
      <c r="A37" s="508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62"/>
      <c r="N37" s="503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  <c r="AD37" s="504"/>
      <c r="AE37" s="504"/>
      <c r="AF37" s="504"/>
      <c r="AG37" s="504"/>
      <c r="AH37" s="504"/>
      <c r="AI37" s="504"/>
      <c r="AJ37" s="504"/>
      <c r="AK37" s="504"/>
      <c r="AL37" s="504"/>
      <c r="AM37" s="504"/>
      <c r="AN37" s="504"/>
      <c r="AO37" s="504"/>
      <c r="AP37" s="504"/>
    </row>
    <row r="38" spans="1:42" s="505" customFormat="1" ht="36" hidden="1" customHeight="1" x14ac:dyDescent="0.25">
      <c r="A38" s="508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62"/>
      <c r="N38" s="503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  <c r="AD38" s="504"/>
      <c r="AE38" s="504"/>
      <c r="AF38" s="504"/>
      <c r="AG38" s="504"/>
      <c r="AH38" s="504"/>
      <c r="AI38" s="504"/>
      <c r="AJ38" s="504"/>
      <c r="AK38" s="504"/>
      <c r="AL38" s="504"/>
      <c r="AM38" s="504"/>
      <c r="AN38" s="504"/>
      <c r="AO38" s="504"/>
      <c r="AP38" s="504"/>
    </row>
    <row r="39" spans="1:42" s="505" customFormat="1" ht="30.75" hidden="1" customHeight="1" x14ac:dyDescent="0.25">
      <c r="A39" s="508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62"/>
      <c r="N39" s="503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  <c r="AD39" s="504"/>
      <c r="AE39" s="504"/>
      <c r="AF39" s="504"/>
      <c r="AG39" s="504"/>
      <c r="AH39" s="504"/>
      <c r="AI39" s="504"/>
      <c r="AJ39" s="504"/>
      <c r="AK39" s="504"/>
      <c r="AL39" s="504"/>
      <c r="AM39" s="504"/>
      <c r="AN39" s="504"/>
      <c r="AO39" s="504"/>
      <c r="AP39" s="504"/>
    </row>
    <row r="40" spans="1:42" s="505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62"/>
      <c r="N40" s="503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  <c r="AD40" s="504"/>
      <c r="AE40" s="504"/>
      <c r="AF40" s="504"/>
      <c r="AG40" s="504"/>
      <c r="AH40" s="504"/>
      <c r="AI40" s="504"/>
      <c r="AJ40" s="504"/>
      <c r="AK40" s="504"/>
      <c r="AL40" s="504"/>
      <c r="AM40" s="504"/>
      <c r="AN40" s="504"/>
      <c r="AO40" s="504"/>
      <c r="AP40" s="504"/>
    </row>
    <row r="41" spans="1:42" s="505" customFormat="1" ht="42" hidden="1" customHeight="1" x14ac:dyDescent="0.25">
      <c r="A41" s="508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662"/>
      <c r="N41" s="503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  <c r="AG41" s="504"/>
      <c r="AH41" s="504"/>
      <c r="AI41" s="504"/>
      <c r="AJ41" s="504"/>
      <c r="AK41" s="504"/>
      <c r="AL41" s="504"/>
      <c r="AM41" s="504"/>
      <c r="AN41" s="504"/>
      <c r="AO41" s="504"/>
      <c r="AP41" s="504"/>
    </row>
    <row r="42" spans="1:42" s="505" customFormat="1" ht="36" hidden="1" customHeight="1" x14ac:dyDescent="0.25">
      <c r="A42" s="508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662"/>
      <c r="N42" s="503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  <c r="AD42" s="504"/>
      <c r="AE42" s="504"/>
      <c r="AF42" s="504"/>
      <c r="AG42" s="504"/>
      <c r="AH42" s="504"/>
      <c r="AI42" s="504"/>
      <c r="AJ42" s="504"/>
      <c r="AK42" s="504"/>
      <c r="AL42" s="504"/>
      <c r="AM42" s="504"/>
      <c r="AN42" s="504"/>
      <c r="AO42" s="504"/>
      <c r="AP42" s="504"/>
    </row>
    <row r="43" spans="1:42" s="505" customFormat="1" ht="30.75" hidden="1" customHeight="1" x14ac:dyDescent="0.25">
      <c r="A43" s="508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662"/>
      <c r="N43" s="503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  <c r="AD43" s="504"/>
      <c r="AE43" s="504"/>
      <c r="AF43" s="504"/>
      <c r="AG43" s="504"/>
      <c r="AH43" s="504"/>
      <c r="AI43" s="504"/>
      <c r="AJ43" s="504"/>
      <c r="AK43" s="504"/>
      <c r="AL43" s="504"/>
      <c r="AM43" s="504"/>
      <c r="AN43" s="504"/>
      <c r="AO43" s="504"/>
      <c r="AP43" s="504"/>
    </row>
    <row r="44" spans="1:42" s="505" customFormat="1" ht="42" hidden="1" customHeight="1" x14ac:dyDescent="0.25">
      <c r="A44" s="508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662"/>
      <c r="N44" s="503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  <c r="AD44" s="504"/>
      <c r="AE44" s="504"/>
      <c r="AF44" s="504"/>
      <c r="AG44" s="504"/>
      <c r="AH44" s="504"/>
      <c r="AI44" s="504"/>
      <c r="AJ44" s="504"/>
      <c r="AK44" s="504"/>
      <c r="AL44" s="504"/>
      <c r="AM44" s="504"/>
      <c r="AN44" s="504"/>
      <c r="AO44" s="504"/>
      <c r="AP44" s="504"/>
    </row>
    <row r="45" spans="1:42" s="505" customFormat="1" ht="42" hidden="1" customHeight="1" x14ac:dyDescent="0.25">
      <c r="A45" s="508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499" t="e">
        <f>IF(I45/H45*100&gt;100,100,I45/H45*100)</f>
        <v>#DIV/0!</v>
      </c>
      <c r="K45" s="510"/>
      <c r="L45" s="511"/>
      <c r="M45" s="662"/>
      <c r="N45" s="503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  <c r="AD45" s="504"/>
      <c r="AE45" s="504"/>
      <c r="AF45" s="504"/>
      <c r="AG45" s="504"/>
      <c r="AH45" s="504"/>
      <c r="AI45" s="504"/>
      <c r="AJ45" s="504"/>
      <c r="AK45" s="504"/>
      <c r="AL45" s="504"/>
      <c r="AM45" s="504"/>
      <c r="AN45" s="504"/>
      <c r="AO45" s="504"/>
      <c r="AP45" s="504"/>
    </row>
    <row r="46" spans="1:42" s="505" customFormat="1" ht="36" hidden="1" customHeight="1" x14ac:dyDescent="0.25">
      <c r="A46" s="508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499" t="e">
        <f>IF(I46/H46*100&gt;100,100,I46/H46*100)</f>
        <v>#DIV/0!</v>
      </c>
      <c r="K46" s="510"/>
      <c r="L46" s="511"/>
      <c r="M46" s="662"/>
      <c r="N46" s="503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  <c r="AG46" s="504"/>
      <c r="AH46" s="504"/>
      <c r="AI46" s="504"/>
      <c r="AJ46" s="504"/>
      <c r="AK46" s="504"/>
      <c r="AL46" s="504"/>
      <c r="AM46" s="504"/>
      <c r="AN46" s="504"/>
      <c r="AO46" s="504"/>
      <c r="AP46" s="504"/>
    </row>
    <row r="47" spans="1:42" s="505" customFormat="1" ht="30.75" hidden="1" customHeight="1" x14ac:dyDescent="0.25">
      <c r="A47" s="508"/>
      <c r="B47" s="651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662"/>
      <c r="N47" s="503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504"/>
      <c r="AF47" s="504"/>
      <c r="AG47" s="504"/>
      <c r="AH47" s="504"/>
      <c r="AI47" s="504"/>
      <c r="AJ47" s="504"/>
      <c r="AK47" s="504"/>
      <c r="AL47" s="504"/>
      <c r="AM47" s="504"/>
      <c r="AN47" s="504"/>
      <c r="AO47" s="504"/>
      <c r="AP47" s="504"/>
    </row>
    <row r="48" spans="1:42" s="505" customFormat="1" ht="42" hidden="1" customHeight="1" x14ac:dyDescent="0.25">
      <c r="A48" s="508"/>
      <c r="B48" s="652" t="s">
        <v>419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/>
      <c r="I48" s="498"/>
      <c r="J48" s="499" t="e">
        <f>IF(H48/I48*100&gt;100,100,H48/I48*100)</f>
        <v>#DIV/0!</v>
      </c>
      <c r="K48" s="500" t="e">
        <f>(J48+J49+J50)/3</f>
        <v>#DIV/0!</v>
      </c>
      <c r="L48" s="501" t="e">
        <f>(K48+K51)/2</f>
        <v>#DIV/0!</v>
      </c>
      <c r="M48" s="662"/>
      <c r="N48" s="503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  <c r="AD48" s="504"/>
      <c r="AE48" s="504"/>
      <c r="AF48" s="504"/>
      <c r="AG48" s="504"/>
      <c r="AH48" s="504"/>
      <c r="AI48" s="504"/>
      <c r="AJ48" s="504"/>
      <c r="AK48" s="504"/>
      <c r="AL48" s="504"/>
      <c r="AM48" s="504"/>
      <c r="AN48" s="504"/>
      <c r="AO48" s="504"/>
      <c r="AP48" s="504"/>
    </row>
    <row r="49" spans="1:42" s="505" customFormat="1" ht="42" hidden="1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/>
      <c r="I49" s="498"/>
      <c r="J49" s="499" t="e">
        <f>IF(I49/H49*100&gt;100,100,I49/H49*100)</f>
        <v>#DIV/0!</v>
      </c>
      <c r="K49" s="510"/>
      <c r="L49" s="511"/>
      <c r="M49" s="662"/>
      <c r="N49" s="503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  <c r="AH49" s="504"/>
      <c r="AI49" s="504"/>
      <c r="AJ49" s="504"/>
      <c r="AK49" s="504"/>
      <c r="AL49" s="504"/>
      <c r="AM49" s="504"/>
      <c r="AN49" s="504"/>
      <c r="AO49" s="504"/>
      <c r="AP49" s="504"/>
    </row>
    <row r="50" spans="1:42" s="505" customFormat="1" ht="36" hidden="1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/>
      <c r="I50" s="513"/>
      <c r="J50" s="499" t="e">
        <f>IF(I50/H50*100&gt;100,100,I50/H50*100)</f>
        <v>#DIV/0!</v>
      </c>
      <c r="K50" s="510"/>
      <c r="L50" s="511"/>
      <c r="M50" s="662"/>
      <c r="N50" s="503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  <c r="AH50" s="504"/>
      <c r="AI50" s="504"/>
      <c r="AJ50" s="504"/>
      <c r="AK50" s="504"/>
      <c r="AL50" s="504"/>
      <c r="AM50" s="504"/>
      <c r="AN50" s="504"/>
      <c r="AO50" s="504"/>
      <c r="AP50" s="504"/>
    </row>
    <row r="51" spans="1:42" s="505" customFormat="1" ht="30.75" hidden="1" customHeight="1" x14ac:dyDescent="0.25">
      <c r="A51" s="508"/>
      <c r="B51" s="652"/>
      <c r="C51" s="528"/>
      <c r="D51" s="515"/>
      <c r="E51" s="494" t="s">
        <v>16</v>
      </c>
      <c r="F51" s="517" t="s">
        <v>305</v>
      </c>
      <c r="G51" s="496" t="s">
        <v>18</v>
      </c>
      <c r="H51" s="519"/>
      <c r="I51" s="519"/>
      <c r="J51" s="499" t="e">
        <f>IF(I51/H51*100&gt;100,100,I51/H51*100)</f>
        <v>#DIV/0!</v>
      </c>
      <c r="K51" s="523" t="e">
        <f>J51</f>
        <v>#DIV/0!</v>
      </c>
      <c r="L51" s="511"/>
      <c r="M51" s="662"/>
      <c r="N51" s="503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  <c r="AG51" s="504"/>
      <c r="AH51" s="504"/>
      <c r="AI51" s="504"/>
      <c r="AJ51" s="504"/>
      <c r="AK51" s="504"/>
      <c r="AL51" s="504"/>
      <c r="AM51" s="504"/>
      <c r="AN51" s="504"/>
      <c r="AO51" s="504"/>
      <c r="AP51" s="504"/>
    </row>
    <row r="52" spans="1:42" s="531" customFormat="1" ht="42" customHeight="1" x14ac:dyDescent="0.25">
      <c r="A52" s="509"/>
      <c r="B52" s="555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>
        <v>100</v>
      </c>
      <c r="I52" s="498">
        <v>100</v>
      </c>
      <c r="J52" s="499">
        <f t="shared" ref="J52:J64" si="0">IF(I52/H52*100&gt;100,100,I52/H52*100)</f>
        <v>100</v>
      </c>
      <c r="K52" s="500">
        <f>(J52+J53+J54)/3</f>
        <v>100</v>
      </c>
      <c r="L52" s="501">
        <f>(K52+K55)/2</f>
        <v>100</v>
      </c>
      <c r="M52" s="662"/>
      <c r="N52" s="503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  <c r="AG52" s="504"/>
      <c r="AH52" s="504"/>
      <c r="AI52" s="504"/>
      <c r="AJ52" s="504"/>
      <c r="AK52" s="504"/>
      <c r="AL52" s="504"/>
      <c r="AM52" s="504"/>
      <c r="AN52" s="504"/>
      <c r="AO52" s="504"/>
      <c r="AP52" s="504"/>
    </row>
    <row r="53" spans="1:42" s="531" customFormat="1" ht="42" customHeight="1" x14ac:dyDescent="0.25">
      <c r="A53" s="509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>
        <v>15</v>
      </c>
      <c r="I53" s="498">
        <v>12</v>
      </c>
      <c r="J53" s="499">
        <f>IF(H53/I53*100&gt;100,100,H53/I53*100)</f>
        <v>100</v>
      </c>
      <c r="K53" s="510"/>
      <c r="L53" s="511"/>
      <c r="M53" s="662"/>
      <c r="N53" s="503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  <c r="AH53" s="504"/>
      <c r="AI53" s="504"/>
      <c r="AJ53" s="504"/>
      <c r="AK53" s="504"/>
      <c r="AL53" s="504"/>
      <c r="AM53" s="504"/>
      <c r="AN53" s="504"/>
      <c r="AO53" s="504"/>
      <c r="AP53" s="504"/>
    </row>
    <row r="54" spans="1:42" s="531" customFormat="1" ht="36" customHeight="1" x14ac:dyDescent="0.25">
      <c r="A54" s="509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>
        <v>100</v>
      </c>
      <c r="I54" s="513">
        <v>100</v>
      </c>
      <c r="J54" s="499">
        <f t="shared" si="0"/>
        <v>100</v>
      </c>
      <c r="K54" s="510"/>
      <c r="L54" s="511"/>
      <c r="M54" s="662"/>
      <c r="N54" s="503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  <c r="AG54" s="504"/>
      <c r="AH54" s="504"/>
      <c r="AI54" s="504"/>
      <c r="AJ54" s="504"/>
      <c r="AK54" s="504"/>
      <c r="AL54" s="504"/>
      <c r="AM54" s="504"/>
      <c r="AN54" s="504"/>
      <c r="AO54" s="504"/>
      <c r="AP54" s="504"/>
    </row>
    <row r="55" spans="1:42" s="531" customFormat="1" ht="30.75" customHeight="1" x14ac:dyDescent="0.25">
      <c r="A55" s="509"/>
      <c r="B55" s="556"/>
      <c r="C55" s="514"/>
      <c r="D55" s="533"/>
      <c r="E55" s="496" t="s">
        <v>16</v>
      </c>
      <c r="F55" s="534" t="s">
        <v>305</v>
      </c>
      <c r="G55" s="496" t="s">
        <v>18</v>
      </c>
      <c r="H55" s="519">
        <v>4</v>
      </c>
      <c r="I55" s="519">
        <v>4</v>
      </c>
      <c r="J55" s="499">
        <f t="shared" si="0"/>
        <v>100</v>
      </c>
      <c r="K55" s="523">
        <f>J55</f>
        <v>100</v>
      </c>
      <c r="L55" s="511"/>
      <c r="M55" s="662"/>
      <c r="N55" s="503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  <c r="AD55" s="504"/>
      <c r="AE55" s="504"/>
      <c r="AF55" s="504"/>
      <c r="AG55" s="504"/>
      <c r="AH55" s="504"/>
      <c r="AI55" s="504"/>
      <c r="AJ55" s="504"/>
      <c r="AK55" s="504"/>
      <c r="AL55" s="504"/>
      <c r="AM55" s="504"/>
      <c r="AN55" s="504"/>
      <c r="AO55" s="504"/>
      <c r="AP55" s="504"/>
    </row>
    <row r="56" spans="1:42" s="531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 t="shared" si="0"/>
        <v>100</v>
      </c>
      <c r="K56" s="500">
        <f>(J56+J57+J58)/3</f>
        <v>100</v>
      </c>
      <c r="L56" s="501">
        <f>(K56+K59)/2</f>
        <v>100</v>
      </c>
      <c r="M56" s="662"/>
      <c r="N56" s="503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  <c r="AH56" s="504"/>
      <c r="AI56" s="504"/>
      <c r="AJ56" s="504"/>
      <c r="AK56" s="504"/>
      <c r="AL56" s="504"/>
      <c r="AM56" s="504"/>
      <c r="AN56" s="504"/>
      <c r="AO56" s="504"/>
      <c r="AP56" s="504"/>
    </row>
    <row r="57" spans="1:42" s="531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15</v>
      </c>
      <c r="I57" s="538">
        <v>12</v>
      </c>
      <c r="J57" s="499">
        <f>IF(H57/I57*100&gt;100,100,H57/I57*100)</f>
        <v>100</v>
      </c>
      <c r="K57" s="510"/>
      <c r="L57" s="511"/>
      <c r="M57" s="662"/>
      <c r="N57" s="503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504"/>
      <c r="AE57" s="504"/>
      <c r="AF57" s="504"/>
      <c r="AG57" s="504"/>
      <c r="AH57" s="504"/>
      <c r="AI57" s="504"/>
      <c r="AJ57" s="504"/>
      <c r="AK57" s="504"/>
      <c r="AL57" s="504"/>
      <c r="AM57" s="504"/>
      <c r="AN57" s="504"/>
      <c r="AO57" s="504"/>
      <c r="AP57" s="504"/>
    </row>
    <row r="58" spans="1:42" s="531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 t="shared" si="0"/>
        <v>100</v>
      </c>
      <c r="K58" s="510"/>
      <c r="L58" s="511"/>
      <c r="M58" s="662"/>
      <c r="N58" s="503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  <c r="AD58" s="504"/>
      <c r="AE58" s="504"/>
      <c r="AF58" s="504"/>
      <c r="AG58" s="504"/>
      <c r="AH58" s="504"/>
      <c r="AI58" s="504"/>
      <c r="AJ58" s="504"/>
      <c r="AK58" s="504"/>
      <c r="AL58" s="504"/>
      <c r="AM58" s="504"/>
      <c r="AN58" s="504"/>
      <c r="AO58" s="504"/>
      <c r="AP58" s="504"/>
    </row>
    <row r="59" spans="1:42" s="531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14</v>
      </c>
      <c r="I59" s="519">
        <v>14</v>
      </c>
      <c r="J59" s="499">
        <f t="shared" si="0"/>
        <v>100</v>
      </c>
      <c r="K59" s="523">
        <f>J59</f>
        <v>100</v>
      </c>
      <c r="L59" s="511"/>
      <c r="M59" s="662"/>
      <c r="N59" s="503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  <c r="AH59" s="504"/>
      <c r="AI59" s="504"/>
      <c r="AJ59" s="504"/>
      <c r="AK59" s="504"/>
      <c r="AL59" s="504"/>
      <c r="AM59" s="504"/>
      <c r="AN59" s="504"/>
      <c r="AO59" s="504"/>
      <c r="AP59" s="504"/>
    </row>
    <row r="60" spans="1:42" s="531" customFormat="1" ht="42" hidden="1" customHeight="1" x14ac:dyDescent="0.25">
      <c r="A60" s="509"/>
      <c r="B60" s="647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 t="shared" si="0"/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  <c r="AD60" s="504"/>
      <c r="AE60" s="504"/>
      <c r="AF60" s="504"/>
      <c r="AG60" s="504"/>
      <c r="AH60" s="504"/>
      <c r="AI60" s="504"/>
      <c r="AJ60" s="504"/>
      <c r="AK60" s="504"/>
      <c r="AL60" s="504"/>
      <c r="AM60" s="504"/>
      <c r="AN60" s="504"/>
      <c r="AO60" s="504"/>
      <c r="AP60" s="504"/>
    </row>
    <row r="61" spans="1:42" s="531" customFormat="1" ht="42" hidden="1" customHeight="1" x14ac:dyDescent="0.25">
      <c r="A61" s="509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IF(H61/I61*100&gt;100,100,H61/I61*100)</f>
        <v>#DIV/0!</v>
      </c>
      <c r="K61" s="510"/>
      <c r="L61" s="511"/>
      <c r="M61" s="662"/>
      <c r="N61" s="503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  <c r="AD61" s="504"/>
      <c r="AE61" s="504"/>
      <c r="AF61" s="504"/>
      <c r="AG61" s="504"/>
      <c r="AH61" s="504"/>
      <c r="AI61" s="504"/>
      <c r="AJ61" s="504"/>
      <c r="AK61" s="504"/>
      <c r="AL61" s="504"/>
      <c r="AM61" s="504"/>
      <c r="AN61" s="504"/>
      <c r="AO61" s="504"/>
      <c r="AP61" s="504"/>
    </row>
    <row r="62" spans="1:42" s="531" customFormat="1" ht="36" hidden="1" customHeight="1" x14ac:dyDescent="0.25">
      <c r="A62" s="509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 t="shared" si="0"/>
        <v>#DIV/0!</v>
      </c>
      <c r="K62" s="510"/>
      <c r="L62" s="511"/>
      <c r="M62" s="662"/>
      <c r="N62" s="503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  <c r="AD62" s="504"/>
      <c r="AE62" s="504"/>
      <c r="AF62" s="504"/>
      <c r="AG62" s="504"/>
      <c r="AH62" s="504"/>
      <c r="AI62" s="504"/>
      <c r="AJ62" s="504"/>
      <c r="AK62" s="504"/>
      <c r="AL62" s="504"/>
      <c r="AM62" s="504"/>
      <c r="AN62" s="504"/>
      <c r="AO62" s="504"/>
      <c r="AP62" s="504"/>
    </row>
    <row r="63" spans="1:42" s="531" customFormat="1" ht="30.75" hidden="1" customHeight="1" x14ac:dyDescent="0.25">
      <c r="A63" s="509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 t="shared" si="0"/>
        <v>#DIV/0!</v>
      </c>
      <c r="K63" s="523" t="e">
        <f>J63</f>
        <v>#DIV/0!</v>
      </c>
      <c r="L63" s="511"/>
      <c r="M63" s="662"/>
      <c r="N63" s="503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  <c r="AG63" s="504"/>
      <c r="AH63" s="504"/>
      <c r="AI63" s="504"/>
      <c r="AJ63" s="504"/>
      <c r="AK63" s="504"/>
      <c r="AL63" s="504"/>
      <c r="AM63" s="504"/>
      <c r="AN63" s="504"/>
      <c r="AO63" s="504"/>
      <c r="AP63" s="504"/>
    </row>
    <row r="64" spans="1:42" s="531" customFormat="1" ht="42" customHeight="1" x14ac:dyDescent="0.25">
      <c r="A64" s="509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499">
        <f t="shared" si="0"/>
        <v>100</v>
      </c>
      <c r="K64" s="500">
        <f>(J64+J65+J66)/3</f>
        <v>97.223333333333343</v>
      </c>
      <c r="L64" s="501">
        <f>(K64+K67)/2</f>
        <v>97.772652508302741</v>
      </c>
      <c r="M64" s="662"/>
      <c r="N64" s="503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G64" s="504"/>
      <c r="AH64" s="504"/>
      <c r="AI64" s="504"/>
      <c r="AJ64" s="504"/>
      <c r="AK64" s="504"/>
      <c r="AL64" s="504"/>
      <c r="AM64" s="504"/>
      <c r="AN64" s="504"/>
      <c r="AO64" s="504"/>
      <c r="AP64" s="504"/>
    </row>
    <row r="65" spans="1:42" s="531" customFormat="1" ht="42" customHeight="1" x14ac:dyDescent="0.25">
      <c r="A65" s="509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9</v>
      </c>
      <c r="J65" s="499">
        <f>IF(H65/I65*100&gt;100,100,H65/I65*100)</f>
        <v>100</v>
      </c>
      <c r="K65" s="510"/>
      <c r="L65" s="511"/>
      <c r="M65" s="662"/>
      <c r="N65" s="503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  <c r="AH65" s="504"/>
      <c r="AI65" s="504"/>
      <c r="AJ65" s="504"/>
      <c r="AK65" s="504"/>
      <c r="AL65" s="504"/>
      <c r="AM65" s="504"/>
      <c r="AN65" s="504"/>
      <c r="AO65" s="504"/>
      <c r="AP65" s="504"/>
    </row>
    <row r="66" spans="1:42" s="531" customFormat="1" ht="36" customHeight="1" x14ac:dyDescent="0.25">
      <c r="A66" s="509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542">
        <v>100</v>
      </c>
      <c r="I66" s="542">
        <v>91.67</v>
      </c>
      <c r="J66" s="542">
        <f>IF(I66/H66*100&gt;100,100,I66/H66*100)</f>
        <v>91.67</v>
      </c>
      <c r="K66" s="510"/>
      <c r="L66" s="511"/>
      <c r="M66" s="662"/>
      <c r="N66" s="503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4"/>
      <c r="AE66" s="504"/>
      <c r="AF66" s="504"/>
      <c r="AG66" s="504"/>
      <c r="AH66" s="504"/>
      <c r="AI66" s="504"/>
      <c r="AJ66" s="504"/>
      <c r="AK66" s="504"/>
      <c r="AL66" s="504"/>
      <c r="AM66" s="504"/>
      <c r="AN66" s="504"/>
      <c r="AO66" s="504"/>
      <c r="AP66" s="504"/>
    </row>
    <row r="67" spans="1:42" s="531" customFormat="1" ht="30.75" customHeight="1" x14ac:dyDescent="0.25">
      <c r="A67" s="509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190.7</v>
      </c>
      <c r="I67" s="519">
        <v>187.5</v>
      </c>
      <c r="J67" s="499">
        <f>IF(I67/H67*100&gt;100,100,I67/H67*100)</f>
        <v>98.321971683272153</v>
      </c>
      <c r="K67" s="523">
        <f>J67</f>
        <v>98.321971683272153</v>
      </c>
      <c r="L67" s="511"/>
      <c r="M67" s="662"/>
      <c r="N67" s="503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  <c r="AO67" s="504"/>
      <c r="AP67" s="504"/>
    </row>
    <row r="68" spans="1:42" s="531" customFormat="1" ht="42" hidden="1" customHeight="1" x14ac:dyDescent="0.25">
      <c r="A68" s="509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544"/>
      <c r="I68" s="582"/>
      <c r="J68" s="583" t="e">
        <f>IF(H68/I68*100&gt;100,100,H68/I68*100)</f>
        <v>#DIV/0!</v>
      </c>
      <c r="K68" s="710" t="e">
        <f>(J68+J69+J70)/3</f>
        <v>#DIV/0!</v>
      </c>
      <c r="L68" s="585" t="e">
        <f>(K68+K71)/2</f>
        <v>#DIV/0!</v>
      </c>
      <c r="M68" s="662"/>
      <c r="N68" s="503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  <c r="AH68" s="504"/>
      <c r="AI68" s="504"/>
      <c r="AJ68" s="504"/>
      <c r="AK68" s="504"/>
      <c r="AL68" s="504"/>
      <c r="AM68" s="504"/>
      <c r="AN68" s="504"/>
      <c r="AO68" s="504"/>
      <c r="AP68" s="504"/>
    </row>
    <row r="69" spans="1:42" s="531" customFormat="1" ht="42" hidden="1" customHeight="1" x14ac:dyDescent="0.25">
      <c r="A69" s="509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544"/>
      <c r="I69" s="582"/>
      <c r="J69" s="583" t="e">
        <f>IF(I69/H69*100&gt;100,100,I69/H69*100)</f>
        <v>#DIV/0!</v>
      </c>
      <c r="K69" s="711"/>
      <c r="L69" s="594"/>
      <c r="M69" s="662"/>
      <c r="N69" s="503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  <c r="AD69" s="504"/>
      <c r="AE69" s="504"/>
      <c r="AF69" s="504"/>
      <c r="AG69" s="504"/>
      <c r="AH69" s="504"/>
      <c r="AI69" s="504"/>
      <c r="AJ69" s="504"/>
      <c r="AK69" s="504"/>
      <c r="AL69" s="504"/>
      <c r="AM69" s="504"/>
      <c r="AN69" s="504"/>
      <c r="AO69" s="504"/>
      <c r="AP69" s="504"/>
    </row>
    <row r="70" spans="1:42" s="531" customFormat="1" ht="36" hidden="1" customHeight="1" x14ac:dyDescent="0.25">
      <c r="A70" s="509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544"/>
      <c r="I70" s="513"/>
      <c r="J70" s="583" t="e">
        <f>IF(I70/H70*100&gt;100,100,I70/H70*100)</f>
        <v>#DIV/0!</v>
      </c>
      <c r="K70" s="711"/>
      <c r="L70" s="594"/>
      <c r="M70" s="662"/>
      <c r="N70" s="503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  <c r="AD70" s="504"/>
      <c r="AE70" s="504"/>
      <c r="AF70" s="504"/>
      <c r="AG70" s="504"/>
      <c r="AH70" s="504"/>
      <c r="AI70" s="504"/>
      <c r="AJ70" s="504"/>
      <c r="AK70" s="504"/>
      <c r="AL70" s="504"/>
      <c r="AM70" s="504"/>
      <c r="AN70" s="504"/>
      <c r="AO70" s="504"/>
      <c r="AP70" s="504"/>
    </row>
    <row r="71" spans="1:42" s="531" customFormat="1" ht="30.75" hidden="1" customHeight="1" x14ac:dyDescent="0.25">
      <c r="A71" s="509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52"/>
      <c r="I71" s="605"/>
      <c r="J71" s="583" t="e">
        <f>IF(I71/H71*100&gt;100,100,I71/H71*100)</f>
        <v>#DIV/0!</v>
      </c>
      <c r="K71" s="712" t="e">
        <f>J71</f>
        <v>#DIV/0!</v>
      </c>
      <c r="L71" s="594"/>
      <c r="M71" s="662"/>
      <c r="N71" s="503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504"/>
      <c r="AJ71" s="504"/>
      <c r="AK71" s="504"/>
      <c r="AL71" s="504"/>
      <c r="AM71" s="504"/>
      <c r="AN71" s="504"/>
      <c r="AO71" s="504"/>
      <c r="AP71" s="504"/>
    </row>
    <row r="72" spans="1:42" s="531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544"/>
      <c r="I72" s="582"/>
      <c r="J72" s="583" t="e">
        <f>IF(H72/I72*100&gt;100,100,H72/I72*100)</f>
        <v>#DIV/0!</v>
      </c>
      <c r="K72" s="710" t="e">
        <f>(J72+J73+J74)/3</f>
        <v>#DIV/0!</v>
      </c>
      <c r="L72" s="585" t="e">
        <f>(K72+K75)/2</f>
        <v>#DIV/0!</v>
      </c>
      <c r="M72" s="662"/>
      <c r="N72" s="503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  <c r="AG72" s="504"/>
      <c r="AH72" s="504"/>
      <c r="AI72" s="504"/>
      <c r="AJ72" s="504"/>
      <c r="AK72" s="504"/>
      <c r="AL72" s="504"/>
      <c r="AM72" s="504"/>
      <c r="AN72" s="504"/>
      <c r="AO72" s="504"/>
      <c r="AP72" s="504"/>
    </row>
    <row r="73" spans="1:42" s="531" customFormat="1" ht="42" hidden="1" customHeight="1" x14ac:dyDescent="0.25">
      <c r="A73" s="509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544"/>
      <c r="I73" s="582"/>
      <c r="J73" s="583" t="e">
        <f>IF(I73/H73*100&gt;100,100,I73/H73*100)</f>
        <v>#DIV/0!</v>
      </c>
      <c r="K73" s="711"/>
      <c r="L73" s="594"/>
      <c r="M73" s="662"/>
      <c r="N73" s="503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  <c r="AG73" s="504"/>
      <c r="AH73" s="504"/>
      <c r="AI73" s="504"/>
      <c r="AJ73" s="504"/>
      <c r="AK73" s="504"/>
      <c r="AL73" s="504"/>
      <c r="AM73" s="504"/>
      <c r="AN73" s="504"/>
      <c r="AO73" s="504"/>
      <c r="AP73" s="504"/>
    </row>
    <row r="74" spans="1:42" s="531" customFormat="1" ht="36" hidden="1" customHeight="1" x14ac:dyDescent="0.25">
      <c r="A74" s="509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544"/>
      <c r="I74" s="513"/>
      <c r="J74" s="583" t="e">
        <f>IF(I74/H74*100&gt;100,100,I74/H74*100)</f>
        <v>#DIV/0!</v>
      </c>
      <c r="K74" s="711"/>
      <c r="L74" s="594"/>
      <c r="M74" s="662"/>
      <c r="N74" s="503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  <c r="AH74" s="504"/>
      <c r="AI74" s="504"/>
      <c r="AJ74" s="504"/>
      <c r="AK74" s="504"/>
      <c r="AL74" s="504"/>
      <c r="AM74" s="504"/>
      <c r="AN74" s="504"/>
      <c r="AO74" s="504"/>
      <c r="AP74" s="504"/>
    </row>
    <row r="75" spans="1:42" s="531" customFormat="1" ht="30.75" hidden="1" customHeight="1" x14ac:dyDescent="0.25">
      <c r="A75" s="509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52"/>
      <c r="I75" s="605"/>
      <c r="J75" s="583" t="e">
        <f>IF(I75/H75*100&gt;100,100,I75/H75*100)</f>
        <v>#DIV/0!</v>
      </c>
      <c r="K75" s="712" t="e">
        <f>J75</f>
        <v>#DIV/0!</v>
      </c>
      <c r="L75" s="594"/>
      <c r="M75" s="662"/>
      <c r="N75" s="503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04"/>
      <c r="AJ75" s="504"/>
      <c r="AK75" s="504"/>
      <c r="AL75" s="504"/>
      <c r="AM75" s="504"/>
      <c r="AN75" s="504"/>
      <c r="AO75" s="504"/>
      <c r="AP75" s="504"/>
    </row>
    <row r="76" spans="1:42" s="531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544"/>
      <c r="I76" s="497"/>
      <c r="J76" s="583" t="e">
        <f>IF(H76/I76*100&gt;100,100,H76/I76*100)</f>
        <v>#DIV/0!</v>
      </c>
      <c r="K76" s="710" t="e">
        <f>(J76+J77+J78)/3</f>
        <v>#DIV/0!</v>
      </c>
      <c r="L76" s="585" t="e">
        <f>(K76+K79)/2</f>
        <v>#DIV/0!</v>
      </c>
      <c r="M76" s="662"/>
      <c r="N76" s="503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504"/>
      <c r="AK76" s="504"/>
      <c r="AL76" s="504"/>
      <c r="AM76" s="504"/>
      <c r="AN76" s="504"/>
      <c r="AO76" s="504"/>
      <c r="AP76" s="504"/>
    </row>
    <row r="77" spans="1:42" s="531" customFormat="1" ht="42" hidden="1" customHeight="1" x14ac:dyDescent="0.25">
      <c r="A77" s="509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544"/>
      <c r="I77" s="497"/>
      <c r="J77" s="583" t="e">
        <f>IF(I77/H77*100&gt;100,100,I77/H77*100)</f>
        <v>#DIV/0!</v>
      </c>
      <c r="K77" s="711"/>
      <c r="L77" s="594"/>
      <c r="M77" s="662"/>
      <c r="N77" s="503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  <c r="AM77" s="504"/>
      <c r="AN77" s="504"/>
      <c r="AO77" s="504"/>
      <c r="AP77" s="504"/>
    </row>
    <row r="78" spans="1:42" s="531" customFormat="1" ht="36" hidden="1" customHeight="1" x14ac:dyDescent="0.25">
      <c r="A78" s="509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544"/>
      <c r="I78" s="497"/>
      <c r="J78" s="583" t="e">
        <f>IF(I78/H78*100&gt;100,100,I78/H78*100)</f>
        <v>#DIV/0!</v>
      </c>
      <c r="K78" s="711"/>
      <c r="L78" s="594"/>
      <c r="M78" s="662"/>
      <c r="N78" s="503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04"/>
      <c r="AJ78" s="504"/>
      <c r="AK78" s="504"/>
      <c r="AL78" s="504"/>
      <c r="AM78" s="504"/>
      <c r="AN78" s="504"/>
      <c r="AO78" s="504"/>
      <c r="AP78" s="504"/>
    </row>
    <row r="79" spans="1:42" s="531" customFormat="1" ht="30.75" hidden="1" customHeight="1" x14ac:dyDescent="0.25">
      <c r="A79" s="509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52"/>
      <c r="I79" s="655"/>
      <c r="J79" s="583" t="e">
        <f>IF(I79/H79*100&gt;100,100,I79/H79*100)</f>
        <v>#DIV/0!</v>
      </c>
      <c r="K79" s="712" t="e">
        <f>J79</f>
        <v>#DIV/0!</v>
      </c>
      <c r="L79" s="594"/>
      <c r="M79" s="662"/>
      <c r="N79" s="503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4"/>
      <c r="AK79" s="504"/>
      <c r="AL79" s="504"/>
      <c r="AM79" s="504"/>
      <c r="AN79" s="504"/>
      <c r="AO79" s="504"/>
      <c r="AP79" s="504"/>
    </row>
    <row r="80" spans="1:42" s="531" customFormat="1" ht="42" hidden="1" customHeight="1" x14ac:dyDescent="0.25">
      <c r="A80" s="509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544"/>
      <c r="I80" s="497"/>
      <c r="J80" s="583" t="e">
        <f>IF(H80/I80*100&gt;100,100,H80/I80*100)</f>
        <v>#DIV/0!</v>
      </c>
      <c r="K80" s="710" t="e">
        <f>(J80+J81+J82)/3</f>
        <v>#DIV/0!</v>
      </c>
      <c r="L80" s="585" t="e">
        <f>(K80+K83)/2</f>
        <v>#DIV/0!</v>
      </c>
      <c r="M80" s="662"/>
      <c r="N80" s="503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  <c r="AH80" s="504"/>
      <c r="AI80" s="504"/>
      <c r="AJ80" s="504"/>
      <c r="AK80" s="504"/>
      <c r="AL80" s="504"/>
      <c r="AM80" s="504"/>
      <c r="AN80" s="504"/>
      <c r="AO80" s="504"/>
      <c r="AP80" s="504"/>
    </row>
    <row r="81" spans="1:42" s="531" customFormat="1" ht="42" hidden="1" customHeight="1" x14ac:dyDescent="0.25">
      <c r="A81" s="509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544"/>
      <c r="I81" s="497"/>
      <c r="J81" s="583" t="e">
        <f>IF(I81/H81*100&gt;100,100,I81/H81*100)</f>
        <v>#DIV/0!</v>
      </c>
      <c r="K81" s="711"/>
      <c r="L81" s="594"/>
      <c r="M81" s="662"/>
      <c r="N81" s="503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  <c r="AH81" s="504"/>
      <c r="AI81" s="504"/>
      <c r="AJ81" s="504"/>
      <c r="AK81" s="504"/>
      <c r="AL81" s="504"/>
      <c r="AM81" s="504"/>
      <c r="AN81" s="504"/>
      <c r="AO81" s="504"/>
      <c r="AP81" s="504"/>
    </row>
    <row r="82" spans="1:42" s="531" customFormat="1" ht="36" hidden="1" customHeight="1" x14ac:dyDescent="0.25">
      <c r="A82" s="509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544"/>
      <c r="I82" s="497"/>
      <c r="J82" s="583" t="e">
        <f>IF(I82/H82*100&gt;100,100,I82/H82*100)</f>
        <v>#DIV/0!</v>
      </c>
      <c r="K82" s="711"/>
      <c r="L82" s="594"/>
      <c r="M82" s="662"/>
      <c r="N82" s="503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  <c r="AH82" s="504"/>
      <c r="AI82" s="504"/>
      <c r="AJ82" s="504"/>
      <c r="AK82" s="504"/>
      <c r="AL82" s="504"/>
      <c r="AM82" s="504"/>
      <c r="AN82" s="504"/>
      <c r="AO82" s="504"/>
      <c r="AP82" s="504"/>
    </row>
    <row r="83" spans="1:42" s="531" customFormat="1" ht="30.75" hidden="1" customHeight="1" x14ac:dyDescent="0.25">
      <c r="A83" s="509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52"/>
      <c r="I83" s="655"/>
      <c r="J83" s="583" t="e">
        <f>IF(I83/H83*100&gt;100,100,I83/H83*100)</f>
        <v>#DIV/0!</v>
      </c>
      <c r="K83" s="712" t="e">
        <f>J83</f>
        <v>#DIV/0!</v>
      </c>
      <c r="L83" s="594"/>
      <c r="M83" s="662"/>
      <c r="N83" s="503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  <c r="AG83" s="504"/>
      <c r="AH83" s="504"/>
      <c r="AI83" s="504"/>
      <c r="AJ83" s="504"/>
      <c r="AK83" s="504"/>
      <c r="AL83" s="504"/>
      <c r="AM83" s="504"/>
      <c r="AN83" s="504"/>
      <c r="AO83" s="504"/>
      <c r="AP83" s="504"/>
    </row>
    <row r="84" spans="1:42" s="531" customFormat="1" ht="42" hidden="1" customHeight="1" x14ac:dyDescent="0.25">
      <c r="A84" s="509"/>
      <c r="B84" s="558" t="s">
        <v>86</v>
      </c>
      <c r="C84" s="492" t="s">
        <v>429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544"/>
      <c r="I84" s="582"/>
      <c r="J84" s="583" t="e">
        <f>IF(H84/I84*100&gt;100,100,H84/I84*100)</f>
        <v>#DIV/0!</v>
      </c>
      <c r="K84" s="710" t="e">
        <f>(J84+J85+J86)/3</f>
        <v>#DIV/0!</v>
      </c>
      <c r="L84" s="585" t="e">
        <f>(K84+K87)/2</f>
        <v>#DIV/0!</v>
      </c>
      <c r="M84" s="662"/>
      <c r="N84" s="503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  <c r="AG84" s="504"/>
      <c r="AH84" s="504"/>
      <c r="AI84" s="504"/>
      <c r="AJ84" s="504"/>
      <c r="AK84" s="504"/>
      <c r="AL84" s="504"/>
      <c r="AM84" s="504"/>
      <c r="AN84" s="504"/>
      <c r="AO84" s="504"/>
      <c r="AP84" s="504"/>
    </row>
    <row r="85" spans="1:42" s="531" customFormat="1" ht="42" hidden="1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544"/>
      <c r="I85" s="656"/>
      <c r="J85" s="583" t="e">
        <f>IF(I85/H85*100&gt;100,100,I85/H85*100)</f>
        <v>#DIV/0!</v>
      </c>
      <c r="K85" s="711"/>
      <c r="L85" s="594"/>
      <c r="M85" s="662"/>
      <c r="N85" s="503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  <c r="AD85" s="504"/>
      <c r="AE85" s="504"/>
      <c r="AF85" s="504"/>
      <c r="AG85" s="504"/>
      <c r="AH85" s="504"/>
      <c r="AI85" s="504"/>
      <c r="AJ85" s="504"/>
      <c r="AK85" s="504"/>
      <c r="AL85" s="504"/>
      <c r="AM85" s="504"/>
      <c r="AN85" s="504"/>
      <c r="AO85" s="504"/>
      <c r="AP85" s="504"/>
    </row>
    <row r="86" spans="1:42" s="531" customFormat="1" ht="36" hidden="1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544"/>
      <c r="I86" s="513"/>
      <c r="J86" s="583" t="e">
        <f>IF(I86/H86*100&gt;100,100,I86/H86*100)</f>
        <v>#DIV/0!</v>
      </c>
      <c r="K86" s="711"/>
      <c r="L86" s="594"/>
      <c r="M86" s="662"/>
      <c r="N86" s="503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  <c r="AG86" s="504"/>
      <c r="AH86" s="504"/>
      <c r="AI86" s="504"/>
      <c r="AJ86" s="504"/>
      <c r="AK86" s="504"/>
      <c r="AL86" s="504"/>
      <c r="AM86" s="504"/>
      <c r="AN86" s="504"/>
      <c r="AO86" s="504"/>
      <c r="AP86" s="504"/>
    </row>
    <row r="87" spans="1:42" s="531" customFormat="1" ht="30.75" hidden="1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52"/>
      <c r="I87" s="606"/>
      <c r="J87" s="583" t="e">
        <f>IF(I87/H87*100&gt;100,100,I87/H87*100)</f>
        <v>#DIV/0!</v>
      </c>
      <c r="K87" s="712" t="e">
        <f>J87</f>
        <v>#DIV/0!</v>
      </c>
      <c r="L87" s="594"/>
      <c r="M87" s="700"/>
      <c r="N87" s="503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  <c r="AD87" s="504"/>
      <c r="AE87" s="504"/>
      <c r="AF87" s="504"/>
      <c r="AG87" s="504"/>
      <c r="AH87" s="504"/>
      <c r="AI87" s="504"/>
      <c r="AJ87" s="504"/>
      <c r="AK87" s="504"/>
      <c r="AL87" s="504"/>
      <c r="AM87" s="504"/>
      <c r="AN87" s="504"/>
      <c r="AO87" s="504"/>
      <c r="AP87" s="504"/>
    </row>
    <row r="88" spans="1:42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</row>
    <row r="89" spans="1:42" ht="30.75" customHeight="1" x14ac:dyDescent="0.25">
      <c r="A89" s="561" t="s">
        <v>432</v>
      </c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  <c r="AH89" s="561"/>
      <c r="AI89" s="561"/>
      <c r="AJ89" s="561"/>
      <c r="AK89" s="561"/>
      <c r="AL89" s="561"/>
      <c r="AM89" s="561"/>
      <c r="AN89" s="561"/>
      <c r="AO89" s="561"/>
      <c r="AP89" s="561"/>
    </row>
    <row r="90" spans="1:42" x14ac:dyDescent="0.25">
      <c r="G90" s="561">
        <v>209</v>
      </c>
      <c r="H90" s="563">
        <f>H7+H11+H15+H19+H23+H27+H31+H35+H39+H43+H47+H51</f>
        <v>208.7</v>
      </c>
      <c r="I90" s="708">
        <f>I7+I11+I15+I19+I23+I27+I31+I35+I39+I43+I47+I51</f>
        <v>205.5</v>
      </c>
      <c r="J90" s="709">
        <v>205.5</v>
      </c>
      <c r="K90" s="505"/>
    </row>
    <row r="91" spans="1:42" x14ac:dyDescent="0.25">
      <c r="G91" s="561">
        <v>209</v>
      </c>
      <c r="H91" s="563">
        <f>H55+H59+H63+H67+H71+H75+H79+H83+H87</f>
        <v>208.7</v>
      </c>
      <c r="I91" s="708">
        <f>I55+I59+I63+I67+I71+I75+I79+I83+I87</f>
        <v>205.5</v>
      </c>
      <c r="J91" s="709">
        <v>205.5</v>
      </c>
      <c r="K91" s="505"/>
    </row>
    <row r="92" spans="1:42" ht="30.75" customHeight="1" x14ac:dyDescent="0.25">
      <c r="A92" s="560"/>
      <c r="G92" s="560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  <c r="AD92" s="561"/>
      <c r="AE92" s="561"/>
      <c r="AF92" s="561"/>
      <c r="AG92" s="561"/>
      <c r="AH92" s="561"/>
      <c r="AI92" s="561"/>
      <c r="AJ92" s="561"/>
      <c r="AK92" s="561"/>
      <c r="AL92" s="561"/>
      <c r="AM92" s="561"/>
      <c r="AN92" s="561"/>
      <c r="AO92" s="561"/>
      <c r="AP92" s="561"/>
    </row>
    <row r="93" spans="1:42" x14ac:dyDescent="0.25">
      <c r="A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  <c r="AH93" s="561"/>
      <c r="AI93" s="561"/>
      <c r="AJ93" s="561"/>
      <c r="AK93" s="561"/>
      <c r="AL93" s="561"/>
      <c r="AM93" s="561"/>
      <c r="AN93" s="561"/>
      <c r="AO93" s="561"/>
      <c r="AP93" s="561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zoomScale="70" zoomScaleNormal="70" zoomScaleSheetLayoutView="90" workbookViewId="0">
      <selection activeCell="B2" sqref="B2"/>
    </sheetView>
  </sheetViews>
  <sheetFormatPr defaultColWidth="8.85546875" defaultRowHeight="15" x14ac:dyDescent="0.25"/>
  <cols>
    <col min="1" max="1" width="18.85546875" style="504" customWidth="1"/>
    <col min="2" max="2" width="26.5703125" style="561" customWidth="1"/>
    <col min="3" max="4" width="17.5703125" style="561" customWidth="1"/>
    <col min="5" max="5" width="17.5703125" style="562" customWidth="1"/>
    <col min="6" max="6" width="35" style="561" customWidth="1"/>
    <col min="7" max="7" width="17.5703125" style="561" customWidth="1"/>
    <col min="8" max="8" width="17.5703125" style="563" customWidth="1"/>
    <col min="9" max="9" width="17.5703125" style="561" customWidth="1"/>
    <col min="10" max="14" width="18.85546875" style="504" customWidth="1"/>
    <col min="15" max="16384" width="8.85546875" style="561"/>
  </cols>
  <sheetData>
    <row r="1" spans="1:14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14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</row>
    <row r="3" spans="1:14" s="489" customFormat="1" ht="22.5" customHeight="1" x14ac:dyDescent="0.2">
      <c r="A3" s="481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14" s="505" customFormat="1" ht="42" hidden="1" customHeight="1" x14ac:dyDescent="0.25">
      <c r="A4" s="493" t="s">
        <v>470</v>
      </c>
      <c r="B4" s="555" t="s">
        <v>176</v>
      </c>
      <c r="C4" s="492" t="s">
        <v>405</v>
      </c>
      <c r="D4" s="493" t="s">
        <v>406</v>
      </c>
      <c r="E4" s="494" t="s">
        <v>11</v>
      </c>
      <c r="F4" s="495" t="s">
        <v>12</v>
      </c>
      <c r="G4" s="496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661" t="s">
        <v>407</v>
      </c>
      <c r="N4" s="503"/>
    </row>
    <row r="5" spans="1:14" s="505" customFormat="1" ht="42" hidden="1" customHeight="1" x14ac:dyDescent="0.25">
      <c r="A5" s="508"/>
      <c r="B5" s="556"/>
      <c r="C5" s="508"/>
      <c r="D5" s="660"/>
      <c r="E5" s="494" t="s">
        <v>11</v>
      </c>
      <c r="F5" s="495" t="s">
        <v>112</v>
      </c>
      <c r="G5" s="496" t="s">
        <v>13</v>
      </c>
      <c r="H5" s="581"/>
      <c r="I5" s="582"/>
      <c r="J5" s="583" t="e">
        <f>IF(I5/H5*100&gt;100,100,I5/H5*100)</f>
        <v>#DIV/0!</v>
      </c>
      <c r="K5" s="593"/>
      <c r="L5" s="594"/>
      <c r="M5" s="662"/>
      <c r="N5" s="503"/>
    </row>
    <row r="6" spans="1:14" s="505" customFormat="1" ht="36" hidden="1" customHeight="1" x14ac:dyDescent="0.25">
      <c r="A6" s="508"/>
      <c r="B6" s="556"/>
      <c r="C6" s="508"/>
      <c r="D6" s="660"/>
      <c r="E6" s="494" t="s">
        <v>11</v>
      </c>
      <c r="F6" s="495" t="s">
        <v>408</v>
      </c>
      <c r="G6" s="496" t="s">
        <v>13</v>
      </c>
      <c r="H6" s="581"/>
      <c r="I6" s="513"/>
      <c r="J6" s="583" t="e">
        <f>IF(I6/H6*100&gt;100,100,I6/H6*100)</f>
        <v>#DIV/0!</v>
      </c>
      <c r="K6" s="593"/>
      <c r="L6" s="594"/>
      <c r="M6" s="662"/>
      <c r="N6" s="503"/>
    </row>
    <row r="7" spans="1:14" s="505" customFormat="1" ht="30.75" hidden="1" customHeight="1" x14ac:dyDescent="0.25">
      <c r="A7" s="508"/>
      <c r="B7" s="557"/>
      <c r="C7" s="514"/>
      <c r="D7" s="746"/>
      <c r="E7" s="494" t="s">
        <v>16</v>
      </c>
      <c r="F7" s="517" t="s">
        <v>305</v>
      </c>
      <c r="G7" s="496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662"/>
      <c r="N7" s="503"/>
    </row>
    <row r="8" spans="1:14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62"/>
      <c r="N8" s="503"/>
    </row>
    <row r="9" spans="1:14" s="505" customFormat="1" ht="42" hidden="1" customHeight="1" x14ac:dyDescent="0.25">
      <c r="A9" s="508"/>
      <c r="B9" s="509"/>
      <c r="C9" s="508"/>
      <c r="D9" s="508"/>
      <c r="E9" s="494" t="s">
        <v>11</v>
      </c>
      <c r="F9" s="495" t="s">
        <v>112</v>
      </c>
      <c r="G9" s="496" t="s">
        <v>13</v>
      </c>
      <c r="H9" s="581"/>
      <c r="I9" s="582"/>
      <c r="J9" s="583" t="e">
        <f>IF(I9/H9*100&gt;100,100,I9/H9*100)</f>
        <v>#DIV/0!</v>
      </c>
      <c r="K9" s="593"/>
      <c r="L9" s="594"/>
      <c r="M9" s="662"/>
      <c r="N9" s="503"/>
    </row>
    <row r="10" spans="1:14" s="505" customFormat="1" ht="36" hidden="1" customHeight="1" x14ac:dyDescent="0.25">
      <c r="A10" s="508"/>
      <c r="B10" s="509"/>
      <c r="C10" s="508"/>
      <c r="D10" s="508"/>
      <c r="E10" s="494" t="s">
        <v>11</v>
      </c>
      <c r="F10" s="495" t="s">
        <v>408</v>
      </c>
      <c r="G10" s="496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662"/>
      <c r="N10" s="503"/>
    </row>
    <row r="11" spans="1:14" s="505" customFormat="1" ht="30.75" hidden="1" customHeight="1" x14ac:dyDescent="0.25">
      <c r="A11" s="508"/>
      <c r="B11" s="509"/>
      <c r="C11" s="514"/>
      <c r="D11" s="514"/>
      <c r="E11" s="494" t="s">
        <v>16</v>
      </c>
      <c r="F11" s="517" t="s">
        <v>305</v>
      </c>
      <c r="G11" s="496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662"/>
      <c r="N11" s="503"/>
    </row>
    <row r="12" spans="1:14" s="505" customFormat="1" ht="42" hidden="1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62"/>
      <c r="N12" s="503"/>
    </row>
    <row r="13" spans="1:14" s="505" customFormat="1" ht="42" hidden="1" customHeight="1" x14ac:dyDescent="0.25">
      <c r="A13" s="508"/>
      <c r="B13" s="556"/>
      <c r="C13" s="508"/>
      <c r="D13" s="508"/>
      <c r="E13" s="494" t="s">
        <v>11</v>
      </c>
      <c r="F13" s="495" t="s">
        <v>112</v>
      </c>
      <c r="G13" s="496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662"/>
      <c r="N13" s="503"/>
    </row>
    <row r="14" spans="1:14" s="505" customFormat="1" ht="36" hidden="1" customHeight="1" x14ac:dyDescent="0.25">
      <c r="A14" s="508"/>
      <c r="B14" s="556"/>
      <c r="C14" s="508"/>
      <c r="D14" s="508"/>
      <c r="E14" s="494" t="s">
        <v>11</v>
      </c>
      <c r="F14" s="495" t="s">
        <v>408</v>
      </c>
      <c r="G14" s="496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662"/>
      <c r="N14" s="503"/>
    </row>
    <row r="15" spans="1:14" s="505" customFormat="1" ht="30.75" hidden="1" customHeight="1" x14ac:dyDescent="0.25">
      <c r="A15" s="508"/>
      <c r="B15" s="557"/>
      <c r="C15" s="514"/>
      <c r="D15" s="514"/>
      <c r="E15" s="494" t="s">
        <v>16</v>
      </c>
      <c r="F15" s="517" t="s">
        <v>305</v>
      </c>
      <c r="G15" s="496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662"/>
      <c r="N15" s="503"/>
    </row>
    <row r="16" spans="1:14" s="505" customFormat="1" ht="42" hidden="1" customHeight="1" x14ac:dyDescent="0.25">
      <c r="A16" s="508"/>
      <c r="B16" s="558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662"/>
      <c r="N16" s="503"/>
    </row>
    <row r="17" spans="1:14" s="505" customFormat="1" ht="42" hidden="1" customHeight="1" x14ac:dyDescent="0.25">
      <c r="A17" s="508"/>
      <c r="B17" s="509"/>
      <c r="C17" s="508"/>
      <c r="D17" s="508"/>
      <c r="E17" s="494" t="s">
        <v>11</v>
      </c>
      <c r="F17" s="495" t="s">
        <v>112</v>
      </c>
      <c r="G17" s="496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662"/>
      <c r="N17" s="503"/>
    </row>
    <row r="18" spans="1:14" s="505" customFormat="1" ht="36" hidden="1" customHeight="1" x14ac:dyDescent="0.25">
      <c r="A18" s="508"/>
      <c r="B18" s="509"/>
      <c r="C18" s="508"/>
      <c r="D18" s="508"/>
      <c r="E18" s="494" t="s">
        <v>11</v>
      </c>
      <c r="F18" s="495" t="s">
        <v>408</v>
      </c>
      <c r="G18" s="496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662"/>
      <c r="N18" s="503"/>
    </row>
    <row r="19" spans="1:14" s="505" customFormat="1" ht="30.75" hidden="1" customHeight="1" x14ac:dyDescent="0.25">
      <c r="A19" s="508"/>
      <c r="B19" s="509"/>
      <c r="C19" s="514"/>
      <c r="D19" s="514"/>
      <c r="E19" s="494" t="s">
        <v>16</v>
      </c>
      <c r="F19" s="517" t="s">
        <v>305</v>
      </c>
      <c r="G19" s="496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662"/>
      <c r="N19" s="503"/>
    </row>
    <row r="20" spans="1:14" s="505" customFormat="1" ht="42" hidden="1" customHeight="1" x14ac:dyDescent="0.25">
      <c r="A20" s="508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62"/>
      <c r="N20" s="503"/>
    </row>
    <row r="21" spans="1:14" s="505" customFormat="1" ht="42" hidden="1" customHeight="1" x14ac:dyDescent="0.25">
      <c r="A21" s="508"/>
      <c r="B21" s="556"/>
      <c r="C21" s="508"/>
      <c r="D21" s="508"/>
      <c r="E21" s="494" t="s">
        <v>11</v>
      </c>
      <c r="F21" s="495" t="s">
        <v>112</v>
      </c>
      <c r="G21" s="496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662"/>
      <c r="N21" s="503"/>
    </row>
    <row r="22" spans="1:14" s="505" customFormat="1" ht="36" hidden="1" customHeight="1" x14ac:dyDescent="0.25">
      <c r="A22" s="508"/>
      <c r="B22" s="556"/>
      <c r="C22" s="508"/>
      <c r="D22" s="508"/>
      <c r="E22" s="494" t="s">
        <v>11</v>
      </c>
      <c r="F22" s="495" t="s">
        <v>408</v>
      </c>
      <c r="G22" s="496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662"/>
      <c r="N22" s="503"/>
    </row>
    <row r="23" spans="1:14" s="505" customFormat="1" ht="30.75" hidden="1" customHeight="1" x14ac:dyDescent="0.25">
      <c r="A23" s="508"/>
      <c r="B23" s="556"/>
      <c r="C23" s="514"/>
      <c r="D23" s="514"/>
      <c r="E23" s="494" t="s">
        <v>16</v>
      </c>
      <c r="F23" s="517" t="s">
        <v>305</v>
      </c>
      <c r="G23" s="496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662"/>
      <c r="N23" s="503"/>
    </row>
    <row r="24" spans="1:14" s="505" customFormat="1" ht="51.75" customHeight="1" x14ac:dyDescent="0.25">
      <c r="A24" s="508"/>
      <c r="B24" s="492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12</v>
      </c>
      <c r="I24" s="498">
        <v>11.7</v>
      </c>
      <c r="J24" s="542">
        <f>IF(H24/I24*100&gt;100,100,H24/I24*100)</f>
        <v>100</v>
      </c>
      <c r="K24" s="719">
        <f>(J24+J25+J26)/3</f>
        <v>100</v>
      </c>
      <c r="L24" s="720">
        <f>(K24+K27)/2</f>
        <v>100</v>
      </c>
      <c r="M24" s="662"/>
      <c r="N24" s="717"/>
    </row>
    <row r="25" spans="1:14" s="505" customFormat="1" ht="49.5" customHeight="1" x14ac:dyDescent="0.25">
      <c r="A25" s="508"/>
      <c r="B25" s="509"/>
      <c r="C25" s="508"/>
      <c r="D25" s="508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542">
        <f>IF(I25/H25*100&gt;100,100,I25/H25*100)</f>
        <v>100</v>
      </c>
      <c r="K25" s="721"/>
      <c r="L25" s="722"/>
      <c r="M25" s="662"/>
      <c r="N25" s="717"/>
    </row>
    <row r="26" spans="1:14" s="505" customFormat="1" ht="36" customHeight="1" x14ac:dyDescent="0.25">
      <c r="A26" s="508"/>
      <c r="B26" s="509"/>
      <c r="C26" s="508"/>
      <c r="D26" s="508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100</v>
      </c>
      <c r="J26" s="542">
        <f>IF(I26/H26*100&gt;100,100,I26/H26*100)</f>
        <v>100</v>
      </c>
      <c r="K26" s="721"/>
      <c r="L26" s="722"/>
      <c r="M26" s="662"/>
      <c r="N26" s="717"/>
    </row>
    <row r="27" spans="1:14" s="505" customFormat="1" ht="30.75" customHeight="1" x14ac:dyDescent="0.25">
      <c r="A27" s="508"/>
      <c r="B27" s="515"/>
      <c r="C27" s="514"/>
      <c r="D27" s="514"/>
      <c r="E27" s="494" t="s">
        <v>16</v>
      </c>
      <c r="F27" s="517" t="s">
        <v>305</v>
      </c>
      <c r="G27" s="496" t="s">
        <v>18</v>
      </c>
      <c r="H27" s="519">
        <v>3</v>
      </c>
      <c r="I27" s="522">
        <v>3</v>
      </c>
      <c r="J27" s="542">
        <f>IF(I27/H27*100&gt;100,100,I27/H27*100)</f>
        <v>100</v>
      </c>
      <c r="K27" s="723">
        <f>J27</f>
        <v>100</v>
      </c>
      <c r="L27" s="722"/>
      <c r="M27" s="662"/>
      <c r="N27" s="717"/>
    </row>
    <row r="28" spans="1:14" s="505" customFormat="1" ht="42" hidden="1" customHeight="1" x14ac:dyDescent="0.25">
      <c r="A28" s="508"/>
      <c r="B28" s="647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542" t="e">
        <f>IF(H28/I28*100&gt;100,100,H28/I28*100)</f>
        <v>#DIV/0!</v>
      </c>
      <c r="K28" s="719" t="e">
        <f>(J28+J29+J30)/3</f>
        <v>#DIV/0!</v>
      </c>
      <c r="L28" s="720" t="e">
        <f>(K28+K31)/2</f>
        <v>#DIV/0!</v>
      </c>
      <c r="M28" s="662"/>
      <c r="N28" s="717"/>
    </row>
    <row r="29" spans="1:14" s="505" customFormat="1" ht="42" hidden="1" customHeight="1" x14ac:dyDescent="0.25">
      <c r="A29" s="508"/>
      <c r="B29" s="556"/>
      <c r="C29" s="508"/>
      <c r="D29" s="508"/>
      <c r="E29" s="494" t="s">
        <v>11</v>
      </c>
      <c r="F29" s="495" t="s">
        <v>112</v>
      </c>
      <c r="G29" s="496" t="s">
        <v>13</v>
      </c>
      <c r="H29" s="497"/>
      <c r="I29" s="498"/>
      <c r="J29" s="542" t="e">
        <f>IF(I29/H29*100&gt;100,100,I29/H29*100)</f>
        <v>#DIV/0!</v>
      </c>
      <c r="K29" s="721"/>
      <c r="L29" s="722"/>
      <c r="M29" s="662"/>
      <c r="N29" s="717"/>
    </row>
    <row r="30" spans="1:14" s="505" customFormat="1" ht="36" hidden="1" customHeight="1" x14ac:dyDescent="0.25">
      <c r="A30" s="508"/>
      <c r="B30" s="556"/>
      <c r="C30" s="508"/>
      <c r="D30" s="508"/>
      <c r="E30" s="494" t="s">
        <v>11</v>
      </c>
      <c r="F30" s="495" t="s">
        <v>408</v>
      </c>
      <c r="G30" s="496" t="s">
        <v>13</v>
      </c>
      <c r="H30" s="497"/>
      <c r="I30" s="513"/>
      <c r="J30" s="542" t="e">
        <f>IF(I30/H30*100&gt;100,100,I30/H30*100)</f>
        <v>#DIV/0!</v>
      </c>
      <c r="K30" s="721"/>
      <c r="L30" s="722"/>
      <c r="M30" s="662"/>
      <c r="N30" s="717"/>
    </row>
    <row r="31" spans="1:14" s="505" customFormat="1" ht="30.75" hidden="1" customHeight="1" x14ac:dyDescent="0.25">
      <c r="A31" s="508"/>
      <c r="B31" s="557"/>
      <c r="C31" s="514"/>
      <c r="D31" s="514"/>
      <c r="E31" s="494" t="s">
        <v>16</v>
      </c>
      <c r="F31" s="517" t="s">
        <v>305</v>
      </c>
      <c r="G31" s="496" t="s">
        <v>18</v>
      </c>
      <c r="H31" s="519"/>
      <c r="I31" s="519"/>
      <c r="J31" s="542" t="e">
        <f>IF(I31/H31*100&gt;100,100,I31/H31*100)</f>
        <v>#DIV/0!</v>
      </c>
      <c r="K31" s="723" t="e">
        <f>J31</f>
        <v>#DIV/0!</v>
      </c>
      <c r="L31" s="722"/>
      <c r="M31" s="662"/>
      <c r="N31" s="717"/>
    </row>
    <row r="32" spans="1:14" s="505" customFormat="1" ht="54.75" customHeight="1" x14ac:dyDescent="0.25">
      <c r="A32" s="508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9.3000000000000007</v>
      </c>
      <c r="J32" s="542">
        <f>IF(H32/I32*100&gt;100,100,H32/I32*100)</f>
        <v>100</v>
      </c>
      <c r="K32" s="719">
        <f>(J32+J33+J34)/3</f>
        <v>96.969696969696955</v>
      </c>
      <c r="L32" s="720">
        <f>(K32+K35)/2</f>
        <v>98.398418061339399</v>
      </c>
      <c r="M32" s="662"/>
      <c r="N32" s="717"/>
    </row>
    <row r="33" spans="1:14" s="505" customFormat="1" ht="54" customHeight="1" x14ac:dyDescent="0.25">
      <c r="A33" s="508"/>
      <c r="B33" s="509"/>
      <c r="C33" s="508"/>
      <c r="D33" s="508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542">
        <f>IF(I33/H33*100&gt;100,100,I33/H33*100)</f>
        <v>100</v>
      </c>
      <c r="K33" s="721"/>
      <c r="L33" s="722"/>
      <c r="M33" s="662"/>
      <c r="N33" s="717"/>
    </row>
    <row r="34" spans="1:14" s="505" customFormat="1" ht="36" customHeight="1" x14ac:dyDescent="0.25">
      <c r="A34" s="508"/>
      <c r="B34" s="509"/>
      <c r="C34" s="508"/>
      <c r="D34" s="508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50</v>
      </c>
      <c r="J34" s="542">
        <f>IF(I34/H34*100&gt;100,100,I34/H34*100)</f>
        <v>90.909090909090907</v>
      </c>
      <c r="K34" s="721"/>
      <c r="L34" s="722"/>
      <c r="M34" s="662"/>
      <c r="N34" s="717"/>
    </row>
    <row r="35" spans="1:14" s="505" customFormat="1" ht="30.75" customHeight="1" x14ac:dyDescent="0.25">
      <c r="A35" s="508"/>
      <c r="B35" s="515"/>
      <c r="C35" s="514"/>
      <c r="D35" s="514"/>
      <c r="E35" s="494" t="s">
        <v>16</v>
      </c>
      <c r="F35" s="517" t="s">
        <v>305</v>
      </c>
      <c r="G35" s="496" t="s">
        <v>18</v>
      </c>
      <c r="H35" s="519">
        <v>115.7</v>
      </c>
      <c r="I35" s="519">
        <v>115.5</v>
      </c>
      <c r="J35" s="542">
        <f>IF(I35/H35*100&gt;100,100,I35/H35*100)</f>
        <v>99.827139152981843</v>
      </c>
      <c r="K35" s="723">
        <f>J35</f>
        <v>99.827139152981843</v>
      </c>
      <c r="L35" s="722"/>
      <c r="M35" s="662"/>
      <c r="N35" s="717"/>
    </row>
    <row r="36" spans="1:14" s="505" customFormat="1" ht="42" hidden="1" customHeight="1" x14ac:dyDescent="0.25">
      <c r="A36" s="508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542" t="e">
        <f>IF(H36/I36*100&gt;100,100,H36/I36*100)</f>
        <v>#DIV/0!</v>
      </c>
      <c r="K36" s="719" t="e">
        <f>(J36+J37+J38)/3</f>
        <v>#DIV/0!</v>
      </c>
      <c r="L36" s="720" t="e">
        <f>(K36+K39)/2</f>
        <v>#DIV/0!</v>
      </c>
      <c r="M36" s="662"/>
      <c r="N36" s="717"/>
    </row>
    <row r="37" spans="1:14" s="505" customFormat="1" ht="42" hidden="1" customHeight="1" x14ac:dyDescent="0.25">
      <c r="A37" s="508"/>
      <c r="B37" s="556"/>
      <c r="C37" s="508"/>
      <c r="D37" s="508"/>
      <c r="E37" s="494" t="s">
        <v>11</v>
      </c>
      <c r="F37" s="495" t="s">
        <v>112</v>
      </c>
      <c r="G37" s="496" t="s">
        <v>13</v>
      </c>
      <c r="H37" s="497"/>
      <c r="I37" s="498"/>
      <c r="J37" s="542" t="e">
        <f>IF(I37/H37*100&gt;100,100,I37/H37*100)</f>
        <v>#DIV/0!</v>
      </c>
      <c r="K37" s="721"/>
      <c r="L37" s="722"/>
      <c r="M37" s="662"/>
      <c r="N37" s="717"/>
    </row>
    <row r="38" spans="1:14" s="505" customFormat="1" ht="36" hidden="1" customHeight="1" x14ac:dyDescent="0.25">
      <c r="A38" s="508"/>
      <c r="B38" s="556"/>
      <c r="C38" s="508"/>
      <c r="D38" s="508"/>
      <c r="E38" s="494" t="s">
        <v>11</v>
      </c>
      <c r="F38" s="495" t="s">
        <v>408</v>
      </c>
      <c r="G38" s="496" t="s">
        <v>13</v>
      </c>
      <c r="H38" s="497"/>
      <c r="I38" s="513"/>
      <c r="J38" s="542" t="e">
        <f>IF(I38/H38*100&gt;100,100,I38/H38*100)</f>
        <v>#DIV/0!</v>
      </c>
      <c r="K38" s="721"/>
      <c r="L38" s="722"/>
      <c r="M38" s="662"/>
      <c r="N38" s="717"/>
    </row>
    <row r="39" spans="1:14" s="505" customFormat="1" ht="30.75" hidden="1" customHeight="1" x14ac:dyDescent="0.25">
      <c r="A39" s="508"/>
      <c r="B39" s="557"/>
      <c r="C39" s="514"/>
      <c r="D39" s="514"/>
      <c r="E39" s="494" t="s">
        <v>16</v>
      </c>
      <c r="F39" s="517" t="s">
        <v>305</v>
      </c>
      <c r="G39" s="496" t="s">
        <v>18</v>
      </c>
      <c r="H39" s="519"/>
      <c r="I39" s="522"/>
      <c r="J39" s="542" t="e">
        <f>IF(I39/H39*100&gt;100,100,I39/H39*100)</f>
        <v>#DIV/0!</v>
      </c>
      <c r="K39" s="723" t="e">
        <f>J39</f>
        <v>#DIV/0!</v>
      </c>
      <c r="L39" s="722"/>
      <c r="M39" s="662"/>
      <c r="N39" s="717"/>
    </row>
    <row r="40" spans="1:14" s="505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542" t="e">
        <f>IF(H40/I40*100&gt;100,100,H40/I40*100)</f>
        <v>#DIV/0!</v>
      </c>
      <c r="K40" s="719" t="e">
        <f>(J40+J41+J42)/3</f>
        <v>#DIV/0!</v>
      </c>
      <c r="L40" s="720" t="e">
        <f>(K40+K43)/2</f>
        <v>#DIV/0!</v>
      </c>
      <c r="M40" s="662"/>
      <c r="N40" s="717"/>
    </row>
    <row r="41" spans="1:14" s="505" customFormat="1" ht="42" hidden="1" customHeight="1" x14ac:dyDescent="0.25">
      <c r="A41" s="508"/>
      <c r="B41" s="556"/>
      <c r="C41" s="508"/>
      <c r="D41" s="508"/>
      <c r="E41" s="494" t="s">
        <v>11</v>
      </c>
      <c r="F41" s="495" t="s">
        <v>112</v>
      </c>
      <c r="G41" s="496" t="s">
        <v>13</v>
      </c>
      <c r="H41" s="497"/>
      <c r="I41" s="497"/>
      <c r="J41" s="542" t="e">
        <f>IF(I41/H41*100&gt;100,100,I41/H41*100)</f>
        <v>#DIV/0!</v>
      </c>
      <c r="K41" s="721"/>
      <c r="L41" s="722"/>
      <c r="M41" s="662"/>
      <c r="N41" s="717"/>
    </row>
    <row r="42" spans="1:14" s="505" customFormat="1" ht="36" hidden="1" customHeight="1" x14ac:dyDescent="0.25">
      <c r="A42" s="508"/>
      <c r="B42" s="556"/>
      <c r="C42" s="508"/>
      <c r="D42" s="508"/>
      <c r="E42" s="494" t="s">
        <v>11</v>
      </c>
      <c r="F42" s="495" t="s">
        <v>408</v>
      </c>
      <c r="G42" s="496" t="s">
        <v>13</v>
      </c>
      <c r="H42" s="497"/>
      <c r="I42" s="497"/>
      <c r="J42" s="542" t="e">
        <f>IF(I42/H42*100&gt;100,100,I42/H42*100)</f>
        <v>#DIV/0!</v>
      </c>
      <c r="K42" s="721"/>
      <c r="L42" s="722"/>
      <c r="M42" s="662"/>
      <c r="N42" s="717"/>
    </row>
    <row r="43" spans="1:14" s="505" customFormat="1" ht="30.75" hidden="1" customHeight="1" x14ac:dyDescent="0.25">
      <c r="A43" s="508"/>
      <c r="B43" s="556"/>
      <c r="C43" s="514"/>
      <c r="D43" s="514"/>
      <c r="E43" s="494" t="s">
        <v>16</v>
      </c>
      <c r="F43" s="517" t="s">
        <v>305</v>
      </c>
      <c r="G43" s="496" t="s">
        <v>18</v>
      </c>
      <c r="H43" s="519"/>
      <c r="I43" s="519"/>
      <c r="J43" s="542" t="e">
        <f>IF(I43/H43*100&gt;100,100,I43/H43*100)</f>
        <v>#DIV/0!</v>
      </c>
      <c r="K43" s="723" t="e">
        <f>J43</f>
        <v>#DIV/0!</v>
      </c>
      <c r="L43" s="722"/>
      <c r="M43" s="662"/>
      <c r="N43" s="717"/>
    </row>
    <row r="44" spans="1:14" s="505" customFormat="1" ht="42" customHeight="1" x14ac:dyDescent="0.25">
      <c r="A44" s="506"/>
      <c r="B44" s="747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>
        <v>12</v>
      </c>
      <c r="I44" s="498">
        <v>11.5</v>
      </c>
      <c r="J44" s="542">
        <f>IF(H44/I44*100&gt;100,100,H44/I44*100)</f>
        <v>100</v>
      </c>
      <c r="K44" s="719">
        <f>(J44+J45+J46)/3</f>
        <v>100</v>
      </c>
      <c r="L44" s="720">
        <f>(K44+K47)/2</f>
        <v>100</v>
      </c>
      <c r="M44" s="662"/>
      <c r="N44" s="717"/>
    </row>
    <row r="45" spans="1:14" s="505" customFormat="1" ht="42" customHeight="1" x14ac:dyDescent="0.25">
      <c r="A45" s="506"/>
      <c r="B45" s="652"/>
      <c r="C45" s="526"/>
      <c r="D45" s="508"/>
      <c r="E45" s="494" t="s">
        <v>11</v>
      </c>
      <c r="F45" s="495" t="s">
        <v>112</v>
      </c>
      <c r="G45" s="496" t="s">
        <v>13</v>
      </c>
      <c r="H45" s="497">
        <v>100</v>
      </c>
      <c r="I45" s="498">
        <v>100</v>
      </c>
      <c r="J45" s="542">
        <f>IF(I45/H45*100&gt;100,100,I45/H45*100)</f>
        <v>100</v>
      </c>
      <c r="K45" s="721"/>
      <c r="L45" s="722"/>
      <c r="M45" s="662"/>
      <c r="N45" s="717"/>
    </row>
    <row r="46" spans="1:14" s="505" customFormat="1" ht="36" customHeight="1" x14ac:dyDescent="0.25">
      <c r="A46" s="506"/>
      <c r="B46" s="653"/>
      <c r="C46" s="526"/>
      <c r="D46" s="508"/>
      <c r="E46" s="494" t="s">
        <v>11</v>
      </c>
      <c r="F46" s="495" t="s">
        <v>408</v>
      </c>
      <c r="G46" s="496" t="s">
        <v>13</v>
      </c>
      <c r="H46" s="497">
        <v>55</v>
      </c>
      <c r="I46" s="513">
        <v>100</v>
      </c>
      <c r="J46" s="542">
        <f>IF(I46/H46*100&gt;100,100,I46/H46*100)</f>
        <v>100</v>
      </c>
      <c r="K46" s="721"/>
      <c r="L46" s="722"/>
      <c r="M46" s="662"/>
      <c r="N46" s="717"/>
    </row>
    <row r="47" spans="1:14" s="505" customFormat="1" ht="30.75" customHeight="1" x14ac:dyDescent="0.25">
      <c r="A47" s="506"/>
      <c r="B47" s="748"/>
      <c r="C47" s="528"/>
      <c r="D47" s="514"/>
      <c r="E47" s="494" t="s">
        <v>16</v>
      </c>
      <c r="F47" s="517" t="s">
        <v>305</v>
      </c>
      <c r="G47" s="496" t="s">
        <v>18</v>
      </c>
      <c r="H47" s="519">
        <v>5</v>
      </c>
      <c r="I47" s="522">
        <v>5</v>
      </c>
      <c r="J47" s="542">
        <f>IF(I47/H47*100&gt;100,100,I47/H47*100)</f>
        <v>100</v>
      </c>
      <c r="K47" s="723">
        <f>J47</f>
        <v>100</v>
      </c>
      <c r="L47" s="722"/>
      <c r="M47" s="662"/>
      <c r="N47" s="717"/>
    </row>
    <row r="48" spans="1:14" s="505" customFormat="1" ht="57.75" customHeight="1" x14ac:dyDescent="0.25">
      <c r="A48" s="508"/>
      <c r="B48" s="747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11.6</v>
      </c>
      <c r="J48" s="542">
        <f>IF(H48/I48*100&gt;100,100,H48/I48*100)</f>
        <v>100</v>
      </c>
      <c r="K48" s="719">
        <f>(J48+J49+J50)/3</f>
        <v>96.969696969696955</v>
      </c>
      <c r="L48" s="720">
        <f>(K48+K51)/2</f>
        <v>98.48484848484847</v>
      </c>
      <c r="M48" s="662"/>
      <c r="N48" s="717"/>
    </row>
    <row r="49" spans="1:14" s="505" customFormat="1" ht="51" customHeight="1" x14ac:dyDescent="0.25">
      <c r="A49" s="508"/>
      <c r="B49" s="652"/>
      <c r="C49" s="526"/>
      <c r="D49" s="508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100</v>
      </c>
      <c r="J49" s="542">
        <f>IF(I49/H49*100&gt;100,100,I49/H49*100)</f>
        <v>100</v>
      </c>
      <c r="K49" s="721"/>
      <c r="L49" s="722"/>
      <c r="M49" s="662"/>
      <c r="N49" s="717"/>
    </row>
    <row r="50" spans="1:14" s="505" customFormat="1" ht="36" customHeight="1" x14ac:dyDescent="0.25">
      <c r="A50" s="508"/>
      <c r="B50" s="653"/>
      <c r="C50" s="526"/>
      <c r="D50" s="508"/>
      <c r="E50" s="494" t="s">
        <v>11</v>
      </c>
      <c r="F50" s="495" t="s">
        <v>408</v>
      </c>
      <c r="G50" s="496" t="s">
        <v>13</v>
      </c>
      <c r="H50" s="497">
        <v>55</v>
      </c>
      <c r="I50" s="513">
        <v>50</v>
      </c>
      <c r="J50" s="542">
        <f>IF(I50/H50*100&gt;100,100,I50/H50*100)</f>
        <v>90.909090909090907</v>
      </c>
      <c r="K50" s="721"/>
      <c r="L50" s="722"/>
      <c r="M50" s="662"/>
      <c r="N50" s="717"/>
    </row>
    <row r="51" spans="1:14" s="505" customFormat="1" ht="30.75" customHeight="1" x14ac:dyDescent="0.25">
      <c r="A51" s="508"/>
      <c r="B51" s="748"/>
      <c r="C51" s="528"/>
      <c r="D51" s="514"/>
      <c r="E51" s="494" t="s">
        <v>16</v>
      </c>
      <c r="F51" s="517" t="s">
        <v>305</v>
      </c>
      <c r="G51" s="496" t="s">
        <v>18</v>
      </c>
      <c r="H51" s="519">
        <v>21.7</v>
      </c>
      <c r="I51" s="519">
        <v>22</v>
      </c>
      <c r="J51" s="542">
        <f>IF(I51/H51*100&gt;100,100,I51/H51*100)</f>
        <v>100</v>
      </c>
      <c r="K51" s="723">
        <f>J51</f>
        <v>100</v>
      </c>
      <c r="L51" s="722"/>
      <c r="M51" s="662"/>
      <c r="N51" s="717"/>
    </row>
    <row r="52" spans="1:14" s="531" customFormat="1" ht="42" hidden="1" customHeight="1" x14ac:dyDescent="0.25">
      <c r="A52" s="509"/>
      <c r="B52" s="647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662"/>
      <c r="N52" s="503"/>
    </row>
    <row r="53" spans="1:14" s="531" customFormat="1" ht="42" hidden="1" customHeight="1" x14ac:dyDescent="0.25">
      <c r="A53" s="509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499" t="e">
        <f>IF(I53/H53*100&gt;100,100,I53/H53*100)</f>
        <v>#DIV/0!</v>
      </c>
      <c r="K53" s="510"/>
      <c r="L53" s="511"/>
      <c r="M53" s="662"/>
      <c r="N53" s="503"/>
    </row>
    <row r="54" spans="1:14" s="531" customFormat="1" ht="36" hidden="1" customHeight="1" x14ac:dyDescent="0.25">
      <c r="A54" s="509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662"/>
      <c r="N54" s="503"/>
    </row>
    <row r="55" spans="1:14" s="531" customFormat="1" ht="30.75" hidden="1" customHeight="1" x14ac:dyDescent="0.25">
      <c r="A55" s="509"/>
      <c r="B55" s="556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662"/>
      <c r="N55" s="503"/>
    </row>
    <row r="56" spans="1:14" s="531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>IF(I56/H56*100&gt;100,100,I56/H56*100)</f>
        <v>100</v>
      </c>
      <c r="K56" s="500">
        <f>(J56+J57+J58)/3</f>
        <v>100</v>
      </c>
      <c r="L56" s="501">
        <f>(K56+K59)/2</f>
        <v>100</v>
      </c>
      <c r="M56" s="662"/>
      <c r="N56" s="503"/>
    </row>
    <row r="57" spans="1:14" s="531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11.7</v>
      </c>
      <c r="J57" s="499">
        <f>IF(H57/I57*100&gt;100,100,H57/I57*100)</f>
        <v>100</v>
      </c>
      <c r="K57" s="510"/>
      <c r="L57" s="511"/>
      <c r="M57" s="662"/>
      <c r="N57" s="503"/>
    </row>
    <row r="58" spans="1:14" s="531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>IF(I58/H58*100&gt;100,100,I58/H58*100)</f>
        <v>100</v>
      </c>
      <c r="K58" s="510"/>
      <c r="L58" s="511"/>
      <c r="M58" s="662"/>
      <c r="N58" s="503"/>
    </row>
    <row r="59" spans="1:14" s="531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3</v>
      </c>
      <c r="I59" s="519">
        <v>3</v>
      </c>
      <c r="J59" s="499">
        <f>IF(I59/H59*100&gt;100,100,I59/H59*100)</f>
        <v>100</v>
      </c>
      <c r="K59" s="523">
        <f>J59</f>
        <v>100</v>
      </c>
      <c r="L59" s="511"/>
      <c r="M59" s="662"/>
      <c r="N59" s="503"/>
    </row>
    <row r="60" spans="1:14" s="531" customFormat="1" ht="42" hidden="1" customHeight="1" x14ac:dyDescent="0.25">
      <c r="A60" s="509"/>
      <c r="B60" s="647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>IF(H60/I60*100&gt;100,100,H60/I60*100)</f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</row>
    <row r="61" spans="1:14" s="531" customFormat="1" ht="42" hidden="1" customHeight="1" x14ac:dyDescent="0.25">
      <c r="A61" s="509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IF(I61/H61*100&gt;100,100,I61/H61*100)</f>
        <v>#DIV/0!</v>
      </c>
      <c r="K61" s="510"/>
      <c r="L61" s="511"/>
      <c r="M61" s="662"/>
      <c r="N61" s="503"/>
    </row>
    <row r="62" spans="1:14" s="531" customFormat="1" ht="36" hidden="1" customHeight="1" x14ac:dyDescent="0.25">
      <c r="A62" s="509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>IF(I62/H62*100&gt;100,100,I62/H62*100)</f>
        <v>#DIV/0!</v>
      </c>
      <c r="K62" s="510"/>
      <c r="L62" s="511"/>
      <c r="M62" s="662"/>
      <c r="N62" s="503"/>
    </row>
    <row r="63" spans="1:14" s="531" customFormat="1" ht="30.75" hidden="1" customHeight="1" x14ac:dyDescent="0.25">
      <c r="A63" s="509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>IF(I63/H63*100&gt;100,100,I63/H63*100)</f>
        <v>#DIV/0!</v>
      </c>
      <c r="K63" s="523" t="e">
        <f>J63</f>
        <v>#DIV/0!</v>
      </c>
      <c r="L63" s="511"/>
      <c r="M63" s="662"/>
      <c r="N63" s="503"/>
    </row>
    <row r="64" spans="1:14" s="531" customFormat="1" ht="42" customHeight="1" x14ac:dyDescent="0.25">
      <c r="A64" s="509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499">
        <f>IF(I64/H64*100&gt;100,100,I64/H64*100)</f>
        <v>100</v>
      </c>
      <c r="K64" s="500">
        <f>(J64+J65+J66)/3</f>
        <v>100</v>
      </c>
      <c r="L64" s="501">
        <f>(K64+K67)/2</f>
        <v>99.913569576490914</v>
      </c>
      <c r="M64" s="662"/>
      <c r="N64" s="503"/>
    </row>
    <row r="65" spans="1:14" s="531" customFormat="1" ht="42" customHeight="1" x14ac:dyDescent="0.25">
      <c r="A65" s="509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9.3000000000000007</v>
      </c>
      <c r="J65" s="499">
        <f>IF(H65/I65*100&gt;100,100,H65/I65*100)</f>
        <v>100</v>
      </c>
      <c r="K65" s="510"/>
      <c r="L65" s="511"/>
      <c r="M65" s="662"/>
      <c r="N65" s="503"/>
    </row>
    <row r="66" spans="1:14" s="531" customFormat="1" ht="36" customHeight="1" x14ac:dyDescent="0.25">
      <c r="A66" s="509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>IF(I66/H66*100&gt;100,100,I66/H66*100)</f>
        <v>100</v>
      </c>
      <c r="K66" s="510"/>
      <c r="L66" s="511"/>
      <c r="M66" s="662"/>
      <c r="N66" s="503"/>
    </row>
    <row r="67" spans="1:14" s="531" customFormat="1" ht="30.75" customHeight="1" x14ac:dyDescent="0.25">
      <c r="A67" s="509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115.7</v>
      </c>
      <c r="I67" s="519">
        <v>115.5</v>
      </c>
      <c r="J67" s="499">
        <f>IF(I67/H67*100&gt;100,100,I67/H67*100)</f>
        <v>99.827139152981843</v>
      </c>
      <c r="K67" s="523">
        <f>J67</f>
        <v>99.827139152981843</v>
      </c>
      <c r="L67" s="511"/>
      <c r="M67" s="662"/>
      <c r="N67" s="503"/>
    </row>
    <row r="68" spans="1:14" s="531" customFormat="1" ht="42" hidden="1" customHeight="1" x14ac:dyDescent="0.25">
      <c r="A68" s="509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499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662"/>
      <c r="N68" s="503"/>
    </row>
    <row r="69" spans="1:14" s="531" customFormat="1" ht="42" hidden="1" customHeight="1" x14ac:dyDescent="0.25">
      <c r="A69" s="509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499" t="e">
        <f>IF(I69/H69*100&gt;100,100,I69/H69*100)</f>
        <v>#DIV/0!</v>
      </c>
      <c r="K69" s="510"/>
      <c r="L69" s="511"/>
      <c r="M69" s="662"/>
      <c r="N69" s="503"/>
    </row>
    <row r="70" spans="1:14" s="531" customFormat="1" ht="36" hidden="1" customHeight="1" x14ac:dyDescent="0.25">
      <c r="A70" s="509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499" t="e">
        <f>IF(I70/H70*100&gt;100,100,I70/H70*100)</f>
        <v>#DIV/0!</v>
      </c>
      <c r="K70" s="510"/>
      <c r="L70" s="511"/>
      <c r="M70" s="662"/>
      <c r="N70" s="503"/>
    </row>
    <row r="71" spans="1:14" s="531" customFormat="1" ht="30.75" hidden="1" customHeight="1" x14ac:dyDescent="0.25">
      <c r="A71" s="509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499" t="e">
        <f>IF(I71/H71*100&gt;100,100,I71/H71*100)</f>
        <v>#DIV/0!</v>
      </c>
      <c r="K71" s="523" t="e">
        <f>J71</f>
        <v>#DIV/0!</v>
      </c>
      <c r="L71" s="511"/>
      <c r="M71" s="662"/>
      <c r="N71" s="503"/>
    </row>
    <row r="72" spans="1:14" s="531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499" t="e">
        <f>IF(H72/I72*100&gt;100,100,H72/I72*100)</f>
        <v>#DIV/0!</v>
      </c>
      <c r="K72" s="500" t="e">
        <f>(J72+J73+J74)/3</f>
        <v>#DIV/0!</v>
      </c>
      <c r="L72" s="501" t="e">
        <f>(K72+K75)/2</f>
        <v>#DIV/0!</v>
      </c>
      <c r="M72" s="662"/>
      <c r="N72" s="503"/>
    </row>
    <row r="73" spans="1:14" s="531" customFormat="1" ht="42" hidden="1" customHeight="1" x14ac:dyDescent="0.25">
      <c r="A73" s="509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499" t="e">
        <f>IF(I73/H73*100&gt;100,100,I73/H73*100)</f>
        <v>#DIV/0!</v>
      </c>
      <c r="K73" s="510"/>
      <c r="L73" s="511"/>
      <c r="M73" s="662"/>
      <c r="N73" s="503"/>
    </row>
    <row r="74" spans="1:14" s="531" customFormat="1" ht="36" hidden="1" customHeight="1" x14ac:dyDescent="0.25">
      <c r="A74" s="509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499" t="e">
        <f>IF(I74/H74*100&gt;100,100,I74/H74*100)</f>
        <v>#DIV/0!</v>
      </c>
      <c r="K74" s="510"/>
      <c r="L74" s="511"/>
      <c r="M74" s="662"/>
      <c r="N74" s="503"/>
    </row>
    <row r="75" spans="1:14" s="531" customFormat="1" ht="30.75" hidden="1" customHeight="1" x14ac:dyDescent="0.25">
      <c r="A75" s="509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499" t="e">
        <f>IF(I75/H75*100&gt;100,100,I75/H75*100)</f>
        <v>#DIV/0!</v>
      </c>
      <c r="K75" s="523" t="e">
        <f>J75</f>
        <v>#DIV/0!</v>
      </c>
      <c r="L75" s="511"/>
      <c r="M75" s="662"/>
      <c r="N75" s="503"/>
    </row>
    <row r="76" spans="1:14" s="531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499" t="e">
        <f>IF(H76/I76*100&gt;100,100,H76/I76*100)</f>
        <v>#DIV/0!</v>
      </c>
      <c r="K76" s="500" t="e">
        <f>(J76+J77+J78)/3</f>
        <v>#DIV/0!</v>
      </c>
      <c r="L76" s="501" t="e">
        <f>(K76+K79)/2</f>
        <v>#DIV/0!</v>
      </c>
      <c r="M76" s="662"/>
      <c r="N76" s="503"/>
    </row>
    <row r="77" spans="1:14" s="531" customFormat="1" ht="42" hidden="1" customHeight="1" x14ac:dyDescent="0.25">
      <c r="A77" s="509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499" t="e">
        <f>IF(I77/H77*100&gt;100,100,I77/H77*100)</f>
        <v>#DIV/0!</v>
      </c>
      <c r="K77" s="510"/>
      <c r="L77" s="511"/>
      <c r="M77" s="662"/>
      <c r="N77" s="503"/>
    </row>
    <row r="78" spans="1:14" s="531" customFormat="1" ht="36" hidden="1" customHeight="1" x14ac:dyDescent="0.25">
      <c r="A78" s="509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499" t="e">
        <f>IF(I78/H78*100&gt;100,100,I78/H78*100)</f>
        <v>#DIV/0!</v>
      </c>
      <c r="K78" s="510"/>
      <c r="L78" s="511"/>
      <c r="M78" s="662"/>
      <c r="N78" s="503"/>
    </row>
    <row r="79" spans="1:14" s="531" customFormat="1" ht="30.75" hidden="1" customHeight="1" x14ac:dyDescent="0.25">
      <c r="A79" s="509"/>
      <c r="B79" s="556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499" t="e">
        <f>IF(I79/H79*100&gt;100,100,I79/H79*100)</f>
        <v>#DIV/0!</v>
      </c>
      <c r="K79" s="523" t="e">
        <f>J79</f>
        <v>#DIV/0!</v>
      </c>
      <c r="L79" s="511"/>
      <c r="M79" s="662"/>
      <c r="N79" s="503"/>
    </row>
    <row r="80" spans="1:14" s="531" customFormat="1" ht="42" customHeight="1" x14ac:dyDescent="0.25">
      <c r="A80" s="749"/>
      <c r="B80" s="492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>
        <v>100</v>
      </c>
      <c r="I80" s="497">
        <v>100</v>
      </c>
      <c r="J80" s="499">
        <f t="shared" ref="J80:J86" si="0">IF(I80/H80*100&gt;100,100,I80/H80*100)</f>
        <v>100</v>
      </c>
      <c r="K80" s="500">
        <f>(J80+J81+J82)/3</f>
        <v>100</v>
      </c>
      <c r="L80" s="501">
        <f>(K80+K83)/2</f>
        <v>100</v>
      </c>
      <c r="M80" s="662"/>
      <c r="N80" s="503"/>
    </row>
    <row r="81" spans="1:14" s="531" customFormat="1" ht="42" customHeight="1" x14ac:dyDescent="0.25">
      <c r="A81" s="749"/>
      <c r="B81" s="509"/>
      <c r="C81" s="508"/>
      <c r="D81" s="532"/>
      <c r="E81" s="496" t="s">
        <v>11</v>
      </c>
      <c r="F81" s="530" t="s">
        <v>213</v>
      </c>
      <c r="G81" s="496" t="s">
        <v>13</v>
      </c>
      <c r="H81" s="497">
        <v>12</v>
      </c>
      <c r="I81" s="497">
        <v>11.8</v>
      </c>
      <c r="J81" s="499">
        <f>IF(H81/I81*100&gt;100,100,H81/I81*100)</f>
        <v>100</v>
      </c>
      <c r="K81" s="510"/>
      <c r="L81" s="511"/>
      <c r="M81" s="662"/>
      <c r="N81" s="503"/>
    </row>
    <row r="82" spans="1:14" s="531" customFormat="1" ht="36" customHeight="1" x14ac:dyDescent="0.25">
      <c r="A82" s="749"/>
      <c r="B82" s="509"/>
      <c r="C82" s="508"/>
      <c r="D82" s="532"/>
      <c r="E82" s="496" t="s">
        <v>11</v>
      </c>
      <c r="F82" s="530" t="s">
        <v>214</v>
      </c>
      <c r="G82" s="496" t="s">
        <v>13</v>
      </c>
      <c r="H82" s="497">
        <v>100</v>
      </c>
      <c r="I82" s="497">
        <v>100</v>
      </c>
      <c r="J82" s="499">
        <f t="shared" si="0"/>
        <v>100</v>
      </c>
      <c r="K82" s="510"/>
      <c r="L82" s="511"/>
      <c r="M82" s="662"/>
      <c r="N82" s="503"/>
    </row>
    <row r="83" spans="1:14" s="531" customFormat="1" ht="30.75" customHeight="1" x14ac:dyDescent="0.25">
      <c r="A83" s="749"/>
      <c r="B83" s="515"/>
      <c r="C83" s="514"/>
      <c r="D83" s="533"/>
      <c r="E83" s="496" t="s">
        <v>16</v>
      </c>
      <c r="F83" s="534" t="s">
        <v>305</v>
      </c>
      <c r="G83" s="496" t="s">
        <v>18</v>
      </c>
      <c r="H83" s="519">
        <v>5</v>
      </c>
      <c r="I83" s="522">
        <v>5</v>
      </c>
      <c r="J83" s="499">
        <f t="shared" si="0"/>
        <v>100</v>
      </c>
      <c r="K83" s="523">
        <f>J83</f>
        <v>100</v>
      </c>
      <c r="L83" s="511"/>
      <c r="M83" s="662"/>
      <c r="N83" s="503"/>
    </row>
    <row r="84" spans="1:14" s="531" customFormat="1" ht="42" customHeight="1" x14ac:dyDescent="0.25">
      <c r="A84" s="509"/>
      <c r="B84" s="558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100</v>
      </c>
      <c r="J84" s="499">
        <f t="shared" si="0"/>
        <v>100</v>
      </c>
      <c r="K84" s="500">
        <f>(J84+J85+J86)/3</f>
        <v>100</v>
      </c>
      <c r="L84" s="501">
        <f>(K84+K87)/2</f>
        <v>100</v>
      </c>
      <c r="M84" s="662"/>
      <c r="N84" s="503"/>
    </row>
    <row r="85" spans="1:14" s="531" customFormat="1" ht="42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11.6</v>
      </c>
      <c r="J85" s="499">
        <f>IF(H85/I85*100&gt;100,100,H85/I85*100)</f>
        <v>100</v>
      </c>
      <c r="K85" s="510"/>
      <c r="L85" s="511"/>
      <c r="M85" s="662"/>
      <c r="N85" s="503"/>
    </row>
    <row r="86" spans="1:14" s="531" customFormat="1" ht="36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499">
        <f t="shared" si="0"/>
        <v>100</v>
      </c>
      <c r="K86" s="510"/>
      <c r="L86" s="511"/>
      <c r="M86" s="662"/>
      <c r="N86" s="503"/>
    </row>
    <row r="87" spans="1:14" s="531" customFormat="1" ht="30.75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19">
        <v>21.7</v>
      </c>
      <c r="I87" s="519">
        <v>22</v>
      </c>
      <c r="J87" s="499">
        <f>IF(I87/H87*100&gt;100,100,I87/H87*100)</f>
        <v>100</v>
      </c>
      <c r="K87" s="523">
        <f>J87</f>
        <v>100</v>
      </c>
      <c r="L87" s="511"/>
      <c r="M87" s="700"/>
      <c r="N87" s="503"/>
    </row>
    <row r="88" spans="1:14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</row>
    <row r="89" spans="1:14" ht="30.75" customHeight="1" x14ac:dyDescent="0.25">
      <c r="A89" s="561" t="s">
        <v>432</v>
      </c>
      <c r="J89" s="561"/>
      <c r="K89" s="561"/>
      <c r="L89" s="561"/>
      <c r="M89" s="561"/>
      <c r="N89" s="561"/>
    </row>
    <row r="90" spans="1:14" x14ac:dyDescent="0.25">
      <c r="G90" s="561">
        <v>145</v>
      </c>
      <c r="H90" s="563">
        <f>H7+H11+H15+H19+H23+H27+H31+H35+H39+H43+H47+H51</f>
        <v>145.4</v>
      </c>
      <c r="I90" s="708">
        <f>I7+I11+I15+I19+I23+I27+I31+I35+I39+I43+I47+I51</f>
        <v>145.5</v>
      </c>
      <c r="J90" s="704">
        <v>145.5</v>
      </c>
      <c r="K90" s="505"/>
    </row>
    <row r="91" spans="1:14" x14ac:dyDescent="0.25">
      <c r="G91" s="561">
        <v>145</v>
      </c>
      <c r="H91" s="563">
        <f>H55+H59+H63+H67+H71+H75+H79+H83+H87</f>
        <v>145.4</v>
      </c>
      <c r="I91" s="708">
        <f>I55+I59+I63+I67+I71+I75+I79+I83+I87</f>
        <v>145.5</v>
      </c>
      <c r="J91" s="704">
        <v>145.5</v>
      </c>
      <c r="K91" s="505"/>
    </row>
    <row r="92" spans="1:14" ht="30.75" customHeight="1" x14ac:dyDescent="0.25">
      <c r="A92" s="560"/>
      <c r="G92" s="560"/>
      <c r="J92" s="561"/>
      <c r="K92" s="561"/>
      <c r="L92" s="561"/>
      <c r="M92" s="561"/>
      <c r="N92" s="561"/>
    </row>
    <row r="93" spans="1:14" x14ac:dyDescent="0.25">
      <c r="A93" s="561"/>
      <c r="J93" s="561"/>
      <c r="K93" s="561"/>
      <c r="L93" s="561"/>
      <c r="M93" s="561"/>
      <c r="N93" s="561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93"/>
  <sheetViews>
    <sheetView zoomScale="80" zoomScaleNormal="80" zoomScaleSheetLayoutView="90" workbookViewId="0">
      <selection activeCell="B2" sqref="B2"/>
    </sheetView>
  </sheetViews>
  <sheetFormatPr defaultColWidth="8.85546875" defaultRowHeight="15" x14ac:dyDescent="0.25"/>
  <cols>
    <col min="1" max="1" width="18.85546875" style="504" customWidth="1"/>
    <col min="2" max="2" width="26.5703125" style="561" customWidth="1"/>
    <col min="3" max="4" width="17.5703125" style="561" customWidth="1"/>
    <col min="5" max="5" width="17.5703125" style="562" customWidth="1"/>
    <col min="6" max="6" width="34.7109375" style="561" customWidth="1"/>
    <col min="7" max="7" width="17.5703125" style="561" customWidth="1"/>
    <col min="8" max="8" width="17.5703125" style="563" customWidth="1"/>
    <col min="9" max="9" width="17.5703125" style="561" customWidth="1"/>
    <col min="10" max="11" width="18.85546875" style="504" customWidth="1"/>
    <col min="12" max="12" width="15.5703125" style="504" customWidth="1"/>
    <col min="13" max="14" width="18.85546875" style="504" customWidth="1"/>
    <col min="15" max="33" width="9.140625" style="504" customWidth="1"/>
    <col min="34" max="16384" width="8.85546875" style="561"/>
  </cols>
  <sheetData>
    <row r="1" spans="1:33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33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8"/>
      <c r="AG2" s="658"/>
    </row>
    <row r="3" spans="1:33" s="489" customFormat="1" ht="21.75" customHeight="1" thickBot="1" x14ac:dyDescent="0.25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33" s="505" customFormat="1" ht="42" customHeight="1" x14ac:dyDescent="0.25">
      <c r="A4" s="493" t="s">
        <v>471</v>
      </c>
      <c r="B4" s="576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12</v>
      </c>
      <c r="I4" s="582">
        <v>12</v>
      </c>
      <c r="J4" s="583">
        <f>IF(H4/I4*100&gt;100,100,H4/I4*100)</f>
        <v>100</v>
      </c>
      <c r="K4" s="710">
        <f>(J4+J5+J6)/3</f>
        <v>100</v>
      </c>
      <c r="L4" s="585">
        <f>(K4+K7)/2</f>
        <v>99.680851063829778</v>
      </c>
      <c r="M4" s="661" t="s">
        <v>407</v>
      </c>
      <c r="N4" s="503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</row>
    <row r="5" spans="1:33" s="505" customFormat="1" ht="42" customHeight="1" x14ac:dyDescent="0.25">
      <c r="A5" s="508"/>
      <c r="B5" s="590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582">
        <v>100</v>
      </c>
      <c r="J5" s="583">
        <f>IF(I5/H5*100&gt;100,100,I5/H5*100)</f>
        <v>100</v>
      </c>
      <c r="K5" s="711"/>
      <c r="L5" s="594"/>
      <c r="M5" s="662"/>
      <c r="N5" s="503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</row>
    <row r="6" spans="1:33" s="505" customFormat="1" ht="36" customHeight="1" x14ac:dyDescent="0.25">
      <c r="A6" s="508"/>
      <c r="B6" s="590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77.8</v>
      </c>
      <c r="J6" s="583">
        <f>IF(I6/H6*100&gt;100,100,I6/H6*100)</f>
        <v>100</v>
      </c>
      <c r="K6" s="711"/>
      <c r="L6" s="594"/>
      <c r="M6" s="662"/>
      <c r="N6" s="503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</row>
    <row r="7" spans="1:33" s="505" customFormat="1" ht="30.75" customHeight="1" thickBot="1" x14ac:dyDescent="0.3">
      <c r="A7" s="508"/>
      <c r="B7" s="596"/>
      <c r="C7" s="514"/>
      <c r="D7" s="515"/>
      <c r="E7" s="494" t="s">
        <v>16</v>
      </c>
      <c r="F7" s="517" t="s">
        <v>305</v>
      </c>
      <c r="G7" s="496" t="s">
        <v>18</v>
      </c>
      <c r="H7" s="519">
        <v>4.7</v>
      </c>
      <c r="I7" s="601">
        <v>4.67</v>
      </c>
      <c r="J7" s="663">
        <f>IF(I7/H7*100&gt;100,100,I7/H7*100)</f>
        <v>99.361702127659569</v>
      </c>
      <c r="K7" s="712">
        <f>J7</f>
        <v>99.361702127659569</v>
      </c>
      <c r="L7" s="594"/>
      <c r="M7" s="662"/>
      <c r="N7" s="503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</row>
    <row r="8" spans="1:33" s="505" customFormat="1" ht="42" hidden="1" customHeight="1" x14ac:dyDescent="0.25">
      <c r="A8" s="508"/>
      <c r="B8" s="603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663" t="e">
        <f>IF(H8/I8*100&gt;100,100,H8/I8*100)</f>
        <v>#DIV/0!</v>
      </c>
      <c r="K8" s="710" t="e">
        <f>(J8+J9+J10)/3</f>
        <v>#DIV/0!</v>
      </c>
      <c r="L8" s="585" t="e">
        <f>(K8+K11)/2</f>
        <v>#DIV/0!</v>
      </c>
      <c r="M8" s="662"/>
      <c r="N8" s="503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504"/>
      <c r="AB8" s="504"/>
      <c r="AC8" s="504"/>
      <c r="AD8" s="504"/>
      <c r="AE8" s="504"/>
      <c r="AF8" s="504"/>
      <c r="AG8" s="504"/>
    </row>
    <row r="9" spans="1:33" s="505" customFormat="1" ht="42" hidden="1" customHeight="1" x14ac:dyDescent="0.25">
      <c r="A9" s="508"/>
      <c r="B9" s="590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663" t="e">
        <f>IF(I9/H9*100&gt;100,100,I9/H9*100)</f>
        <v>#DIV/0!</v>
      </c>
      <c r="K9" s="711"/>
      <c r="L9" s="594"/>
      <c r="M9" s="662"/>
      <c r="N9" s="503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4"/>
      <c r="AC9" s="504"/>
      <c r="AD9" s="504"/>
      <c r="AE9" s="504"/>
      <c r="AF9" s="504"/>
      <c r="AG9" s="504"/>
    </row>
    <row r="10" spans="1:33" s="505" customFormat="1" ht="36" hidden="1" customHeight="1" x14ac:dyDescent="0.25">
      <c r="A10" s="508"/>
      <c r="B10" s="590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663" t="e">
        <f>IF(I10/H10*100&gt;100,100,I10/H10*100)</f>
        <v>#DIV/0!</v>
      </c>
      <c r="K10" s="711"/>
      <c r="L10" s="594"/>
      <c r="M10" s="662"/>
      <c r="N10" s="503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</row>
    <row r="11" spans="1:33" s="505" customFormat="1" ht="30.75" hidden="1" customHeight="1" thickBot="1" x14ac:dyDescent="0.3">
      <c r="A11" s="508"/>
      <c r="B11" s="590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663" t="e">
        <f>IF(I11/H11*100&gt;100,100,I11/H11*100)</f>
        <v>#DIV/0!</v>
      </c>
      <c r="K11" s="712" t="e">
        <f>J11</f>
        <v>#DIV/0!</v>
      </c>
      <c r="L11" s="594"/>
      <c r="M11" s="662"/>
      <c r="N11" s="503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  <c r="AA11" s="504"/>
      <c r="AB11" s="504"/>
      <c r="AC11" s="504"/>
      <c r="AD11" s="504"/>
      <c r="AE11" s="504"/>
      <c r="AF11" s="504"/>
      <c r="AG11" s="504"/>
    </row>
    <row r="12" spans="1:33" s="505" customFormat="1" ht="42" hidden="1" customHeight="1" x14ac:dyDescent="0.25">
      <c r="A12" s="508"/>
      <c r="B12" s="576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663" t="e">
        <f>IF(H12/I12*100&gt;100,100,H12/I12*100)</f>
        <v>#DIV/0!</v>
      </c>
      <c r="K12" s="710" t="e">
        <f>(J12+J13+J14)/3</f>
        <v>#DIV/0!</v>
      </c>
      <c r="L12" s="585" t="e">
        <f>(K12+K15)/2</f>
        <v>#DIV/0!</v>
      </c>
      <c r="M12" s="662"/>
      <c r="N12" s="503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  <c r="AA12" s="504"/>
      <c r="AB12" s="504"/>
      <c r="AC12" s="504"/>
      <c r="AD12" s="504"/>
      <c r="AE12" s="504"/>
      <c r="AF12" s="504"/>
      <c r="AG12" s="504"/>
    </row>
    <row r="13" spans="1:33" s="505" customFormat="1" ht="42" hidden="1" customHeight="1" x14ac:dyDescent="0.25">
      <c r="A13" s="508"/>
      <c r="B13" s="590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582"/>
      <c r="J13" s="663" t="e">
        <f>IF(I13/H13*100&gt;100,100,I13/H13*100)</f>
        <v>#DIV/0!</v>
      </c>
      <c r="K13" s="711"/>
      <c r="L13" s="594"/>
      <c r="M13" s="662"/>
      <c r="N13" s="503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  <c r="AA13" s="504"/>
      <c r="AB13" s="504"/>
      <c r="AC13" s="504"/>
      <c r="AD13" s="504"/>
      <c r="AE13" s="504"/>
      <c r="AF13" s="504"/>
      <c r="AG13" s="504"/>
    </row>
    <row r="14" spans="1:33" s="505" customFormat="1" ht="36" hidden="1" customHeight="1" x14ac:dyDescent="0.25">
      <c r="A14" s="508"/>
      <c r="B14" s="590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663" t="e">
        <f>IF(I14/H14*100&gt;100,100,I14/H14*100)</f>
        <v>#DIV/0!</v>
      </c>
      <c r="K14" s="711"/>
      <c r="L14" s="594"/>
      <c r="M14" s="662"/>
      <c r="N14" s="503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  <c r="AA14" s="504"/>
      <c r="AB14" s="504"/>
      <c r="AC14" s="504"/>
      <c r="AD14" s="504"/>
      <c r="AE14" s="504"/>
      <c r="AF14" s="504"/>
      <c r="AG14" s="504"/>
    </row>
    <row r="15" spans="1:33" s="505" customFormat="1" ht="30.75" hidden="1" customHeight="1" thickBot="1" x14ac:dyDescent="0.3">
      <c r="A15" s="508"/>
      <c r="B15" s="596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606"/>
      <c r="J15" s="663" t="e">
        <f>IF(I15/H15*100&gt;100,100,I15/H15*100)</f>
        <v>#DIV/0!</v>
      </c>
      <c r="K15" s="712" t="e">
        <f>J15</f>
        <v>#DIV/0!</v>
      </c>
      <c r="L15" s="594"/>
      <c r="M15" s="662"/>
      <c r="N15" s="503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4"/>
      <c r="AD15" s="504"/>
      <c r="AE15" s="504"/>
      <c r="AF15" s="504"/>
      <c r="AG15" s="504"/>
    </row>
    <row r="16" spans="1:33" s="505" customFormat="1" ht="42" customHeight="1" x14ac:dyDescent="0.25">
      <c r="A16" s="508"/>
      <c r="B16" s="603" t="s">
        <v>103</v>
      </c>
      <c r="C16" s="492" t="s">
        <v>464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12</v>
      </c>
      <c r="I16" s="582">
        <v>11.6</v>
      </c>
      <c r="J16" s="663">
        <f>IF(H16/I16*100&gt;100,100,H16/I16*100)</f>
        <v>100</v>
      </c>
      <c r="K16" s="710">
        <f>(J16+J17+J18)/3</f>
        <v>100</v>
      </c>
      <c r="L16" s="585">
        <f>(K16+K19)/2</f>
        <v>100</v>
      </c>
      <c r="M16" s="662"/>
      <c r="N16" s="503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</row>
    <row r="17" spans="1:33" s="505" customFormat="1" ht="42" customHeight="1" x14ac:dyDescent="0.25">
      <c r="A17" s="508"/>
      <c r="B17" s="590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582">
        <v>100</v>
      </c>
      <c r="J17" s="663">
        <f>IF(I17/H17*100&gt;100,100,I17/H17*100)</f>
        <v>100</v>
      </c>
      <c r="K17" s="711"/>
      <c r="L17" s="594"/>
      <c r="M17" s="662"/>
      <c r="N17" s="503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</row>
    <row r="18" spans="1:33" s="505" customFormat="1" ht="36" customHeight="1" x14ac:dyDescent="0.25">
      <c r="A18" s="508"/>
      <c r="B18" s="590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55</v>
      </c>
      <c r="J18" s="663">
        <f>IF(I18/H18*100&gt;100,100,I18/H18*100)</f>
        <v>100</v>
      </c>
      <c r="K18" s="711"/>
      <c r="L18" s="594"/>
      <c r="M18" s="662"/>
      <c r="N18" s="503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  <c r="AA18" s="504"/>
      <c r="AB18" s="504"/>
      <c r="AC18" s="504"/>
      <c r="AD18" s="504"/>
      <c r="AE18" s="504"/>
      <c r="AF18" s="504"/>
      <c r="AG18" s="504"/>
    </row>
    <row r="19" spans="1:33" s="505" customFormat="1" ht="30.75" customHeight="1" x14ac:dyDescent="0.25">
      <c r="A19" s="508"/>
      <c r="B19" s="590"/>
      <c r="C19" s="514"/>
      <c r="D19" s="515"/>
      <c r="E19" s="494" t="s">
        <v>16</v>
      </c>
      <c r="F19" s="517" t="s">
        <v>305</v>
      </c>
      <c r="G19" s="496" t="s">
        <v>18</v>
      </c>
      <c r="H19" s="519">
        <v>0.3</v>
      </c>
      <c r="I19" s="605">
        <v>0.33</v>
      </c>
      <c r="J19" s="663">
        <f>IF(I19/H19*100&gt;100,100,I19/H19*100)</f>
        <v>100</v>
      </c>
      <c r="K19" s="712">
        <f>J19</f>
        <v>100</v>
      </c>
      <c r="L19" s="594"/>
      <c r="M19" s="662"/>
      <c r="N19" s="503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</row>
    <row r="20" spans="1:33" s="505" customFormat="1" ht="42" hidden="1" customHeight="1" x14ac:dyDescent="0.25">
      <c r="A20" s="508"/>
      <c r="B20" s="576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583" t="e">
        <f>IF(H20/I20*100&gt;100,100,H20/I20*100)</f>
        <v>#DIV/0!</v>
      </c>
      <c r="K20" s="710" t="e">
        <f>(J20+J21+J22)/3</f>
        <v>#DIV/0!</v>
      </c>
      <c r="L20" s="585" t="e">
        <f>(K20+K23)/2</f>
        <v>#DIV/0!</v>
      </c>
      <c r="M20" s="662"/>
      <c r="N20" s="503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  <c r="AG20" s="504"/>
    </row>
    <row r="21" spans="1:33" s="505" customFormat="1" ht="42" hidden="1" customHeight="1" x14ac:dyDescent="0.25">
      <c r="A21" s="508"/>
      <c r="B21" s="590"/>
      <c r="C21" s="508"/>
      <c r="D21" s="509"/>
      <c r="E21" s="494" t="s">
        <v>11</v>
      </c>
      <c r="F21" s="495" t="s">
        <v>112</v>
      </c>
      <c r="G21" s="496" t="s">
        <v>13</v>
      </c>
      <c r="H21" s="581"/>
      <c r="I21" s="582"/>
      <c r="J21" s="583" t="e">
        <f>IF(I21/H21*100&gt;100,100,I21/H21*100)</f>
        <v>#DIV/0!</v>
      </c>
      <c r="K21" s="711"/>
      <c r="L21" s="594"/>
      <c r="M21" s="662"/>
      <c r="N21" s="503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</row>
    <row r="22" spans="1:33" s="505" customFormat="1" ht="36" hidden="1" customHeight="1" x14ac:dyDescent="0.25">
      <c r="A22" s="508"/>
      <c r="B22" s="590"/>
      <c r="C22" s="508"/>
      <c r="D22" s="509"/>
      <c r="E22" s="494" t="s">
        <v>11</v>
      </c>
      <c r="F22" s="495" t="s">
        <v>408</v>
      </c>
      <c r="G22" s="496" t="s">
        <v>13</v>
      </c>
      <c r="H22" s="581"/>
      <c r="I22" s="513"/>
      <c r="J22" s="583" t="e">
        <f>IF(I22/H22*100&gt;100,100,I22/H22*100)</f>
        <v>#DIV/0!</v>
      </c>
      <c r="K22" s="711"/>
      <c r="L22" s="594"/>
      <c r="M22" s="662"/>
      <c r="N22" s="503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</row>
    <row r="23" spans="1:33" s="505" customFormat="1" ht="30.75" hidden="1" customHeight="1" x14ac:dyDescent="0.25">
      <c r="A23" s="508"/>
      <c r="B23" s="590"/>
      <c r="C23" s="514"/>
      <c r="D23" s="515"/>
      <c r="E23" s="494" t="s">
        <v>16</v>
      </c>
      <c r="F23" s="517" t="s">
        <v>305</v>
      </c>
      <c r="G23" s="496" t="s">
        <v>18</v>
      </c>
      <c r="H23" s="600"/>
      <c r="I23" s="601"/>
      <c r="J23" s="583" t="e">
        <f>IF(I23/H23*100&gt;100,100,I23/H23*100)</f>
        <v>#DIV/0!</v>
      </c>
      <c r="K23" s="712" t="e">
        <f>J23</f>
        <v>#DIV/0!</v>
      </c>
      <c r="L23" s="594"/>
      <c r="M23" s="662"/>
      <c r="N23" s="503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  <c r="AD23" s="504"/>
      <c r="AE23" s="504"/>
      <c r="AF23" s="504"/>
      <c r="AG23" s="504"/>
    </row>
    <row r="24" spans="1:33" s="505" customFormat="1" ht="42" customHeight="1" x14ac:dyDescent="0.25">
      <c r="A24" s="508"/>
      <c r="B24" s="627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12</v>
      </c>
      <c r="I24" s="498">
        <v>8.9</v>
      </c>
      <c r="J24" s="499">
        <f>IF(H24/I24*100&gt;100,100,H24/I24*100)</f>
        <v>100</v>
      </c>
      <c r="K24" s="500">
        <f>(J24+J25+J26)/3</f>
        <v>100</v>
      </c>
      <c r="L24" s="501">
        <f>(K24+K27)/2</f>
        <v>99.117647058823536</v>
      </c>
      <c r="M24" s="662"/>
      <c r="N24" s="503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</row>
    <row r="25" spans="1:33" s="505" customFormat="1" ht="42" customHeight="1" x14ac:dyDescent="0.25">
      <c r="A25" s="508"/>
      <c r="B25" s="590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499">
        <f>IF(I25/H25*100&gt;100,100,I25/H25*100)</f>
        <v>100</v>
      </c>
      <c r="K25" s="510"/>
      <c r="L25" s="511"/>
      <c r="M25" s="662"/>
      <c r="N25" s="503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  <c r="AG25" s="504"/>
    </row>
    <row r="26" spans="1:33" s="505" customFormat="1" ht="36" customHeight="1" x14ac:dyDescent="0.25">
      <c r="A26" s="508"/>
      <c r="B26" s="590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59.1</v>
      </c>
      <c r="J26" s="499">
        <f>IF(I26/H26*100&gt;100,100,I26/H26*100)</f>
        <v>100</v>
      </c>
      <c r="K26" s="510"/>
      <c r="L26" s="511"/>
      <c r="M26" s="662"/>
      <c r="N26" s="503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  <c r="AD26" s="504"/>
      <c r="AE26" s="504"/>
      <c r="AF26" s="504"/>
      <c r="AG26" s="504"/>
    </row>
    <row r="27" spans="1:33" s="505" customFormat="1" ht="30.75" customHeight="1" x14ac:dyDescent="0.25">
      <c r="A27" s="508"/>
      <c r="B27" s="612"/>
      <c r="C27" s="514"/>
      <c r="D27" s="515"/>
      <c r="E27" s="494" t="s">
        <v>16</v>
      </c>
      <c r="F27" s="517" t="s">
        <v>305</v>
      </c>
      <c r="G27" s="496" t="s">
        <v>18</v>
      </c>
      <c r="H27" s="519">
        <v>1.7</v>
      </c>
      <c r="I27" s="750">
        <v>1.67</v>
      </c>
      <c r="J27" s="499">
        <f>IF(I27/H27*100&gt;100,100,I27/H27*100)</f>
        <v>98.235294117647058</v>
      </c>
      <c r="K27" s="523">
        <f>J27</f>
        <v>98.235294117647058</v>
      </c>
      <c r="L27" s="511"/>
      <c r="M27" s="662"/>
      <c r="N27" s="503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  <c r="AD27" s="504"/>
      <c r="AE27" s="504"/>
      <c r="AF27" s="504"/>
      <c r="AG27" s="504"/>
    </row>
    <row r="28" spans="1:33" s="505" customFormat="1" ht="42" hidden="1" customHeight="1" x14ac:dyDescent="0.25">
      <c r="A28" s="508"/>
      <c r="B28" s="603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499" t="e">
        <f>IF(H28/I28*100&gt;100,100,H28/I28*100)</f>
        <v>#DIV/0!</v>
      </c>
      <c r="K28" s="500" t="e">
        <f>(J28+J29+J30)/3</f>
        <v>#DIV/0!</v>
      </c>
      <c r="L28" s="501" t="e">
        <f>(K28+K31)/2</f>
        <v>#DIV/0!</v>
      </c>
      <c r="M28" s="662"/>
      <c r="N28" s="503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  <c r="AD28" s="504"/>
      <c r="AE28" s="504"/>
      <c r="AF28" s="504"/>
      <c r="AG28" s="504"/>
    </row>
    <row r="29" spans="1:33" s="505" customFormat="1" ht="42" hidden="1" customHeight="1" x14ac:dyDescent="0.25">
      <c r="A29" s="508"/>
      <c r="B29" s="590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499" t="e">
        <f>IF(I29/H29*100&gt;100,100,I29/H29*100)</f>
        <v>#DIV/0!</v>
      </c>
      <c r="K29" s="510"/>
      <c r="L29" s="511"/>
      <c r="M29" s="662"/>
      <c r="N29" s="503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</row>
    <row r="30" spans="1:33" s="505" customFormat="1" ht="36" hidden="1" customHeight="1" x14ac:dyDescent="0.25">
      <c r="A30" s="508"/>
      <c r="B30" s="590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499" t="e">
        <f>IF(I30/H30*100&gt;100,100,I30/H30*100)</f>
        <v>#DIV/0!</v>
      </c>
      <c r="K30" s="510"/>
      <c r="L30" s="511"/>
      <c r="M30" s="662"/>
      <c r="N30" s="503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  <c r="AA30" s="504"/>
      <c r="AB30" s="504"/>
      <c r="AC30" s="504"/>
      <c r="AD30" s="504"/>
      <c r="AE30" s="504"/>
      <c r="AF30" s="504"/>
      <c r="AG30" s="504"/>
    </row>
    <row r="31" spans="1:33" s="505" customFormat="1" ht="30.75" hidden="1" customHeight="1" x14ac:dyDescent="0.25">
      <c r="A31" s="508"/>
      <c r="B31" s="596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499" t="e">
        <f>IF(I31/H31*100&gt;100,100,I31/H31*100)</f>
        <v>#DIV/0!</v>
      </c>
      <c r="K31" s="523" t="e">
        <f>J31</f>
        <v>#DIV/0!</v>
      </c>
      <c r="L31" s="511"/>
      <c r="M31" s="662"/>
      <c r="N31" s="503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</row>
    <row r="32" spans="1:33" s="505" customFormat="1" ht="42" customHeight="1" x14ac:dyDescent="0.25">
      <c r="A32" s="508"/>
      <c r="B32" s="603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10</v>
      </c>
      <c r="J32" s="499">
        <f>IF(H32/I32*100&gt;100,100,H32/I32*100)</f>
        <v>100</v>
      </c>
      <c r="K32" s="500">
        <f>(J32+J33+J34)/3</f>
        <v>96.845454545454558</v>
      </c>
      <c r="L32" s="501">
        <f>(K32+K35)/2</f>
        <v>98.326063724239589</v>
      </c>
      <c r="M32" s="662"/>
      <c r="N32" s="503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  <c r="AD32" s="504"/>
      <c r="AE32" s="504"/>
      <c r="AF32" s="504"/>
      <c r="AG32" s="504"/>
    </row>
    <row r="33" spans="1:33" s="505" customFormat="1" ht="42" customHeight="1" x14ac:dyDescent="0.25">
      <c r="A33" s="508"/>
      <c r="B33" s="590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98.9</v>
      </c>
      <c r="J33" s="499">
        <f>IF(I33/H33*100&gt;100,100,I33/H33*100)</f>
        <v>98.9</v>
      </c>
      <c r="K33" s="510"/>
      <c r="L33" s="511"/>
      <c r="M33" s="662"/>
      <c r="N33" s="503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  <c r="AG33" s="504"/>
    </row>
    <row r="34" spans="1:33" s="505" customFormat="1" ht="36" customHeight="1" x14ac:dyDescent="0.25">
      <c r="A34" s="508"/>
      <c r="B34" s="590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497">
        <v>50.4</v>
      </c>
      <c r="J34" s="499">
        <f>IF(I34/H34*100&gt;100,100,I34/H34*100)</f>
        <v>91.63636363636364</v>
      </c>
      <c r="K34" s="510"/>
      <c r="L34" s="511"/>
      <c r="M34" s="662"/>
      <c r="N34" s="503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  <c r="AD34" s="504"/>
      <c r="AE34" s="504"/>
      <c r="AF34" s="504"/>
      <c r="AG34" s="504"/>
    </row>
    <row r="35" spans="1:33" s="505" customFormat="1" ht="30.75" customHeight="1" thickBot="1" x14ac:dyDescent="0.3">
      <c r="A35" s="508"/>
      <c r="B35" s="612"/>
      <c r="C35" s="514"/>
      <c r="D35" s="515"/>
      <c r="E35" s="494" t="s">
        <v>16</v>
      </c>
      <c r="F35" s="517" t="s">
        <v>305</v>
      </c>
      <c r="G35" s="496" t="s">
        <v>18</v>
      </c>
      <c r="H35" s="519">
        <v>320.7</v>
      </c>
      <c r="I35" s="519">
        <v>320.08</v>
      </c>
      <c r="J35" s="499">
        <f>IF(I35/H35*100&gt;100,100,I35/H35*100)</f>
        <v>99.806672903024634</v>
      </c>
      <c r="K35" s="523">
        <f>J35</f>
        <v>99.806672903024634</v>
      </c>
      <c r="L35" s="511"/>
      <c r="M35" s="662"/>
      <c r="N35" s="503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  <c r="AG35" s="504"/>
    </row>
    <row r="36" spans="1:33" s="505" customFormat="1" ht="42" hidden="1" customHeight="1" x14ac:dyDescent="0.25">
      <c r="A36" s="508"/>
      <c r="B36" s="576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  <c r="AD36" s="504"/>
      <c r="AE36" s="504"/>
      <c r="AF36" s="504"/>
      <c r="AG36" s="504"/>
    </row>
    <row r="37" spans="1:33" s="505" customFormat="1" ht="42" hidden="1" customHeight="1" x14ac:dyDescent="0.25">
      <c r="A37" s="508"/>
      <c r="B37" s="590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62"/>
      <c r="N37" s="503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  <c r="AD37" s="504"/>
      <c r="AE37" s="504"/>
      <c r="AF37" s="504"/>
      <c r="AG37" s="504"/>
    </row>
    <row r="38" spans="1:33" s="505" customFormat="1" ht="36" hidden="1" customHeight="1" x14ac:dyDescent="0.25">
      <c r="A38" s="508"/>
      <c r="B38" s="590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62"/>
      <c r="N38" s="503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  <c r="AD38" s="504"/>
      <c r="AE38" s="504"/>
      <c r="AF38" s="504"/>
      <c r="AG38" s="504"/>
    </row>
    <row r="39" spans="1:33" s="505" customFormat="1" ht="30.75" hidden="1" customHeight="1" thickBot="1" x14ac:dyDescent="0.3">
      <c r="A39" s="508"/>
      <c r="B39" s="596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62"/>
      <c r="N39" s="503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  <c r="AD39" s="504"/>
      <c r="AE39" s="504"/>
      <c r="AF39" s="504"/>
      <c r="AG39" s="504"/>
    </row>
    <row r="40" spans="1:33" s="505" customFormat="1" ht="42" customHeight="1" x14ac:dyDescent="0.25">
      <c r="A40" s="508"/>
      <c r="B40" s="576" t="s">
        <v>80</v>
      </c>
      <c r="C40" s="492" t="s">
        <v>472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>
        <v>12</v>
      </c>
      <c r="I40" s="497">
        <v>11.6</v>
      </c>
      <c r="J40" s="499">
        <f>IF(H40/I40*100&gt;100,100,H40/I40*100)</f>
        <v>100</v>
      </c>
      <c r="K40" s="500">
        <f>(J40+J41+J42)/3</f>
        <v>100</v>
      </c>
      <c r="L40" s="501">
        <f>(K40+K43)/2</f>
        <v>100</v>
      </c>
      <c r="M40" s="662"/>
      <c r="N40" s="503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  <c r="AD40" s="504"/>
      <c r="AE40" s="504"/>
      <c r="AF40" s="504"/>
      <c r="AG40" s="504"/>
    </row>
    <row r="41" spans="1:33" s="505" customFormat="1" ht="42" customHeight="1" x14ac:dyDescent="0.25">
      <c r="A41" s="508"/>
      <c r="B41" s="590"/>
      <c r="C41" s="508"/>
      <c r="D41" s="509"/>
      <c r="E41" s="494" t="s">
        <v>11</v>
      </c>
      <c r="F41" s="495" t="s">
        <v>112</v>
      </c>
      <c r="G41" s="496" t="s">
        <v>13</v>
      </c>
      <c r="H41" s="497">
        <v>100</v>
      </c>
      <c r="I41" s="497">
        <v>100</v>
      </c>
      <c r="J41" s="499">
        <f>IF(I41/H41*100&gt;100,100,I41/H41*100)</f>
        <v>100</v>
      </c>
      <c r="K41" s="510"/>
      <c r="L41" s="511"/>
      <c r="M41" s="662"/>
      <c r="N41" s="503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  <c r="AG41" s="504"/>
    </row>
    <row r="42" spans="1:33" s="505" customFormat="1" ht="36" customHeight="1" x14ac:dyDescent="0.25">
      <c r="A42" s="508"/>
      <c r="B42" s="590"/>
      <c r="C42" s="508"/>
      <c r="D42" s="509"/>
      <c r="E42" s="494" t="s">
        <v>11</v>
      </c>
      <c r="F42" s="495" t="s">
        <v>408</v>
      </c>
      <c r="G42" s="496" t="s">
        <v>13</v>
      </c>
      <c r="H42" s="497">
        <v>55</v>
      </c>
      <c r="I42" s="497">
        <v>83.3</v>
      </c>
      <c r="J42" s="499">
        <f>IF(I42/H42*100&gt;100,100,I42/H42*100)</f>
        <v>100</v>
      </c>
      <c r="K42" s="510"/>
      <c r="L42" s="511"/>
      <c r="M42" s="662"/>
      <c r="N42" s="503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  <c r="AD42" s="504"/>
      <c r="AE42" s="504"/>
      <c r="AF42" s="504"/>
      <c r="AG42" s="504"/>
    </row>
    <row r="43" spans="1:33" s="505" customFormat="1" ht="30.75" customHeight="1" thickBot="1" x14ac:dyDescent="0.3">
      <c r="A43" s="508"/>
      <c r="B43" s="596"/>
      <c r="C43" s="514"/>
      <c r="D43" s="515"/>
      <c r="E43" s="494" t="s">
        <v>16</v>
      </c>
      <c r="F43" s="517" t="s">
        <v>305</v>
      </c>
      <c r="G43" s="496" t="s">
        <v>18</v>
      </c>
      <c r="H43" s="519">
        <v>0.3</v>
      </c>
      <c r="I43" s="519">
        <v>0.33</v>
      </c>
      <c r="J43" s="542">
        <f>IF(I43/H43*100&gt;100,100,I43/H43*100)</f>
        <v>100</v>
      </c>
      <c r="K43" s="523">
        <f>J43</f>
        <v>100</v>
      </c>
      <c r="L43" s="511"/>
      <c r="M43" s="662"/>
      <c r="N43" s="503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  <c r="AD43" s="504"/>
      <c r="AE43" s="504"/>
      <c r="AF43" s="504"/>
      <c r="AG43" s="504"/>
    </row>
    <row r="44" spans="1:33" s="505" customFormat="1" ht="42" customHeight="1" x14ac:dyDescent="0.25">
      <c r="A44" s="508"/>
      <c r="B44" s="613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>
        <v>12</v>
      </c>
      <c r="I44" s="498">
        <v>11</v>
      </c>
      <c r="J44" s="499">
        <f>IF(H44/I44*100&gt;100,100,H44/I44*100)</f>
        <v>100</v>
      </c>
      <c r="K44" s="500">
        <f>(J44+J45+J46)/3</f>
        <v>100</v>
      </c>
      <c r="L44" s="501">
        <f>(K44+K47)/2</f>
        <v>100</v>
      </c>
      <c r="M44" s="662"/>
      <c r="N44" s="503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  <c r="AD44" s="504"/>
      <c r="AE44" s="504"/>
      <c r="AF44" s="504"/>
      <c r="AG44" s="504"/>
    </row>
    <row r="45" spans="1:33" s="505" customFormat="1" ht="42" customHeight="1" x14ac:dyDescent="0.25">
      <c r="A45" s="508"/>
      <c r="B45" s="615"/>
      <c r="C45" s="526"/>
      <c r="D45" s="509"/>
      <c r="E45" s="494" t="s">
        <v>11</v>
      </c>
      <c r="F45" s="495" t="s">
        <v>112</v>
      </c>
      <c r="G45" s="496" t="s">
        <v>13</v>
      </c>
      <c r="H45" s="497">
        <v>100</v>
      </c>
      <c r="I45" s="498">
        <v>100</v>
      </c>
      <c r="J45" s="499">
        <f>IF(I45/H45*100&gt;100,100,I45/H45*100)</f>
        <v>100</v>
      </c>
      <c r="K45" s="510"/>
      <c r="L45" s="511"/>
      <c r="M45" s="662"/>
      <c r="N45" s="503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  <c r="AD45" s="504"/>
      <c r="AE45" s="504"/>
      <c r="AF45" s="504"/>
      <c r="AG45" s="504"/>
    </row>
    <row r="46" spans="1:33" s="505" customFormat="1" ht="36" customHeight="1" x14ac:dyDescent="0.25">
      <c r="A46" s="508"/>
      <c r="B46" s="617"/>
      <c r="C46" s="526"/>
      <c r="D46" s="509"/>
      <c r="E46" s="494" t="s">
        <v>11</v>
      </c>
      <c r="F46" s="495" t="s">
        <v>408</v>
      </c>
      <c r="G46" s="496" t="s">
        <v>13</v>
      </c>
      <c r="H46" s="497">
        <v>55</v>
      </c>
      <c r="I46" s="513">
        <v>68.3</v>
      </c>
      <c r="J46" s="499">
        <f>IF(I46/H46*100&gt;100,100,I46/H46*100)</f>
        <v>100</v>
      </c>
      <c r="K46" s="510"/>
      <c r="L46" s="511"/>
      <c r="M46" s="662"/>
      <c r="N46" s="503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  <c r="AG46" s="504"/>
    </row>
    <row r="47" spans="1:33" s="505" customFormat="1" ht="30.75" customHeight="1" x14ac:dyDescent="0.25">
      <c r="A47" s="508"/>
      <c r="B47" s="615"/>
      <c r="C47" s="528"/>
      <c r="D47" s="515"/>
      <c r="E47" s="494" t="s">
        <v>16</v>
      </c>
      <c r="F47" s="517" t="s">
        <v>305</v>
      </c>
      <c r="G47" s="496" t="s">
        <v>18</v>
      </c>
      <c r="H47" s="519">
        <v>2</v>
      </c>
      <c r="I47" s="750">
        <v>2.17</v>
      </c>
      <c r="J47" s="499">
        <f>IF(I47/H47*100&gt;100,100,I47/H47*100)</f>
        <v>100</v>
      </c>
      <c r="K47" s="523">
        <f>J47</f>
        <v>100</v>
      </c>
      <c r="L47" s="511"/>
      <c r="M47" s="662"/>
      <c r="N47" s="503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504"/>
      <c r="AF47" s="504"/>
      <c r="AG47" s="504"/>
    </row>
    <row r="48" spans="1:33" s="505" customFormat="1" ht="42" customHeight="1" x14ac:dyDescent="0.25">
      <c r="A48" s="508"/>
      <c r="B48" s="747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11.9</v>
      </c>
      <c r="J48" s="499">
        <f>IF(H48/I48*100&gt;100,100,H48/I48*100)</f>
        <v>100</v>
      </c>
      <c r="K48" s="500">
        <f>(J48+J49+J50)/3</f>
        <v>100</v>
      </c>
      <c r="L48" s="501">
        <f>(K48+K51)/2</f>
        <v>100</v>
      </c>
      <c r="M48" s="662"/>
      <c r="N48" s="503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  <c r="AD48" s="504"/>
      <c r="AE48" s="504"/>
      <c r="AF48" s="504"/>
      <c r="AG48" s="504"/>
    </row>
    <row r="49" spans="1:33" s="505" customFormat="1" ht="42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100</v>
      </c>
      <c r="J49" s="499">
        <f>IF(I49/H49*100&gt;100,100,I49/H49*100)</f>
        <v>100</v>
      </c>
      <c r="K49" s="510"/>
      <c r="L49" s="511"/>
      <c r="M49" s="662"/>
      <c r="N49" s="503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</row>
    <row r="50" spans="1:33" s="505" customFormat="1" ht="36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>
        <v>55</v>
      </c>
      <c r="I50" s="513">
        <v>68.3</v>
      </c>
      <c r="J50" s="499">
        <f>IF(I50/H50*100&gt;100,100,I50/H50*100)</f>
        <v>100</v>
      </c>
      <c r="K50" s="510"/>
      <c r="L50" s="511"/>
      <c r="M50" s="662"/>
      <c r="N50" s="503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</row>
    <row r="51" spans="1:33" s="505" customFormat="1" ht="30.75" customHeight="1" x14ac:dyDescent="0.25">
      <c r="A51" s="508"/>
      <c r="B51" s="748"/>
      <c r="C51" s="528"/>
      <c r="D51" s="515"/>
      <c r="E51" s="494" t="s">
        <v>16</v>
      </c>
      <c r="F51" s="517" t="s">
        <v>305</v>
      </c>
      <c r="G51" s="496" t="s">
        <v>18</v>
      </c>
      <c r="H51" s="519">
        <v>27.3</v>
      </c>
      <c r="I51" s="519">
        <v>30</v>
      </c>
      <c r="J51" s="499">
        <f>IF(I51/H51*100&gt;100,100,I51/H51*100)</f>
        <v>100</v>
      </c>
      <c r="K51" s="523">
        <f>J51</f>
        <v>100</v>
      </c>
      <c r="L51" s="511"/>
      <c r="M51" s="662"/>
      <c r="N51" s="503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  <c r="AG51" s="504"/>
    </row>
    <row r="52" spans="1:33" s="531" customFormat="1" ht="42" hidden="1" customHeight="1" x14ac:dyDescent="0.25">
      <c r="A52" s="509"/>
      <c r="B52" s="603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662"/>
      <c r="N52" s="503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  <c r="AG52" s="504"/>
    </row>
    <row r="53" spans="1:33" s="531" customFormat="1" ht="42" hidden="1" customHeight="1" x14ac:dyDescent="0.25">
      <c r="A53" s="509"/>
      <c r="B53" s="590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499" t="e">
        <f>IF(I53/H53*100&gt;100,100,I53/H53*100)</f>
        <v>#DIV/0!</v>
      </c>
      <c r="K53" s="510"/>
      <c r="L53" s="511"/>
      <c r="M53" s="662"/>
      <c r="N53" s="503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</row>
    <row r="54" spans="1:33" s="531" customFormat="1" ht="36" hidden="1" customHeight="1" x14ac:dyDescent="0.25">
      <c r="A54" s="509"/>
      <c r="B54" s="590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662"/>
      <c r="N54" s="503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  <c r="AG54" s="504"/>
    </row>
    <row r="55" spans="1:33" s="531" customFormat="1" ht="30.75" hidden="1" customHeight="1" x14ac:dyDescent="0.25">
      <c r="A55" s="509"/>
      <c r="B55" s="590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662"/>
      <c r="N55" s="503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  <c r="AD55" s="504"/>
      <c r="AE55" s="504"/>
      <c r="AF55" s="504"/>
      <c r="AG55" s="504"/>
    </row>
    <row r="56" spans="1:33" s="531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 t="shared" ref="J56:J67" si="0">IF(I56/H56*100&gt;100,100,I56/H56*100)</f>
        <v>100</v>
      </c>
      <c r="K56" s="500">
        <f>(J56+J57+J58)/3</f>
        <v>100</v>
      </c>
      <c r="L56" s="501">
        <f>(K56+K59)/2</f>
        <v>100</v>
      </c>
      <c r="M56" s="662"/>
      <c r="N56" s="503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</row>
    <row r="57" spans="1:33" s="531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8.9</v>
      </c>
      <c r="J57" s="499">
        <f>IF(H57/I57*100&gt;100,100,H57/I57*100)</f>
        <v>100</v>
      </c>
      <c r="K57" s="510"/>
      <c r="L57" s="511"/>
      <c r="M57" s="662"/>
      <c r="N57" s="503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504"/>
      <c r="AE57" s="504"/>
      <c r="AF57" s="504"/>
      <c r="AG57" s="504"/>
    </row>
    <row r="58" spans="1:33" s="531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 t="shared" si="0"/>
        <v>100</v>
      </c>
      <c r="K58" s="510"/>
      <c r="L58" s="511"/>
      <c r="M58" s="662"/>
      <c r="N58" s="503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  <c r="AD58" s="504"/>
      <c r="AE58" s="504"/>
      <c r="AF58" s="504"/>
      <c r="AG58" s="504"/>
    </row>
    <row r="59" spans="1:33" s="531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2</v>
      </c>
      <c r="I59" s="519">
        <v>2</v>
      </c>
      <c r="J59" s="499">
        <f t="shared" si="0"/>
        <v>100</v>
      </c>
      <c r="K59" s="523">
        <f>J59</f>
        <v>100</v>
      </c>
      <c r="L59" s="511"/>
      <c r="M59" s="662"/>
      <c r="N59" s="503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</row>
    <row r="60" spans="1:33" s="531" customFormat="1" ht="42" hidden="1" customHeight="1" x14ac:dyDescent="0.25">
      <c r="A60" s="509"/>
      <c r="B60" s="603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 t="shared" si="0"/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  <c r="AD60" s="504"/>
      <c r="AE60" s="504"/>
      <c r="AF60" s="504"/>
      <c r="AG60" s="504"/>
    </row>
    <row r="61" spans="1:33" s="531" customFormat="1" ht="42" hidden="1" customHeight="1" x14ac:dyDescent="0.25">
      <c r="A61" s="509"/>
      <c r="B61" s="590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IF(H61/I61*100&gt;100,100,H61/I61*100)</f>
        <v>#DIV/0!</v>
      </c>
      <c r="K61" s="510"/>
      <c r="L61" s="511"/>
      <c r="M61" s="662"/>
      <c r="N61" s="503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  <c r="AD61" s="504"/>
      <c r="AE61" s="504"/>
      <c r="AF61" s="504"/>
      <c r="AG61" s="504"/>
    </row>
    <row r="62" spans="1:33" s="531" customFormat="1" ht="36" hidden="1" customHeight="1" x14ac:dyDescent="0.25">
      <c r="A62" s="509"/>
      <c r="B62" s="590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 t="shared" si="0"/>
        <v>#DIV/0!</v>
      </c>
      <c r="K62" s="510"/>
      <c r="L62" s="511"/>
      <c r="M62" s="662"/>
      <c r="N62" s="503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  <c r="AD62" s="504"/>
      <c r="AE62" s="504"/>
      <c r="AF62" s="504"/>
      <c r="AG62" s="504"/>
    </row>
    <row r="63" spans="1:33" s="531" customFormat="1" ht="30.75" hidden="1" customHeight="1" x14ac:dyDescent="0.25">
      <c r="A63" s="509"/>
      <c r="B63" s="596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 t="shared" si="0"/>
        <v>#DIV/0!</v>
      </c>
      <c r="K63" s="523" t="e">
        <f>J63</f>
        <v>#DIV/0!</v>
      </c>
      <c r="L63" s="511"/>
      <c r="M63" s="662"/>
      <c r="N63" s="503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  <c r="AG63" s="504"/>
    </row>
    <row r="64" spans="1:33" s="531" customFormat="1" ht="42" customHeight="1" x14ac:dyDescent="0.25">
      <c r="A64" s="509"/>
      <c r="B64" s="603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99.9</v>
      </c>
      <c r="J64" s="499">
        <f t="shared" si="0"/>
        <v>99.9</v>
      </c>
      <c r="K64" s="500">
        <f>(J64+J65+J66)/3</f>
        <v>99.966666666666654</v>
      </c>
      <c r="L64" s="501">
        <f>(K64+K67)/2</f>
        <v>99.89368680775479</v>
      </c>
      <c r="M64" s="662"/>
      <c r="N64" s="503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G64" s="504"/>
    </row>
    <row r="65" spans="1:33" s="531" customFormat="1" ht="42" customHeight="1" x14ac:dyDescent="0.25">
      <c r="A65" s="509"/>
      <c r="B65" s="590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10</v>
      </c>
      <c r="J65" s="499">
        <f>IF(H65/I65*100&gt;100,100,H65/I65*100)</f>
        <v>100</v>
      </c>
      <c r="K65" s="510"/>
      <c r="L65" s="511"/>
      <c r="M65" s="662"/>
      <c r="N65" s="503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</row>
    <row r="66" spans="1:33" s="531" customFormat="1" ht="36" customHeight="1" x14ac:dyDescent="0.25">
      <c r="A66" s="509"/>
      <c r="B66" s="590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 t="shared" si="0"/>
        <v>100</v>
      </c>
      <c r="K66" s="510"/>
      <c r="L66" s="511"/>
      <c r="M66" s="662"/>
      <c r="N66" s="503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4"/>
      <c r="AE66" s="504"/>
      <c r="AF66" s="504"/>
      <c r="AG66" s="504"/>
    </row>
    <row r="67" spans="1:33" s="531" customFormat="1" ht="30.75" customHeight="1" thickBot="1" x14ac:dyDescent="0.3">
      <c r="A67" s="509"/>
      <c r="B67" s="612"/>
      <c r="C67" s="514"/>
      <c r="D67" s="533"/>
      <c r="E67" s="496" t="s">
        <v>16</v>
      </c>
      <c r="F67" s="534" t="s">
        <v>305</v>
      </c>
      <c r="G67" s="496" t="s">
        <v>18</v>
      </c>
      <c r="H67" s="519">
        <v>325.33330000000001</v>
      </c>
      <c r="I67" s="519">
        <v>324.75</v>
      </c>
      <c r="J67" s="499">
        <f t="shared" si="0"/>
        <v>99.820706948842925</v>
      </c>
      <c r="K67" s="523">
        <f>J67</f>
        <v>99.820706948842925</v>
      </c>
      <c r="L67" s="511"/>
      <c r="M67" s="662"/>
      <c r="N67" s="503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</row>
    <row r="68" spans="1:33" s="531" customFormat="1" ht="42" hidden="1" customHeight="1" x14ac:dyDescent="0.25">
      <c r="A68" s="509"/>
      <c r="B68" s="627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499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662"/>
      <c r="N68" s="503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</row>
    <row r="69" spans="1:33" s="531" customFormat="1" ht="42" hidden="1" customHeight="1" x14ac:dyDescent="0.25">
      <c r="A69" s="509"/>
      <c r="B69" s="590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499" t="e">
        <f>IF(I69/H69*100&gt;100,100,I69/H69*100)</f>
        <v>#DIV/0!</v>
      </c>
      <c r="K69" s="510"/>
      <c r="L69" s="511"/>
      <c r="M69" s="662"/>
      <c r="N69" s="503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  <c r="AD69" s="504"/>
      <c r="AE69" s="504"/>
      <c r="AF69" s="504"/>
      <c r="AG69" s="504"/>
    </row>
    <row r="70" spans="1:33" s="531" customFormat="1" ht="36" hidden="1" customHeight="1" x14ac:dyDescent="0.25">
      <c r="A70" s="509"/>
      <c r="B70" s="590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499" t="e">
        <f>IF(I70/H70*100&gt;100,100,I70/H70*100)</f>
        <v>#DIV/0!</v>
      </c>
      <c r="K70" s="510"/>
      <c r="L70" s="511"/>
      <c r="M70" s="662"/>
      <c r="N70" s="503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  <c r="AD70" s="504"/>
      <c r="AE70" s="504"/>
      <c r="AF70" s="504"/>
      <c r="AG70" s="504"/>
    </row>
    <row r="71" spans="1:33" s="531" customFormat="1" ht="30.75" hidden="1" customHeight="1" x14ac:dyDescent="0.25">
      <c r="A71" s="509"/>
      <c r="B71" s="612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499" t="e">
        <f>IF(I71/H71*100&gt;100,100,I71/H71*100)</f>
        <v>#DIV/0!</v>
      </c>
      <c r="K71" s="523" t="e">
        <f>J71</f>
        <v>#DIV/0!</v>
      </c>
      <c r="L71" s="511"/>
      <c r="M71" s="662"/>
      <c r="N71" s="503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</row>
    <row r="72" spans="1:33" s="531" customFormat="1" ht="42" hidden="1" customHeight="1" x14ac:dyDescent="0.25">
      <c r="A72" s="509"/>
      <c r="B72" s="627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499" t="e">
        <f>IF(I72/H72*100&gt;100,100,I72/H72*100)</f>
        <v>#DIV/0!</v>
      </c>
      <c r="K72" s="500" t="e">
        <f>(J72+J73+J74)/3</f>
        <v>#DIV/0!</v>
      </c>
      <c r="L72" s="501" t="e">
        <f>(K72+K75)/2</f>
        <v>#DIV/0!</v>
      </c>
      <c r="M72" s="662"/>
      <c r="N72" s="503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  <c r="AG72" s="504"/>
    </row>
    <row r="73" spans="1:33" s="531" customFormat="1" ht="42" hidden="1" customHeight="1" x14ac:dyDescent="0.25">
      <c r="A73" s="509"/>
      <c r="B73" s="590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499" t="e">
        <f>IF(H73/I73*100&gt;100,100,H73/I73*100)</f>
        <v>#DIV/0!</v>
      </c>
      <c r="K73" s="510"/>
      <c r="L73" s="511"/>
      <c r="M73" s="662"/>
      <c r="N73" s="503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  <c r="AG73" s="504"/>
    </row>
    <row r="74" spans="1:33" s="531" customFormat="1" ht="36" hidden="1" customHeight="1" x14ac:dyDescent="0.25">
      <c r="A74" s="509"/>
      <c r="B74" s="590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499" t="e">
        <f>IF(I74/H74*100&gt;100,100,I74/H74*100)</f>
        <v>#DIV/0!</v>
      </c>
      <c r="K74" s="510"/>
      <c r="L74" s="511"/>
      <c r="M74" s="662"/>
      <c r="N74" s="503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</row>
    <row r="75" spans="1:33" s="531" customFormat="1" ht="30.75" hidden="1" customHeight="1" thickBot="1" x14ac:dyDescent="0.3">
      <c r="A75" s="509"/>
      <c r="B75" s="590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499" t="e">
        <f>IF(I75/H75*100&gt;100,100,I75/H75*100)</f>
        <v>#DIV/0!</v>
      </c>
      <c r="K75" s="523" t="e">
        <f>J75</f>
        <v>#DIV/0!</v>
      </c>
      <c r="L75" s="511"/>
      <c r="M75" s="662"/>
      <c r="N75" s="503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</row>
    <row r="76" spans="1:33" s="531" customFormat="1" ht="42" customHeight="1" x14ac:dyDescent="0.25">
      <c r="A76" s="509"/>
      <c r="B76" s="576" t="s">
        <v>83</v>
      </c>
      <c r="C76" s="492" t="s">
        <v>473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>
        <v>100</v>
      </c>
      <c r="I76" s="497">
        <v>100</v>
      </c>
      <c r="J76" s="499">
        <f>IF(H76/I76*100&gt;100,100,H76/I76*100)</f>
        <v>100</v>
      </c>
      <c r="K76" s="500">
        <f>(J76+J77+J78)/3</f>
        <v>100</v>
      </c>
      <c r="L76" s="501">
        <f>(K76+K79)/2</f>
        <v>99.954995499549966</v>
      </c>
      <c r="M76" s="662"/>
      <c r="N76" s="503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</row>
    <row r="77" spans="1:33" s="531" customFormat="1" ht="42" customHeight="1" x14ac:dyDescent="0.25">
      <c r="A77" s="509"/>
      <c r="B77" s="590"/>
      <c r="C77" s="508"/>
      <c r="D77" s="532"/>
      <c r="E77" s="496" t="s">
        <v>11</v>
      </c>
      <c r="F77" s="530" t="s">
        <v>213</v>
      </c>
      <c r="G77" s="496" t="s">
        <v>13</v>
      </c>
      <c r="H77" s="497">
        <v>12</v>
      </c>
      <c r="I77" s="497">
        <v>11.6</v>
      </c>
      <c r="J77" s="499">
        <f>IF(H77/I77*100&gt;100,100,H77/I77*100)</f>
        <v>100</v>
      </c>
      <c r="K77" s="510"/>
      <c r="L77" s="511"/>
      <c r="M77" s="662"/>
      <c r="N77" s="503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</row>
    <row r="78" spans="1:33" s="531" customFormat="1" ht="36" customHeight="1" x14ac:dyDescent="0.25">
      <c r="A78" s="509"/>
      <c r="B78" s="590"/>
      <c r="C78" s="508"/>
      <c r="D78" s="532"/>
      <c r="E78" s="496" t="s">
        <v>11</v>
      </c>
      <c r="F78" s="530" t="s">
        <v>214</v>
      </c>
      <c r="G78" s="496" t="s">
        <v>13</v>
      </c>
      <c r="H78" s="497">
        <v>100</v>
      </c>
      <c r="I78" s="497">
        <v>100</v>
      </c>
      <c r="J78" s="499">
        <f>IF(I78/H78*100&gt;100,100,I78/H78*100)</f>
        <v>100</v>
      </c>
      <c r="K78" s="510"/>
      <c r="L78" s="511"/>
      <c r="M78" s="662"/>
      <c r="N78" s="503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</row>
    <row r="79" spans="1:33" s="531" customFormat="1" ht="30.75" customHeight="1" thickBot="1" x14ac:dyDescent="0.3">
      <c r="A79" s="509"/>
      <c r="B79" s="596"/>
      <c r="C79" s="514"/>
      <c r="D79" s="533"/>
      <c r="E79" s="496" t="s">
        <v>16</v>
      </c>
      <c r="F79" s="534" t="s">
        <v>305</v>
      </c>
      <c r="G79" s="496" t="s">
        <v>18</v>
      </c>
      <c r="H79" s="519">
        <v>0.33329999999999999</v>
      </c>
      <c r="I79" s="522">
        <v>0.33300000000000002</v>
      </c>
      <c r="J79" s="542">
        <f>IF(I79/H79*100&gt;100,100,I79/H79*100)</f>
        <v>99.909990999099918</v>
      </c>
      <c r="K79" s="523">
        <f>J79</f>
        <v>99.909990999099918</v>
      </c>
      <c r="L79" s="511"/>
      <c r="M79" s="662"/>
      <c r="N79" s="503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</row>
    <row r="80" spans="1:33" s="531" customFormat="1" ht="42" customHeight="1" x14ac:dyDescent="0.25">
      <c r="A80" s="509"/>
      <c r="B80" s="576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>
        <v>100</v>
      </c>
      <c r="I80" s="497">
        <v>100</v>
      </c>
      <c r="J80" s="499">
        <f t="shared" ref="J80:J87" si="1">IF(I80/H80*100&gt;100,100,I80/H80*100)</f>
        <v>100</v>
      </c>
      <c r="K80" s="500">
        <f>(J80+J81+J82)/3</f>
        <v>100</v>
      </c>
      <c r="L80" s="501">
        <f>(K80+K83)/2</f>
        <v>100</v>
      </c>
      <c r="M80" s="662"/>
      <c r="N80" s="503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</row>
    <row r="81" spans="1:33" s="531" customFormat="1" ht="42" customHeight="1" x14ac:dyDescent="0.25">
      <c r="A81" s="509"/>
      <c r="B81" s="590"/>
      <c r="C81" s="508"/>
      <c r="D81" s="532"/>
      <c r="E81" s="496" t="s">
        <v>11</v>
      </c>
      <c r="F81" s="530" t="s">
        <v>213</v>
      </c>
      <c r="G81" s="496" t="s">
        <v>13</v>
      </c>
      <c r="H81" s="497">
        <v>12</v>
      </c>
      <c r="I81" s="497">
        <v>11</v>
      </c>
      <c r="J81" s="499">
        <f>IF(H81/I81*100&gt;100,100,H81/I81*100)</f>
        <v>100</v>
      </c>
      <c r="K81" s="510"/>
      <c r="L81" s="511"/>
      <c r="M81" s="662"/>
      <c r="N81" s="503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</row>
    <row r="82" spans="1:33" s="531" customFormat="1" ht="36" customHeight="1" x14ac:dyDescent="0.25">
      <c r="A82" s="509"/>
      <c r="B82" s="590"/>
      <c r="C82" s="508"/>
      <c r="D82" s="532"/>
      <c r="E82" s="496" t="s">
        <v>11</v>
      </c>
      <c r="F82" s="530" t="s">
        <v>214</v>
      </c>
      <c r="G82" s="496" t="s">
        <v>13</v>
      </c>
      <c r="H82" s="497">
        <v>100</v>
      </c>
      <c r="I82" s="497">
        <v>100</v>
      </c>
      <c r="J82" s="499">
        <f t="shared" si="1"/>
        <v>100</v>
      </c>
      <c r="K82" s="510"/>
      <c r="L82" s="511"/>
      <c r="M82" s="662"/>
      <c r="N82" s="503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</row>
    <row r="83" spans="1:33" s="531" customFormat="1" ht="30.75" customHeight="1" thickBot="1" x14ac:dyDescent="0.3">
      <c r="A83" s="509"/>
      <c r="B83" s="596"/>
      <c r="C83" s="514"/>
      <c r="D83" s="533"/>
      <c r="E83" s="496" t="s">
        <v>16</v>
      </c>
      <c r="F83" s="534" t="s">
        <v>305</v>
      </c>
      <c r="G83" s="496" t="s">
        <v>18</v>
      </c>
      <c r="H83" s="519">
        <v>2</v>
      </c>
      <c r="I83" s="750">
        <v>2.17</v>
      </c>
      <c r="J83" s="499">
        <f t="shared" si="1"/>
        <v>100</v>
      </c>
      <c r="K83" s="523">
        <f>J83</f>
        <v>100</v>
      </c>
      <c r="L83" s="511"/>
      <c r="M83" s="662"/>
      <c r="N83" s="503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  <c r="AG83" s="504"/>
    </row>
    <row r="84" spans="1:33" s="531" customFormat="1" ht="42" customHeight="1" x14ac:dyDescent="0.25">
      <c r="A84" s="509"/>
      <c r="B84" s="603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100</v>
      </c>
      <c r="J84" s="499">
        <f t="shared" si="1"/>
        <v>100</v>
      </c>
      <c r="K84" s="500">
        <f>(J84+J85+J86)/3</f>
        <v>100</v>
      </c>
      <c r="L84" s="501">
        <f>(K84+K87)/2</f>
        <v>100</v>
      </c>
      <c r="M84" s="662"/>
      <c r="N84" s="503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  <c r="AG84" s="504"/>
    </row>
    <row r="85" spans="1:33" s="531" customFormat="1" ht="42" customHeight="1" x14ac:dyDescent="0.25">
      <c r="A85" s="509"/>
      <c r="B85" s="590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11.9</v>
      </c>
      <c r="J85" s="499">
        <f>IF(H85/I85*100&gt;100,100,H85/I85*100)</f>
        <v>100</v>
      </c>
      <c r="K85" s="510"/>
      <c r="L85" s="511"/>
      <c r="M85" s="662"/>
      <c r="N85" s="503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  <c r="AD85" s="504"/>
      <c r="AE85" s="504"/>
      <c r="AF85" s="504"/>
      <c r="AG85" s="504"/>
    </row>
    <row r="86" spans="1:33" s="531" customFormat="1" ht="36" customHeight="1" x14ac:dyDescent="0.25">
      <c r="A86" s="509"/>
      <c r="B86" s="590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499">
        <f t="shared" si="1"/>
        <v>100</v>
      </c>
      <c r="K86" s="510"/>
      <c r="L86" s="511"/>
      <c r="M86" s="662"/>
      <c r="N86" s="503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  <c r="AG86" s="504"/>
    </row>
    <row r="87" spans="1:33" s="531" customFormat="1" ht="30.75" customHeight="1" x14ac:dyDescent="0.25">
      <c r="A87" s="515"/>
      <c r="B87" s="612"/>
      <c r="C87" s="514"/>
      <c r="D87" s="533"/>
      <c r="E87" s="496" t="s">
        <v>16</v>
      </c>
      <c r="F87" s="534" t="s">
        <v>305</v>
      </c>
      <c r="G87" s="496" t="s">
        <v>18</v>
      </c>
      <c r="H87" s="519">
        <v>27.333300000000001</v>
      </c>
      <c r="I87" s="519">
        <v>30</v>
      </c>
      <c r="J87" s="499">
        <f t="shared" si="1"/>
        <v>100</v>
      </c>
      <c r="K87" s="523">
        <f>J87</f>
        <v>100</v>
      </c>
      <c r="L87" s="511"/>
      <c r="M87" s="662"/>
      <c r="N87" s="503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  <c r="AD87" s="504"/>
      <c r="AE87" s="504"/>
      <c r="AF87" s="504"/>
      <c r="AG87" s="504"/>
    </row>
    <row r="88" spans="1:33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  <c r="AG88" s="561"/>
    </row>
    <row r="89" spans="1:33" ht="30.75" customHeight="1" x14ac:dyDescent="0.25">
      <c r="A89" s="561" t="s">
        <v>432</v>
      </c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</row>
    <row r="90" spans="1:33" x14ac:dyDescent="0.25">
      <c r="G90" s="561">
        <v>357</v>
      </c>
      <c r="H90" s="563">
        <f>H7+H11+H15+H19+H23+H27+H31+H35+H39+H43+H47+H51</f>
        <v>357</v>
      </c>
      <c r="I90" s="703">
        <f>I7+I11+I15+I19+I23+I27+I31+I35+I39+I43+I47+I51</f>
        <v>359.25</v>
      </c>
      <c r="J90" s="704">
        <v>359.25</v>
      </c>
      <c r="K90" s="505"/>
    </row>
    <row r="91" spans="1:33" x14ac:dyDescent="0.25">
      <c r="G91" s="561">
        <v>357</v>
      </c>
      <c r="H91" s="563">
        <f>H55+H59+H63+H67+H71+H75+H79+H83+H87</f>
        <v>356.99990000000003</v>
      </c>
      <c r="I91" s="703">
        <f>I55+I59+I63+I67+I71+I75+I79+I83+I87</f>
        <v>359.25300000000004</v>
      </c>
      <c r="J91" s="704">
        <v>359.25</v>
      </c>
      <c r="K91" s="505"/>
    </row>
    <row r="92" spans="1:33" ht="30.75" customHeight="1" x14ac:dyDescent="0.25">
      <c r="A92" s="560"/>
      <c r="G92" s="560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  <c r="AD92" s="561"/>
      <c r="AE92" s="561"/>
      <c r="AF92" s="561"/>
      <c r="AG92" s="561"/>
    </row>
    <row r="93" spans="1:33" x14ac:dyDescent="0.25">
      <c r="A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</row>
  </sheetData>
  <autoFilter ref="A2:N35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93"/>
  <sheetViews>
    <sheetView topLeftCell="B1"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8.85546875" style="504" customWidth="1"/>
    <col min="2" max="2" width="26.5703125" style="561" customWidth="1"/>
    <col min="3" max="4" width="17.5703125" style="561" customWidth="1"/>
    <col min="5" max="5" width="17.5703125" style="562" customWidth="1"/>
    <col min="6" max="6" width="34.85546875" style="561" customWidth="1"/>
    <col min="7" max="7" width="17.5703125" style="561" customWidth="1"/>
    <col min="8" max="8" width="17.5703125" style="563" customWidth="1"/>
    <col min="9" max="9" width="17.5703125" style="561" customWidth="1"/>
    <col min="10" max="14" width="18.85546875" style="504" customWidth="1"/>
    <col min="15" max="38" width="9.140625" style="504" customWidth="1"/>
    <col min="39" max="16384" width="8.85546875" style="561"/>
  </cols>
  <sheetData>
    <row r="1" spans="1:38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38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8"/>
      <c r="AG2" s="658"/>
      <c r="AH2" s="658"/>
      <c r="AI2" s="658"/>
      <c r="AJ2" s="658"/>
      <c r="AK2" s="658"/>
      <c r="AL2" s="658"/>
    </row>
    <row r="3" spans="1:38" s="489" customFormat="1" ht="22.5" customHeight="1" x14ac:dyDescent="0.2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38" s="505" customFormat="1" ht="42" customHeight="1" x14ac:dyDescent="0.25">
      <c r="A4" s="714" t="s">
        <v>474</v>
      </c>
      <c r="B4" s="492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20</v>
      </c>
      <c r="I4" s="582">
        <v>18.899999999999999</v>
      </c>
      <c r="J4" s="583">
        <f>IF(H4/I4*100&gt;100,100,H4/I4*100)</f>
        <v>100</v>
      </c>
      <c r="K4" s="584">
        <f>(J4+J5+J6)/3</f>
        <v>100</v>
      </c>
      <c r="L4" s="585">
        <f>(K4+K7)/2</f>
        <v>100</v>
      </c>
      <c r="M4" s="661" t="s">
        <v>407</v>
      </c>
      <c r="N4" s="503"/>
      <c r="O4" s="504"/>
      <c r="P4" s="504"/>
      <c r="Q4" s="504"/>
      <c r="R4" s="504"/>
      <c r="S4" s="504">
        <v>12</v>
      </c>
      <c r="T4" s="504">
        <v>5.0999999999999996</v>
      </c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  <c r="AH4" s="504"/>
      <c r="AI4" s="504"/>
      <c r="AJ4" s="504"/>
      <c r="AK4" s="504"/>
      <c r="AL4" s="504"/>
    </row>
    <row r="5" spans="1:38" s="505" customFormat="1" ht="42" customHeight="1" x14ac:dyDescent="0.25">
      <c r="A5" s="506"/>
      <c r="B5" s="509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582">
        <v>100</v>
      </c>
      <c r="J5" s="583">
        <f>IF(I5/H5*100&gt;100,100,I5/H5*100)</f>
        <v>100</v>
      </c>
      <c r="K5" s="593"/>
      <c r="L5" s="594"/>
      <c r="M5" s="662"/>
      <c r="N5" s="503"/>
      <c r="O5" s="504"/>
      <c r="P5" s="504"/>
      <c r="Q5" s="504"/>
      <c r="R5" s="504"/>
      <c r="S5" s="504">
        <v>100</v>
      </c>
      <c r="T5" s="504">
        <v>100</v>
      </c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</row>
    <row r="6" spans="1:38" s="505" customFormat="1" ht="36" customHeight="1" x14ac:dyDescent="0.25">
      <c r="A6" s="506"/>
      <c r="B6" s="509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75</v>
      </c>
      <c r="J6" s="583">
        <f>IF(I6/H6*100&gt;100,100,I6/H6*100)</f>
        <v>100</v>
      </c>
      <c r="K6" s="593"/>
      <c r="L6" s="594"/>
      <c r="M6" s="662"/>
      <c r="N6" s="503"/>
      <c r="O6" s="504"/>
      <c r="P6" s="504"/>
      <c r="Q6" s="504"/>
      <c r="R6" s="504"/>
      <c r="S6" s="504">
        <v>55</v>
      </c>
      <c r="T6" s="504">
        <v>60</v>
      </c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  <c r="AH6" s="504"/>
      <c r="AI6" s="504"/>
      <c r="AJ6" s="504"/>
      <c r="AK6" s="504"/>
      <c r="AL6" s="504"/>
    </row>
    <row r="7" spans="1:38" s="505" customFormat="1" ht="30.75" customHeight="1" x14ac:dyDescent="0.25">
      <c r="A7" s="506"/>
      <c r="B7" s="515"/>
      <c r="C7" s="514"/>
      <c r="D7" s="515"/>
      <c r="E7" s="494" t="s">
        <v>16</v>
      </c>
      <c r="F7" s="517" t="s">
        <v>305</v>
      </c>
      <c r="G7" s="496" t="s">
        <v>18</v>
      </c>
      <c r="H7" s="519">
        <v>2.7</v>
      </c>
      <c r="I7" s="713">
        <v>8.33</v>
      </c>
      <c r="J7" s="663">
        <f>IF(I7/H7*100&gt;100,100,I7/H7*100)</f>
        <v>100</v>
      </c>
      <c r="K7" s="602">
        <f>J7</f>
        <v>100</v>
      </c>
      <c r="L7" s="594"/>
      <c r="M7" s="662"/>
      <c r="N7" s="503"/>
      <c r="O7" s="504"/>
      <c r="P7" s="504"/>
      <c r="Q7" s="504"/>
      <c r="R7" s="504"/>
      <c r="S7" s="504">
        <v>1</v>
      </c>
      <c r="T7" s="504">
        <v>1</v>
      </c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  <c r="AH7" s="504"/>
      <c r="AI7" s="504"/>
      <c r="AJ7" s="504"/>
      <c r="AK7" s="504"/>
      <c r="AL7" s="504"/>
    </row>
    <row r="8" spans="1:38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62"/>
      <c r="N8" s="503"/>
      <c r="O8" s="504"/>
      <c r="P8" s="504"/>
      <c r="Q8" s="504"/>
      <c r="R8" s="504"/>
      <c r="S8" s="504">
        <v>10</v>
      </c>
      <c r="T8" s="504">
        <v>9.6999999999999993</v>
      </c>
      <c r="U8" s="504"/>
      <c r="V8" s="504"/>
      <c r="W8" s="504"/>
      <c r="X8" s="504"/>
      <c r="Y8" s="504"/>
      <c r="Z8" s="504"/>
      <c r="AA8" s="504"/>
      <c r="AB8" s="504"/>
      <c r="AC8" s="504"/>
      <c r="AD8" s="504"/>
      <c r="AE8" s="504"/>
      <c r="AF8" s="504"/>
      <c r="AG8" s="504"/>
      <c r="AH8" s="504"/>
      <c r="AI8" s="504"/>
      <c r="AJ8" s="504"/>
      <c r="AK8" s="504"/>
      <c r="AL8" s="504"/>
    </row>
    <row r="9" spans="1:38" s="505" customFormat="1" ht="42" hidden="1" customHeight="1" x14ac:dyDescent="0.25">
      <c r="A9" s="508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583" t="e">
        <f>IF(I9/H9*100&gt;100,100,I9/H9*100)</f>
        <v>#DIV/0!</v>
      </c>
      <c r="K9" s="593"/>
      <c r="L9" s="594"/>
      <c r="M9" s="662"/>
      <c r="N9" s="503"/>
      <c r="O9" s="504"/>
      <c r="P9" s="504"/>
      <c r="Q9" s="504"/>
      <c r="R9" s="504"/>
      <c r="S9" s="504">
        <v>100</v>
      </c>
      <c r="T9" s="504">
        <v>100</v>
      </c>
      <c r="U9" s="504"/>
      <c r="V9" s="504"/>
      <c r="W9" s="504"/>
      <c r="X9" s="504"/>
      <c r="Y9" s="504"/>
      <c r="Z9" s="504"/>
      <c r="AA9" s="504"/>
      <c r="AB9" s="504"/>
      <c r="AC9" s="504"/>
      <c r="AD9" s="504"/>
      <c r="AE9" s="504"/>
      <c r="AF9" s="504"/>
      <c r="AG9" s="504"/>
      <c r="AH9" s="504"/>
      <c r="AI9" s="504"/>
      <c r="AJ9" s="504"/>
      <c r="AK9" s="504"/>
      <c r="AL9" s="504"/>
    </row>
    <row r="10" spans="1:38" s="505" customFormat="1" ht="36" hidden="1" customHeight="1" x14ac:dyDescent="0.25">
      <c r="A10" s="508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662"/>
      <c r="N10" s="503"/>
      <c r="O10" s="504"/>
      <c r="P10" s="504"/>
      <c r="Q10" s="504"/>
      <c r="R10" s="504"/>
      <c r="S10" s="504">
        <v>55</v>
      </c>
      <c r="T10" s="504">
        <v>57.1</v>
      </c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</row>
    <row r="11" spans="1:38" s="505" customFormat="1" ht="30.75" hidden="1" customHeight="1" x14ac:dyDescent="0.25">
      <c r="A11" s="508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662"/>
      <c r="N11" s="503"/>
      <c r="O11" s="504"/>
      <c r="P11" s="504"/>
      <c r="Q11" s="504"/>
      <c r="R11" s="504"/>
      <c r="S11" s="504">
        <v>124</v>
      </c>
      <c r="T11" s="504">
        <v>124</v>
      </c>
      <c r="U11" s="504"/>
      <c r="V11" s="504"/>
      <c r="W11" s="504"/>
      <c r="X11" s="504"/>
      <c r="Y11" s="504"/>
      <c r="Z11" s="504"/>
      <c r="AA11" s="504"/>
      <c r="AB11" s="504"/>
      <c r="AC11" s="504"/>
      <c r="AD11" s="504"/>
      <c r="AE11" s="504"/>
      <c r="AF11" s="504"/>
      <c r="AG11" s="504"/>
      <c r="AH11" s="504"/>
      <c r="AI11" s="504"/>
      <c r="AJ11" s="504"/>
      <c r="AK11" s="504"/>
      <c r="AL11" s="504"/>
    </row>
    <row r="12" spans="1:38" s="505" customFormat="1" ht="42" hidden="1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62"/>
      <c r="N12" s="503"/>
      <c r="O12" s="504"/>
      <c r="P12" s="504"/>
      <c r="Q12" s="504"/>
      <c r="R12" s="504"/>
      <c r="S12" s="504">
        <v>12</v>
      </c>
      <c r="T12" s="504">
        <v>12</v>
      </c>
      <c r="U12" s="504"/>
      <c r="V12" s="504"/>
      <c r="W12" s="504"/>
      <c r="X12" s="504"/>
      <c r="Y12" s="504"/>
      <c r="Z12" s="504"/>
      <c r="AA12" s="504"/>
      <c r="AB12" s="504"/>
      <c r="AC12" s="504"/>
      <c r="AD12" s="504"/>
      <c r="AE12" s="504"/>
      <c r="AF12" s="504"/>
      <c r="AG12" s="504"/>
      <c r="AH12" s="504"/>
      <c r="AI12" s="504"/>
      <c r="AJ12" s="504"/>
      <c r="AK12" s="504"/>
      <c r="AL12" s="504"/>
    </row>
    <row r="13" spans="1:38" s="505" customFormat="1" ht="42" hidden="1" customHeight="1" x14ac:dyDescent="0.25">
      <c r="A13" s="508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662"/>
      <c r="N13" s="503"/>
      <c r="O13" s="504"/>
      <c r="P13" s="504"/>
      <c r="Q13" s="504"/>
      <c r="R13" s="504"/>
      <c r="S13" s="504">
        <v>100</v>
      </c>
      <c r="T13" s="504">
        <v>100</v>
      </c>
      <c r="U13" s="504"/>
      <c r="V13" s="504"/>
      <c r="W13" s="504"/>
      <c r="X13" s="504"/>
      <c r="Y13" s="504"/>
      <c r="Z13" s="504"/>
      <c r="AA13" s="504"/>
      <c r="AB13" s="504"/>
      <c r="AC13" s="504"/>
      <c r="AD13" s="504"/>
      <c r="AE13" s="504"/>
      <c r="AF13" s="504"/>
      <c r="AG13" s="504"/>
      <c r="AH13" s="504"/>
      <c r="AI13" s="504"/>
      <c r="AJ13" s="504"/>
      <c r="AK13" s="504"/>
      <c r="AL13" s="504"/>
    </row>
    <row r="14" spans="1:38" s="505" customFormat="1" ht="36" hidden="1" customHeight="1" x14ac:dyDescent="0.25">
      <c r="A14" s="508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662"/>
      <c r="N14" s="503"/>
      <c r="O14" s="504"/>
      <c r="P14" s="504"/>
      <c r="Q14" s="504"/>
      <c r="R14" s="504"/>
      <c r="S14" s="504">
        <v>55</v>
      </c>
      <c r="T14" s="504">
        <v>50</v>
      </c>
      <c r="U14" s="504"/>
      <c r="V14" s="504"/>
      <c r="W14" s="504"/>
      <c r="X14" s="504"/>
      <c r="Y14" s="504"/>
      <c r="Z14" s="504"/>
      <c r="AA14" s="504"/>
      <c r="AB14" s="504"/>
      <c r="AC14" s="504"/>
      <c r="AD14" s="504"/>
      <c r="AE14" s="504"/>
      <c r="AF14" s="504"/>
      <c r="AG14" s="504"/>
      <c r="AH14" s="504"/>
      <c r="AI14" s="504"/>
      <c r="AJ14" s="504"/>
      <c r="AK14" s="504"/>
      <c r="AL14" s="504"/>
    </row>
    <row r="15" spans="1:38" s="505" customFormat="1" ht="30.75" hidden="1" customHeight="1" x14ac:dyDescent="0.25">
      <c r="A15" s="508"/>
      <c r="B15" s="557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662"/>
      <c r="N15" s="503"/>
      <c r="O15" s="504"/>
      <c r="P15" s="504"/>
      <c r="Q15" s="504"/>
      <c r="R15" s="504"/>
      <c r="S15" s="504">
        <v>13</v>
      </c>
      <c r="T15" s="504">
        <v>13</v>
      </c>
      <c r="U15" s="504"/>
      <c r="V15" s="504"/>
      <c r="W15" s="504"/>
      <c r="X15" s="504"/>
      <c r="Y15" s="504"/>
      <c r="Z15" s="504"/>
      <c r="AA15" s="504"/>
      <c r="AB15" s="504"/>
      <c r="AC15" s="504"/>
      <c r="AD15" s="504"/>
      <c r="AE15" s="504"/>
      <c r="AF15" s="504"/>
      <c r="AG15" s="504"/>
      <c r="AH15" s="504"/>
      <c r="AI15" s="504"/>
      <c r="AJ15" s="504"/>
      <c r="AK15" s="504"/>
      <c r="AL15" s="504"/>
    </row>
    <row r="16" spans="1:38" s="505" customFormat="1" ht="42" hidden="1" customHeight="1" x14ac:dyDescent="0.25">
      <c r="A16" s="508"/>
      <c r="B16" s="558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662"/>
      <c r="N16" s="503"/>
      <c r="O16" s="504"/>
      <c r="P16" s="504"/>
      <c r="Q16" s="504"/>
      <c r="R16" s="504"/>
      <c r="S16" s="504">
        <v>100</v>
      </c>
      <c r="T16" s="504">
        <v>100</v>
      </c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</row>
    <row r="17" spans="1:38" s="505" customFormat="1" ht="42" hidden="1" customHeight="1" x14ac:dyDescent="0.25">
      <c r="A17" s="508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662"/>
      <c r="N17" s="503"/>
      <c r="O17" s="504"/>
      <c r="P17" s="504"/>
      <c r="Q17" s="504"/>
      <c r="R17" s="504"/>
      <c r="S17" s="504">
        <v>12</v>
      </c>
      <c r="T17" s="504">
        <v>5.0999999999999996</v>
      </c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</row>
    <row r="18" spans="1:38" s="505" customFormat="1" ht="36" hidden="1" customHeight="1" x14ac:dyDescent="0.25">
      <c r="A18" s="508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662"/>
      <c r="N18" s="503"/>
      <c r="O18" s="504"/>
      <c r="P18" s="504"/>
      <c r="Q18" s="504"/>
      <c r="R18" s="504"/>
      <c r="S18" s="504">
        <v>100</v>
      </c>
      <c r="T18" s="504">
        <v>100</v>
      </c>
      <c r="U18" s="504"/>
      <c r="V18" s="504"/>
      <c r="W18" s="504"/>
      <c r="X18" s="504"/>
      <c r="Y18" s="504"/>
      <c r="Z18" s="504"/>
      <c r="AA18" s="504"/>
      <c r="AB18" s="504"/>
      <c r="AC18" s="504"/>
      <c r="AD18" s="504"/>
      <c r="AE18" s="504"/>
      <c r="AF18" s="504"/>
      <c r="AG18" s="504"/>
      <c r="AH18" s="504"/>
      <c r="AI18" s="504"/>
      <c r="AJ18" s="504"/>
      <c r="AK18" s="504"/>
      <c r="AL18" s="504"/>
    </row>
    <row r="19" spans="1:38" s="505" customFormat="1" ht="30.75" hidden="1" customHeight="1" x14ac:dyDescent="0.25">
      <c r="A19" s="508"/>
      <c r="B19" s="509"/>
      <c r="C19" s="514"/>
      <c r="D19" s="515"/>
      <c r="E19" s="494" t="s">
        <v>16</v>
      </c>
      <c r="F19" s="517" t="s">
        <v>305</v>
      </c>
      <c r="G19" s="496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662"/>
      <c r="N19" s="503"/>
      <c r="O19" s="504"/>
      <c r="P19" s="504"/>
      <c r="Q19" s="504"/>
      <c r="R19" s="504"/>
      <c r="S19" s="504">
        <v>1</v>
      </c>
      <c r="T19" s="504">
        <v>1</v>
      </c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</row>
    <row r="20" spans="1:38" s="505" customFormat="1" ht="42" hidden="1" customHeight="1" x14ac:dyDescent="0.25">
      <c r="A20" s="508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62"/>
      <c r="N20" s="503"/>
      <c r="O20" s="504"/>
      <c r="P20" s="504"/>
      <c r="Q20" s="504"/>
      <c r="R20" s="504"/>
      <c r="S20" s="504">
        <v>100</v>
      </c>
      <c r="T20" s="504">
        <v>100</v>
      </c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  <c r="AG20" s="504"/>
      <c r="AH20" s="504"/>
      <c r="AI20" s="504"/>
      <c r="AJ20" s="504"/>
      <c r="AK20" s="504"/>
      <c r="AL20" s="504"/>
    </row>
    <row r="21" spans="1:38" s="505" customFormat="1" ht="42" hidden="1" customHeight="1" x14ac:dyDescent="0.25">
      <c r="A21" s="508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662"/>
      <c r="N21" s="503"/>
      <c r="O21" s="504"/>
      <c r="P21" s="504"/>
      <c r="Q21" s="504"/>
      <c r="R21" s="504"/>
      <c r="S21" s="504">
        <v>10</v>
      </c>
      <c r="T21" s="504">
        <v>9.6999999999999993</v>
      </c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</row>
    <row r="22" spans="1:38" s="505" customFormat="1" ht="36" hidden="1" customHeight="1" x14ac:dyDescent="0.25">
      <c r="A22" s="508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662"/>
      <c r="N22" s="503"/>
      <c r="O22" s="504"/>
      <c r="P22" s="504"/>
      <c r="Q22" s="504"/>
      <c r="R22" s="504"/>
      <c r="S22" s="504">
        <v>100</v>
      </c>
      <c r="T22" s="504">
        <v>100</v>
      </c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</row>
    <row r="23" spans="1:38" s="505" customFormat="1" ht="30.75" hidden="1" customHeight="1" x14ac:dyDescent="0.25">
      <c r="A23" s="508"/>
      <c r="B23" s="556"/>
      <c r="C23" s="514"/>
      <c r="D23" s="515"/>
      <c r="E23" s="494" t="s">
        <v>16</v>
      </c>
      <c r="F23" s="517" t="s">
        <v>305</v>
      </c>
      <c r="G23" s="496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662"/>
      <c r="N23" s="503"/>
      <c r="O23" s="504"/>
      <c r="P23" s="504"/>
      <c r="Q23" s="504"/>
      <c r="R23" s="504"/>
      <c r="S23" s="504">
        <v>124</v>
      </c>
      <c r="T23" s="504">
        <v>124</v>
      </c>
      <c r="U23" s="504"/>
      <c r="V23" s="504"/>
      <c r="W23" s="504"/>
      <c r="X23" s="504"/>
      <c r="Y23" s="504"/>
      <c r="Z23" s="504"/>
      <c r="AA23" s="504"/>
      <c r="AB23" s="504"/>
      <c r="AC23" s="504"/>
      <c r="AD23" s="504"/>
      <c r="AE23" s="504"/>
      <c r="AF23" s="504"/>
      <c r="AG23" s="504"/>
      <c r="AH23" s="504"/>
      <c r="AI23" s="504"/>
      <c r="AJ23" s="504"/>
      <c r="AK23" s="504"/>
      <c r="AL23" s="504"/>
    </row>
    <row r="24" spans="1:38" s="505" customFormat="1" ht="42" customHeight="1" x14ac:dyDescent="0.25">
      <c r="A24" s="508"/>
      <c r="B24" s="492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20</v>
      </c>
      <c r="I24" s="498">
        <v>14.6</v>
      </c>
      <c r="J24" s="583">
        <f>IF(H24/I24*100&gt;100,100,H24/I24*100)</f>
        <v>100</v>
      </c>
      <c r="K24" s="751">
        <f>(J24+J25+J26)/3</f>
        <v>100</v>
      </c>
      <c r="L24" s="585">
        <f>(K24+K27)/2</f>
        <v>97.857142857142861</v>
      </c>
      <c r="M24" s="662"/>
      <c r="N24" s="503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  <c r="AH24" s="504"/>
      <c r="AI24" s="504"/>
      <c r="AJ24" s="504"/>
      <c r="AK24" s="504"/>
      <c r="AL24" s="504"/>
    </row>
    <row r="25" spans="1:38" s="505" customFormat="1" ht="42" customHeight="1" x14ac:dyDescent="0.25">
      <c r="A25" s="508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583">
        <f>IF(I25/H25*100&gt;100,100,I25/H25*100)</f>
        <v>100</v>
      </c>
      <c r="K25" s="752"/>
      <c r="L25" s="753"/>
      <c r="M25" s="662"/>
      <c r="N25" s="503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  <c r="AG25" s="504"/>
      <c r="AH25" s="504"/>
      <c r="AI25" s="504"/>
      <c r="AJ25" s="504"/>
      <c r="AK25" s="504"/>
      <c r="AL25" s="504"/>
    </row>
    <row r="26" spans="1:38" s="505" customFormat="1" ht="36" customHeight="1" x14ac:dyDescent="0.25">
      <c r="A26" s="508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100</v>
      </c>
      <c r="J26" s="583">
        <f>IF(I26/H26*100&gt;100,100,I26/H26*100)</f>
        <v>100</v>
      </c>
      <c r="K26" s="752"/>
      <c r="L26" s="753"/>
      <c r="M26" s="662"/>
      <c r="N26" s="503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  <c r="AD26" s="504"/>
      <c r="AE26" s="504"/>
      <c r="AF26" s="504"/>
      <c r="AG26" s="504"/>
      <c r="AH26" s="504"/>
      <c r="AI26" s="504"/>
      <c r="AJ26" s="504"/>
      <c r="AK26" s="504"/>
      <c r="AL26" s="504"/>
    </row>
    <row r="27" spans="1:38" s="505" customFormat="1" ht="30.75" customHeight="1" x14ac:dyDescent="0.25">
      <c r="A27" s="508"/>
      <c r="B27" s="515"/>
      <c r="C27" s="514"/>
      <c r="D27" s="515"/>
      <c r="E27" s="494" t="s">
        <v>16</v>
      </c>
      <c r="F27" s="517" t="s">
        <v>305</v>
      </c>
      <c r="G27" s="496" t="s">
        <v>18</v>
      </c>
      <c r="H27" s="519">
        <v>0.7</v>
      </c>
      <c r="I27" s="522">
        <v>0.67</v>
      </c>
      <c r="J27" s="583">
        <f>IF(I27/H27*100&gt;100,100,I27/H27*100)</f>
        <v>95.714285714285722</v>
      </c>
      <c r="K27" s="712">
        <f>J27</f>
        <v>95.714285714285722</v>
      </c>
      <c r="L27" s="753"/>
      <c r="M27" s="662"/>
      <c r="N27" s="503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  <c r="AD27" s="504"/>
      <c r="AE27" s="504"/>
      <c r="AF27" s="504"/>
      <c r="AG27" s="504"/>
      <c r="AH27" s="504"/>
      <c r="AI27" s="504"/>
      <c r="AJ27" s="504"/>
      <c r="AK27" s="504"/>
      <c r="AL27" s="504"/>
    </row>
    <row r="28" spans="1:38" s="505" customFormat="1" ht="42" hidden="1" customHeight="1" x14ac:dyDescent="0.25">
      <c r="A28" s="508"/>
      <c r="B28" s="647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583" t="e">
        <f>IF(H28/I28*100&gt;100,100,H28/I28*100)</f>
        <v>#DIV/0!</v>
      </c>
      <c r="K28" s="751" t="e">
        <f>(J28+J29+J30)/3</f>
        <v>#DIV/0!</v>
      </c>
      <c r="L28" s="585" t="e">
        <f>(K28+K31)/2</f>
        <v>#DIV/0!</v>
      </c>
      <c r="M28" s="662"/>
      <c r="N28" s="503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  <c r="AD28" s="504"/>
      <c r="AE28" s="504"/>
      <c r="AF28" s="504"/>
      <c r="AG28" s="504"/>
      <c r="AH28" s="504"/>
      <c r="AI28" s="504"/>
      <c r="AJ28" s="504"/>
      <c r="AK28" s="504"/>
      <c r="AL28" s="504"/>
    </row>
    <row r="29" spans="1:38" s="505" customFormat="1" ht="42" hidden="1" customHeight="1" x14ac:dyDescent="0.25">
      <c r="A29" s="508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583" t="e">
        <f>IF(I29/H29*100&gt;100,100,I29/H29*100)</f>
        <v>#DIV/0!</v>
      </c>
      <c r="K29" s="752"/>
      <c r="L29" s="753"/>
      <c r="M29" s="662"/>
      <c r="N29" s="503"/>
      <c r="O29" s="504"/>
      <c r="P29" s="504"/>
      <c r="Q29" s="504"/>
      <c r="R29" s="504"/>
      <c r="S29" s="504">
        <v>138</v>
      </c>
      <c r="T29" s="504">
        <v>138</v>
      </c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</row>
    <row r="30" spans="1:38" s="505" customFormat="1" ht="36" hidden="1" customHeight="1" x14ac:dyDescent="0.25">
      <c r="A30" s="508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583" t="e">
        <f>IF(I30/H30*100&gt;100,100,I30/H30*100)</f>
        <v>#DIV/0!</v>
      </c>
      <c r="K30" s="752"/>
      <c r="L30" s="753"/>
      <c r="M30" s="662"/>
      <c r="N30" s="503"/>
      <c r="O30" s="504"/>
      <c r="P30" s="504"/>
      <c r="Q30" s="504"/>
      <c r="R30" s="504"/>
      <c r="S30" s="504">
        <v>138</v>
      </c>
      <c r="T30" s="504">
        <v>138</v>
      </c>
      <c r="U30" s="504"/>
      <c r="V30" s="504"/>
      <c r="W30" s="504"/>
      <c r="X30" s="504"/>
      <c r="Y30" s="504"/>
      <c r="Z30" s="504"/>
      <c r="AA30" s="504"/>
      <c r="AB30" s="504"/>
      <c r="AC30" s="504"/>
      <c r="AD30" s="504"/>
      <c r="AE30" s="504"/>
      <c r="AF30" s="504"/>
      <c r="AG30" s="504"/>
      <c r="AH30" s="504"/>
      <c r="AI30" s="504"/>
      <c r="AJ30" s="504"/>
      <c r="AK30" s="504"/>
      <c r="AL30" s="504"/>
    </row>
    <row r="31" spans="1:38" s="505" customFormat="1" ht="30.75" hidden="1" customHeight="1" x14ac:dyDescent="0.25">
      <c r="A31" s="508"/>
      <c r="B31" s="557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583" t="e">
        <f>IF(I31/H31*100&gt;100,100,I31/H31*100)</f>
        <v>#DIV/0!</v>
      </c>
      <c r="K31" s="712" t="e">
        <f>J31</f>
        <v>#DIV/0!</v>
      </c>
      <c r="L31" s="753"/>
      <c r="M31" s="662"/>
      <c r="N31" s="503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</row>
    <row r="32" spans="1:38" s="505" customFormat="1" ht="42" customHeight="1" x14ac:dyDescent="0.25">
      <c r="A32" s="508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544">
        <v>10</v>
      </c>
      <c r="I32" s="498">
        <v>9.9</v>
      </c>
      <c r="J32" s="583">
        <f>IF(H32/I32*100&gt;100,100,H32/I32*100)</f>
        <v>100</v>
      </c>
      <c r="K32" s="751">
        <f>(J32+J33+J34)/3</f>
        <v>97.757575757575751</v>
      </c>
      <c r="L32" s="585">
        <f>(K32+K35)/2</f>
        <v>98.24073683470435</v>
      </c>
      <c r="M32" s="662"/>
      <c r="N32" s="503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  <c r="AD32" s="504"/>
      <c r="AE32" s="504"/>
      <c r="AF32" s="504"/>
      <c r="AG32" s="504"/>
      <c r="AH32" s="504"/>
      <c r="AI32" s="504"/>
      <c r="AJ32" s="504"/>
      <c r="AK32" s="504"/>
      <c r="AL32" s="504"/>
    </row>
    <row r="33" spans="1:38" s="505" customFormat="1" ht="42" customHeight="1" x14ac:dyDescent="0.25">
      <c r="A33" s="508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544">
        <v>100</v>
      </c>
      <c r="I33" s="498">
        <v>100</v>
      </c>
      <c r="J33" s="583">
        <f>IF(I33/H33*100&gt;100,100,I33/H33*100)</f>
        <v>100</v>
      </c>
      <c r="K33" s="752"/>
      <c r="L33" s="753"/>
      <c r="M33" s="662"/>
      <c r="N33" s="503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  <c r="AG33" s="504"/>
      <c r="AH33" s="504"/>
      <c r="AI33" s="504"/>
      <c r="AJ33" s="504"/>
      <c r="AK33" s="504"/>
      <c r="AL33" s="504"/>
    </row>
    <row r="34" spans="1:38" s="505" customFormat="1" ht="36" customHeight="1" x14ac:dyDescent="0.25">
      <c r="A34" s="508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51.3</v>
      </c>
      <c r="J34" s="583">
        <f>IF(I34/H34*100&gt;100,100,I34/H34*100)</f>
        <v>93.272727272727266</v>
      </c>
      <c r="K34" s="752"/>
      <c r="L34" s="753"/>
      <c r="M34" s="662"/>
      <c r="N34" s="503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  <c r="AD34" s="504"/>
      <c r="AE34" s="504"/>
      <c r="AF34" s="504"/>
      <c r="AG34" s="504"/>
      <c r="AH34" s="504"/>
      <c r="AI34" s="504"/>
      <c r="AJ34" s="504"/>
      <c r="AK34" s="504"/>
      <c r="AL34" s="504"/>
    </row>
    <row r="35" spans="1:38" s="505" customFormat="1" ht="30.75" customHeight="1" x14ac:dyDescent="0.25">
      <c r="A35" s="508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52">
        <v>431</v>
      </c>
      <c r="I35" s="519">
        <v>425.5</v>
      </c>
      <c r="J35" s="583">
        <f>IF(I35/H35*100&gt;100,100,I35/H35*100)</f>
        <v>98.72389791183295</v>
      </c>
      <c r="K35" s="712">
        <f>J35</f>
        <v>98.72389791183295</v>
      </c>
      <c r="L35" s="753"/>
      <c r="M35" s="662"/>
      <c r="N35" s="503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  <c r="AG35" s="504"/>
      <c r="AH35" s="504"/>
      <c r="AI35" s="504"/>
      <c r="AJ35" s="504"/>
      <c r="AK35" s="504"/>
      <c r="AL35" s="504"/>
    </row>
    <row r="36" spans="1:38" s="505" customFormat="1" ht="42" hidden="1" customHeight="1" x14ac:dyDescent="0.25">
      <c r="A36" s="508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583" t="e">
        <f>IF(H36/I36*100&gt;100,100,H36/I36*100)</f>
        <v>#DIV/0!</v>
      </c>
      <c r="K36" s="751" t="e">
        <f>(J36+J37+J38)/3</f>
        <v>#DIV/0!</v>
      </c>
      <c r="L36" s="585" t="e">
        <f>(K36+K39)/2</f>
        <v>#DIV/0!</v>
      </c>
      <c r="M36" s="662"/>
      <c r="N36" s="503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  <c r="AD36" s="504"/>
      <c r="AE36" s="504"/>
      <c r="AF36" s="504"/>
      <c r="AG36" s="504"/>
      <c r="AH36" s="504"/>
      <c r="AI36" s="504"/>
      <c r="AJ36" s="504"/>
      <c r="AK36" s="504"/>
      <c r="AL36" s="504"/>
    </row>
    <row r="37" spans="1:38" s="505" customFormat="1" ht="42" hidden="1" customHeight="1" x14ac:dyDescent="0.25">
      <c r="A37" s="508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583" t="e">
        <f>IF(I37/H37*100&gt;100,100,I37/H37*100)</f>
        <v>#DIV/0!</v>
      </c>
      <c r="K37" s="752"/>
      <c r="L37" s="753"/>
      <c r="M37" s="662"/>
      <c r="N37" s="503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  <c r="AD37" s="504"/>
      <c r="AE37" s="504"/>
      <c r="AF37" s="504"/>
      <c r="AG37" s="504"/>
      <c r="AH37" s="504"/>
      <c r="AI37" s="504"/>
      <c r="AJ37" s="504"/>
      <c r="AK37" s="504"/>
      <c r="AL37" s="504"/>
    </row>
    <row r="38" spans="1:38" s="505" customFormat="1" ht="36" hidden="1" customHeight="1" x14ac:dyDescent="0.25">
      <c r="A38" s="508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583" t="e">
        <f>IF(I38/H38*100&gt;100,100,I38/H38*100)</f>
        <v>#DIV/0!</v>
      </c>
      <c r="K38" s="752"/>
      <c r="L38" s="753"/>
      <c r="M38" s="662"/>
      <c r="N38" s="503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  <c r="AD38" s="504"/>
      <c r="AE38" s="504"/>
      <c r="AF38" s="504"/>
      <c r="AG38" s="504"/>
      <c r="AH38" s="504"/>
      <c r="AI38" s="504"/>
      <c r="AJ38" s="504"/>
      <c r="AK38" s="504"/>
      <c r="AL38" s="504"/>
    </row>
    <row r="39" spans="1:38" s="505" customFormat="1" ht="30.75" hidden="1" customHeight="1" x14ac:dyDescent="0.25">
      <c r="A39" s="508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583" t="e">
        <f>IF(I39/H39*100&gt;100,100,I39/H39*100)</f>
        <v>#DIV/0!</v>
      </c>
      <c r="K39" s="712" t="e">
        <f>J39</f>
        <v>#DIV/0!</v>
      </c>
      <c r="L39" s="753"/>
      <c r="M39" s="662"/>
      <c r="N39" s="503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  <c r="AD39" s="504"/>
      <c r="AE39" s="504"/>
      <c r="AF39" s="504"/>
      <c r="AG39" s="504"/>
      <c r="AH39" s="504"/>
      <c r="AI39" s="504"/>
      <c r="AJ39" s="504"/>
      <c r="AK39" s="504"/>
      <c r="AL39" s="504"/>
    </row>
    <row r="40" spans="1:38" s="505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583" t="e">
        <f>IF(H40/I40*100&gt;100,100,H40/I40*100)</f>
        <v>#DIV/0!</v>
      </c>
      <c r="K40" s="751" t="e">
        <f>(J40+J41+J42)/3</f>
        <v>#DIV/0!</v>
      </c>
      <c r="L40" s="585" t="e">
        <f>(K40+K43)/2</f>
        <v>#DIV/0!</v>
      </c>
      <c r="M40" s="662"/>
      <c r="N40" s="503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  <c r="AD40" s="504"/>
      <c r="AE40" s="504"/>
      <c r="AF40" s="504"/>
      <c r="AG40" s="504"/>
      <c r="AH40" s="504"/>
      <c r="AI40" s="504"/>
      <c r="AJ40" s="504"/>
      <c r="AK40" s="504"/>
      <c r="AL40" s="504"/>
    </row>
    <row r="41" spans="1:38" s="505" customFormat="1" ht="42" hidden="1" customHeight="1" x14ac:dyDescent="0.25">
      <c r="A41" s="508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583" t="e">
        <f>IF(I41/H41*100&gt;100,100,I41/H41*100)</f>
        <v>#DIV/0!</v>
      </c>
      <c r="K41" s="752"/>
      <c r="L41" s="753"/>
      <c r="M41" s="662"/>
      <c r="N41" s="503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  <c r="AG41" s="504"/>
      <c r="AH41" s="504"/>
      <c r="AI41" s="504"/>
      <c r="AJ41" s="504"/>
      <c r="AK41" s="504"/>
      <c r="AL41" s="504"/>
    </row>
    <row r="42" spans="1:38" s="505" customFormat="1" ht="36" hidden="1" customHeight="1" x14ac:dyDescent="0.25">
      <c r="A42" s="508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583" t="e">
        <f>IF(I42/H42*100&gt;100,100,I42/H42*100)</f>
        <v>#DIV/0!</v>
      </c>
      <c r="K42" s="752"/>
      <c r="L42" s="753"/>
      <c r="M42" s="662"/>
      <c r="N42" s="503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  <c r="AD42" s="504"/>
      <c r="AE42" s="504"/>
      <c r="AF42" s="504"/>
      <c r="AG42" s="504"/>
      <c r="AH42" s="504"/>
      <c r="AI42" s="504"/>
      <c r="AJ42" s="504"/>
      <c r="AK42" s="504"/>
      <c r="AL42" s="504"/>
    </row>
    <row r="43" spans="1:38" s="505" customFormat="1" ht="30.75" hidden="1" customHeight="1" x14ac:dyDescent="0.25">
      <c r="A43" s="508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583" t="e">
        <f>IF(I43/H43*100&gt;100,100,I43/H43*100)</f>
        <v>#DIV/0!</v>
      </c>
      <c r="K43" s="712" t="e">
        <f>J43</f>
        <v>#DIV/0!</v>
      </c>
      <c r="L43" s="753"/>
      <c r="M43" s="662"/>
      <c r="N43" s="503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  <c r="AD43" s="504"/>
      <c r="AE43" s="504"/>
      <c r="AF43" s="504"/>
      <c r="AG43" s="504"/>
      <c r="AH43" s="504"/>
      <c r="AI43" s="504"/>
      <c r="AJ43" s="504"/>
      <c r="AK43" s="504"/>
      <c r="AL43" s="504"/>
    </row>
    <row r="44" spans="1:38" s="505" customFormat="1" ht="42" hidden="1" customHeight="1" x14ac:dyDescent="0.25">
      <c r="A44" s="508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583" t="e">
        <f>IF(H44/I44*100&gt;100,100,H44/I44*100)</f>
        <v>#DIV/0!</v>
      </c>
      <c r="K44" s="751" t="e">
        <f>(J44+J45+J46)/3</f>
        <v>#DIV/0!</v>
      </c>
      <c r="L44" s="585" t="e">
        <f>(K44+K47)/2</f>
        <v>#DIV/0!</v>
      </c>
      <c r="M44" s="662"/>
      <c r="N44" s="503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  <c r="AD44" s="504"/>
      <c r="AE44" s="504"/>
      <c r="AF44" s="504"/>
      <c r="AG44" s="504"/>
      <c r="AH44" s="504"/>
      <c r="AI44" s="504"/>
      <c r="AJ44" s="504"/>
      <c r="AK44" s="504"/>
      <c r="AL44" s="504"/>
    </row>
    <row r="45" spans="1:38" s="505" customFormat="1" ht="42" hidden="1" customHeight="1" x14ac:dyDescent="0.25">
      <c r="A45" s="508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583" t="e">
        <f>IF(I45/H45*100&gt;100,100,I45/H45*100)</f>
        <v>#DIV/0!</v>
      </c>
      <c r="K45" s="752"/>
      <c r="L45" s="753"/>
      <c r="M45" s="662"/>
      <c r="N45" s="503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  <c r="AD45" s="504"/>
      <c r="AE45" s="504"/>
      <c r="AF45" s="504"/>
      <c r="AG45" s="504"/>
      <c r="AH45" s="504"/>
      <c r="AI45" s="504"/>
      <c r="AJ45" s="504"/>
      <c r="AK45" s="504"/>
      <c r="AL45" s="504"/>
    </row>
    <row r="46" spans="1:38" s="505" customFormat="1" ht="36" hidden="1" customHeight="1" x14ac:dyDescent="0.25">
      <c r="A46" s="508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583" t="e">
        <f>IF(I46/H46*100&gt;100,100,I46/H46*100)</f>
        <v>#DIV/0!</v>
      </c>
      <c r="K46" s="752"/>
      <c r="L46" s="753"/>
      <c r="M46" s="662"/>
      <c r="N46" s="503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  <c r="AG46" s="504"/>
      <c r="AH46" s="504"/>
      <c r="AI46" s="504"/>
      <c r="AJ46" s="504"/>
      <c r="AK46" s="504"/>
      <c r="AL46" s="504"/>
    </row>
    <row r="47" spans="1:38" s="505" customFormat="1" ht="30.75" hidden="1" customHeight="1" x14ac:dyDescent="0.25">
      <c r="A47" s="508"/>
      <c r="B47" s="649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583" t="e">
        <f>IF(I47/H47*100&gt;100,100,I47/H47*100)</f>
        <v>#DIV/0!</v>
      </c>
      <c r="K47" s="712" t="e">
        <f>J47</f>
        <v>#DIV/0!</v>
      </c>
      <c r="L47" s="753"/>
      <c r="M47" s="662"/>
      <c r="N47" s="503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504"/>
      <c r="AF47" s="504"/>
      <c r="AG47" s="504"/>
      <c r="AH47" s="504"/>
      <c r="AI47" s="504"/>
      <c r="AJ47" s="504"/>
      <c r="AK47" s="504"/>
      <c r="AL47" s="504"/>
    </row>
    <row r="48" spans="1:38" s="505" customFormat="1" ht="42" customHeight="1" x14ac:dyDescent="0.25">
      <c r="A48" s="508"/>
      <c r="B48" s="747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544">
        <v>20</v>
      </c>
      <c r="I48" s="498">
        <v>19.600000000000001</v>
      </c>
      <c r="J48" s="583">
        <f>IF(H48/I48*100&gt;100,100,H48/I48*100)</f>
        <v>100</v>
      </c>
      <c r="K48" s="751">
        <f>(J48+J49+J50)/3</f>
        <v>100</v>
      </c>
      <c r="L48" s="585">
        <f>(K48+K51)/2</f>
        <v>100</v>
      </c>
      <c r="M48" s="662"/>
      <c r="N48" s="503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  <c r="AD48" s="504"/>
      <c r="AE48" s="504"/>
      <c r="AF48" s="504"/>
      <c r="AG48" s="504"/>
      <c r="AH48" s="504"/>
      <c r="AI48" s="504"/>
      <c r="AJ48" s="504"/>
      <c r="AK48" s="504"/>
      <c r="AL48" s="504"/>
    </row>
    <row r="49" spans="1:38" s="505" customFormat="1" ht="42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544">
        <v>100</v>
      </c>
      <c r="I49" s="498">
        <v>100</v>
      </c>
      <c r="J49" s="583">
        <f>IF(I49/H49*100&gt;100,100,I49/H49*100)</f>
        <v>100</v>
      </c>
      <c r="K49" s="752"/>
      <c r="L49" s="753"/>
      <c r="M49" s="662"/>
      <c r="N49" s="503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  <c r="AH49" s="504"/>
      <c r="AI49" s="504"/>
      <c r="AJ49" s="504"/>
      <c r="AK49" s="504"/>
      <c r="AL49" s="504"/>
    </row>
    <row r="50" spans="1:38" s="505" customFormat="1" ht="36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544">
        <v>55</v>
      </c>
      <c r="I50" s="513">
        <v>62.5</v>
      </c>
      <c r="J50" s="583">
        <f>IF(I50/H50*100&gt;100,100,I50/H50*100)</f>
        <v>100</v>
      </c>
      <c r="K50" s="752"/>
      <c r="L50" s="753"/>
      <c r="M50" s="662"/>
      <c r="N50" s="503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  <c r="AH50" s="504"/>
      <c r="AI50" s="504"/>
      <c r="AJ50" s="504"/>
      <c r="AK50" s="504"/>
      <c r="AL50" s="504"/>
    </row>
    <row r="51" spans="1:38" s="505" customFormat="1" ht="30.75" customHeight="1" x14ac:dyDescent="0.25">
      <c r="A51" s="508"/>
      <c r="B51" s="748"/>
      <c r="C51" s="528"/>
      <c r="D51" s="515"/>
      <c r="E51" s="494" t="s">
        <v>16</v>
      </c>
      <c r="F51" s="517" t="s">
        <v>305</v>
      </c>
      <c r="G51" s="496" t="s">
        <v>18</v>
      </c>
      <c r="H51" s="552">
        <v>50</v>
      </c>
      <c r="I51" s="519">
        <v>57</v>
      </c>
      <c r="J51" s="583">
        <f>IF(I51/H51*100&gt;100,100,I51/H51*100)</f>
        <v>100</v>
      </c>
      <c r="K51" s="712">
        <f>J51</f>
        <v>100</v>
      </c>
      <c r="L51" s="753"/>
      <c r="M51" s="662"/>
      <c r="N51" s="503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  <c r="AG51" s="504"/>
      <c r="AH51" s="504"/>
      <c r="AI51" s="504"/>
      <c r="AJ51" s="504"/>
      <c r="AK51" s="504"/>
      <c r="AL51" s="504"/>
    </row>
    <row r="52" spans="1:38" s="531" customFormat="1" ht="42" hidden="1" customHeight="1" x14ac:dyDescent="0.25">
      <c r="A52" s="509"/>
      <c r="B52" s="647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583" t="e">
        <f>IF(H52/I52*100&gt;100,100,H52/I52*100)</f>
        <v>#DIV/0!</v>
      </c>
      <c r="K52" s="751" t="e">
        <f>(J52+J53+J54)/3</f>
        <v>#DIV/0!</v>
      </c>
      <c r="L52" s="585" t="e">
        <f>(K52+K55)/2</f>
        <v>#DIV/0!</v>
      </c>
      <c r="M52" s="662"/>
      <c r="N52" s="503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  <c r="AG52" s="504"/>
      <c r="AH52" s="504"/>
      <c r="AI52" s="504"/>
      <c r="AJ52" s="504"/>
      <c r="AK52" s="504"/>
      <c r="AL52" s="504"/>
    </row>
    <row r="53" spans="1:38" s="531" customFormat="1" ht="42" hidden="1" customHeight="1" x14ac:dyDescent="0.25">
      <c r="A53" s="509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583" t="e">
        <f>IF(I53/H53*100&gt;100,100,I53/H53*100)</f>
        <v>#DIV/0!</v>
      </c>
      <c r="K53" s="752"/>
      <c r="L53" s="753"/>
      <c r="M53" s="662"/>
      <c r="N53" s="503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  <c r="AH53" s="504"/>
      <c r="AI53" s="504"/>
      <c r="AJ53" s="504"/>
      <c r="AK53" s="504"/>
      <c r="AL53" s="504"/>
    </row>
    <row r="54" spans="1:38" s="531" customFormat="1" ht="36" hidden="1" customHeight="1" x14ac:dyDescent="0.25">
      <c r="A54" s="509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583" t="e">
        <f>IF(I54/H54*100&gt;100,100,I54/H54*100)</f>
        <v>#DIV/0!</v>
      </c>
      <c r="K54" s="752"/>
      <c r="L54" s="753"/>
      <c r="M54" s="662"/>
      <c r="N54" s="503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  <c r="AG54" s="504"/>
      <c r="AH54" s="504"/>
      <c r="AI54" s="504"/>
      <c r="AJ54" s="504"/>
      <c r="AK54" s="504"/>
      <c r="AL54" s="504"/>
    </row>
    <row r="55" spans="1:38" s="531" customFormat="1" ht="30.75" hidden="1" customHeight="1" x14ac:dyDescent="0.25">
      <c r="A55" s="509"/>
      <c r="B55" s="556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583" t="e">
        <f>IF(I55/H55*100&gt;100,100,I55/H55*100)</f>
        <v>#DIV/0!</v>
      </c>
      <c r="K55" s="712" t="e">
        <f>J55</f>
        <v>#DIV/0!</v>
      </c>
      <c r="L55" s="753"/>
      <c r="M55" s="662"/>
      <c r="N55" s="503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  <c r="AD55" s="504"/>
      <c r="AE55" s="504"/>
      <c r="AF55" s="504"/>
      <c r="AG55" s="504"/>
      <c r="AH55" s="504"/>
      <c r="AI55" s="504"/>
      <c r="AJ55" s="504"/>
      <c r="AK55" s="504"/>
      <c r="AL55" s="504"/>
    </row>
    <row r="56" spans="1:38" s="531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544">
        <v>100</v>
      </c>
      <c r="I56" s="538">
        <v>100</v>
      </c>
      <c r="J56" s="583">
        <f>IF(I56/H56*100&gt;100,100,I56/H56*100)</f>
        <v>100</v>
      </c>
      <c r="K56" s="751">
        <f>(J56+J57+J58)/3</f>
        <v>100</v>
      </c>
      <c r="L56" s="585">
        <f>(K56+K59)/2</f>
        <v>97.857142857142861</v>
      </c>
      <c r="M56" s="662"/>
      <c r="N56" s="503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  <c r="AH56" s="504"/>
      <c r="AI56" s="504"/>
      <c r="AJ56" s="504"/>
      <c r="AK56" s="504"/>
      <c r="AL56" s="504"/>
    </row>
    <row r="57" spans="1:38" s="531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544">
        <v>20</v>
      </c>
      <c r="I57" s="538">
        <v>14.6</v>
      </c>
      <c r="J57" s="583">
        <f>IF(H57/I57*100&gt;100,100,H57/I57*100)</f>
        <v>100</v>
      </c>
      <c r="K57" s="752"/>
      <c r="L57" s="753"/>
      <c r="M57" s="662"/>
      <c r="N57" s="503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504"/>
      <c r="AE57" s="504"/>
      <c r="AF57" s="504"/>
      <c r="AG57" s="504"/>
      <c r="AH57" s="504"/>
      <c r="AI57" s="504"/>
      <c r="AJ57" s="504"/>
      <c r="AK57" s="504"/>
      <c r="AL57" s="504"/>
    </row>
    <row r="58" spans="1:38" s="531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544">
        <v>100</v>
      </c>
      <c r="I58" s="497">
        <v>100</v>
      </c>
      <c r="J58" s="583">
        <f>IF(I58/H58*100&gt;100,100,I58/H58*100)</f>
        <v>100</v>
      </c>
      <c r="K58" s="752"/>
      <c r="L58" s="753"/>
      <c r="M58" s="662"/>
      <c r="N58" s="503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  <c r="AD58" s="504"/>
      <c r="AE58" s="504"/>
      <c r="AF58" s="504"/>
      <c r="AG58" s="504"/>
      <c r="AH58" s="504"/>
      <c r="AI58" s="504"/>
      <c r="AJ58" s="504"/>
      <c r="AK58" s="504"/>
      <c r="AL58" s="504"/>
    </row>
    <row r="59" spans="1:38" s="531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0.7</v>
      </c>
      <c r="I59" s="519">
        <v>0.67</v>
      </c>
      <c r="J59" s="583">
        <f>IF(I59/H59*100&gt;100,100,I59/H59*100)</f>
        <v>95.714285714285722</v>
      </c>
      <c r="K59" s="712">
        <f>J59</f>
        <v>95.714285714285722</v>
      </c>
      <c r="L59" s="753"/>
      <c r="M59" s="662"/>
      <c r="N59" s="503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  <c r="AH59" s="504"/>
      <c r="AI59" s="504"/>
      <c r="AJ59" s="504"/>
      <c r="AK59" s="504"/>
      <c r="AL59" s="504"/>
    </row>
    <row r="60" spans="1:38" s="531" customFormat="1" ht="42" hidden="1" customHeight="1" x14ac:dyDescent="0.25">
      <c r="A60" s="509"/>
      <c r="B60" s="647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583" t="e">
        <f>IF(H60/I60*100&gt;100,100,H60/I60*100)</f>
        <v>#DIV/0!</v>
      </c>
      <c r="K60" s="751" t="e">
        <f>(J60+J61+J62)/3</f>
        <v>#DIV/0!</v>
      </c>
      <c r="L60" s="585" t="e">
        <f>(K60+K63)/2</f>
        <v>#DIV/0!</v>
      </c>
      <c r="M60" s="662"/>
      <c r="N60" s="503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  <c r="AD60" s="504"/>
      <c r="AE60" s="504"/>
      <c r="AF60" s="504"/>
      <c r="AG60" s="504"/>
      <c r="AH60" s="504"/>
      <c r="AI60" s="504"/>
      <c r="AJ60" s="504"/>
      <c r="AK60" s="504"/>
      <c r="AL60" s="504"/>
    </row>
    <row r="61" spans="1:38" s="531" customFormat="1" ht="42" hidden="1" customHeight="1" x14ac:dyDescent="0.25">
      <c r="A61" s="509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583" t="e">
        <f>IF(I61/H61*100&gt;100,100,I61/H61*100)</f>
        <v>#DIV/0!</v>
      </c>
      <c r="K61" s="752"/>
      <c r="L61" s="753"/>
      <c r="M61" s="662"/>
      <c r="N61" s="503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  <c r="AD61" s="504"/>
      <c r="AE61" s="504"/>
      <c r="AF61" s="504"/>
      <c r="AG61" s="504"/>
      <c r="AH61" s="504"/>
      <c r="AI61" s="504"/>
      <c r="AJ61" s="504"/>
      <c r="AK61" s="504"/>
      <c r="AL61" s="504"/>
    </row>
    <row r="62" spans="1:38" s="531" customFormat="1" ht="36" hidden="1" customHeight="1" x14ac:dyDescent="0.25">
      <c r="A62" s="509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583" t="e">
        <f>IF(I62/H62*100&gt;100,100,I62/H62*100)</f>
        <v>#DIV/0!</v>
      </c>
      <c r="K62" s="752"/>
      <c r="L62" s="753"/>
      <c r="M62" s="662"/>
      <c r="N62" s="503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  <c r="AD62" s="504"/>
      <c r="AE62" s="504"/>
      <c r="AF62" s="504"/>
      <c r="AG62" s="504"/>
      <c r="AH62" s="504"/>
      <c r="AI62" s="504"/>
      <c r="AJ62" s="504"/>
      <c r="AK62" s="504"/>
      <c r="AL62" s="504"/>
    </row>
    <row r="63" spans="1:38" s="531" customFormat="1" ht="30.75" hidden="1" customHeight="1" x14ac:dyDescent="0.25">
      <c r="A63" s="509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583" t="e">
        <f>IF(I63/H63*100&gt;100,100,I63/H63*100)</f>
        <v>#DIV/0!</v>
      </c>
      <c r="K63" s="712" t="e">
        <f>J63</f>
        <v>#DIV/0!</v>
      </c>
      <c r="L63" s="753"/>
      <c r="M63" s="662"/>
      <c r="N63" s="503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  <c r="AG63" s="504"/>
      <c r="AH63" s="504"/>
      <c r="AI63" s="504"/>
      <c r="AJ63" s="504"/>
      <c r="AK63" s="504"/>
      <c r="AL63" s="504"/>
    </row>
    <row r="64" spans="1:38" s="531" customFormat="1" ht="42" customHeight="1" x14ac:dyDescent="0.25">
      <c r="A64" s="509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544">
        <v>100</v>
      </c>
      <c r="I64" s="498">
        <v>99</v>
      </c>
      <c r="J64" s="583">
        <f>IF(I64/H64*100&gt;100,100,I64/H64*100)</f>
        <v>99</v>
      </c>
      <c r="K64" s="751">
        <f>(J64+J65+J66)/3</f>
        <v>99.666666666666671</v>
      </c>
      <c r="L64" s="585">
        <f>(K64+K67)/2</f>
        <v>99.833333333333343</v>
      </c>
      <c r="M64" s="662"/>
      <c r="N64" s="503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G64" s="504"/>
      <c r="AH64" s="504"/>
      <c r="AI64" s="504"/>
      <c r="AJ64" s="504"/>
      <c r="AK64" s="504"/>
      <c r="AL64" s="504"/>
    </row>
    <row r="65" spans="1:38" s="531" customFormat="1" ht="42" customHeight="1" x14ac:dyDescent="0.25">
      <c r="A65" s="509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544">
        <v>10</v>
      </c>
      <c r="I65" s="498">
        <v>9.9</v>
      </c>
      <c r="J65" s="583">
        <f>IF(H65/I65*100&gt;100,100,H65/I65*100)</f>
        <v>100</v>
      </c>
      <c r="K65" s="752"/>
      <c r="L65" s="753"/>
      <c r="M65" s="662"/>
      <c r="N65" s="503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  <c r="AH65" s="504"/>
      <c r="AI65" s="504"/>
      <c r="AJ65" s="504"/>
      <c r="AK65" s="504"/>
      <c r="AL65" s="504"/>
    </row>
    <row r="66" spans="1:38" s="531" customFormat="1" ht="36" customHeight="1" x14ac:dyDescent="0.25">
      <c r="A66" s="509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544">
        <v>100</v>
      </c>
      <c r="I66" s="513">
        <v>100</v>
      </c>
      <c r="J66" s="583">
        <f>IF(I66/H66*100&gt;100,100,I66/H66*100)</f>
        <v>100</v>
      </c>
      <c r="K66" s="752"/>
      <c r="L66" s="753"/>
      <c r="M66" s="662"/>
      <c r="N66" s="503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4"/>
      <c r="AE66" s="504"/>
      <c r="AF66" s="504"/>
      <c r="AG66" s="504"/>
      <c r="AH66" s="504"/>
      <c r="AI66" s="504"/>
      <c r="AJ66" s="504"/>
      <c r="AK66" s="504"/>
      <c r="AL66" s="504"/>
    </row>
    <row r="67" spans="1:38" s="531" customFormat="1" ht="30.75" customHeight="1" x14ac:dyDescent="0.25">
      <c r="A67" s="509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433.7</v>
      </c>
      <c r="I67" s="519">
        <v>433.83</v>
      </c>
      <c r="J67" s="583">
        <f>IF(I67/H67*100&gt;100,100,I67/H67*100)</f>
        <v>100</v>
      </c>
      <c r="K67" s="712">
        <f>J67</f>
        <v>100</v>
      </c>
      <c r="L67" s="753"/>
      <c r="M67" s="662"/>
      <c r="N67" s="503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</row>
    <row r="68" spans="1:38" s="531" customFormat="1" ht="42" hidden="1" customHeight="1" x14ac:dyDescent="0.25">
      <c r="A68" s="509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583" t="e">
        <f>IF(H68/I68*100&gt;100,100,H68/I68*100)</f>
        <v>#DIV/0!</v>
      </c>
      <c r="K68" s="751" t="e">
        <f>(J68+J69+J70)/3</f>
        <v>#DIV/0!</v>
      </c>
      <c r="L68" s="585" t="e">
        <f>(K68+K71)/2</f>
        <v>#DIV/0!</v>
      </c>
      <c r="M68" s="662"/>
      <c r="N68" s="503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  <c r="AH68" s="504"/>
      <c r="AI68" s="504"/>
      <c r="AJ68" s="504"/>
      <c r="AK68" s="504"/>
      <c r="AL68" s="504"/>
    </row>
    <row r="69" spans="1:38" s="531" customFormat="1" ht="42" hidden="1" customHeight="1" x14ac:dyDescent="0.25">
      <c r="A69" s="509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583" t="e">
        <f>IF(I69/H69*100&gt;100,100,I69/H69*100)</f>
        <v>#DIV/0!</v>
      </c>
      <c r="K69" s="752"/>
      <c r="L69" s="753"/>
      <c r="M69" s="662"/>
      <c r="N69" s="503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  <c r="AD69" s="504"/>
      <c r="AE69" s="504"/>
      <c r="AF69" s="504"/>
      <c r="AG69" s="504"/>
      <c r="AH69" s="504"/>
      <c r="AI69" s="504"/>
      <c r="AJ69" s="504"/>
      <c r="AK69" s="504"/>
      <c r="AL69" s="504"/>
    </row>
    <row r="70" spans="1:38" s="531" customFormat="1" ht="36" hidden="1" customHeight="1" x14ac:dyDescent="0.25">
      <c r="A70" s="509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583" t="e">
        <f>IF(I70/H70*100&gt;100,100,I70/H70*100)</f>
        <v>#DIV/0!</v>
      </c>
      <c r="K70" s="752"/>
      <c r="L70" s="753"/>
      <c r="M70" s="662"/>
      <c r="N70" s="503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  <c r="AD70" s="504"/>
      <c r="AE70" s="504"/>
      <c r="AF70" s="504"/>
      <c r="AG70" s="504"/>
      <c r="AH70" s="504"/>
      <c r="AI70" s="504"/>
      <c r="AJ70" s="504"/>
      <c r="AK70" s="504"/>
      <c r="AL70" s="504"/>
    </row>
    <row r="71" spans="1:38" s="531" customFormat="1" ht="30.75" hidden="1" customHeight="1" x14ac:dyDescent="0.25">
      <c r="A71" s="509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583" t="e">
        <f>IF(I71/H71*100&gt;100,100,I71/H71*100)</f>
        <v>#DIV/0!</v>
      </c>
      <c r="K71" s="712" t="e">
        <f>J71</f>
        <v>#DIV/0!</v>
      </c>
      <c r="L71" s="753"/>
      <c r="M71" s="662"/>
      <c r="N71" s="503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504"/>
      <c r="AJ71" s="504"/>
      <c r="AK71" s="504"/>
      <c r="AL71" s="504"/>
    </row>
    <row r="72" spans="1:38" s="531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583" t="e">
        <f>IF(H72/I72*100&gt;100,100,H72/I72*100)</f>
        <v>#DIV/0!</v>
      </c>
      <c r="K72" s="751" t="e">
        <f>(J72+J73+J74)/3</f>
        <v>#DIV/0!</v>
      </c>
      <c r="L72" s="585" t="e">
        <f>(K72+K75)/2</f>
        <v>#DIV/0!</v>
      </c>
      <c r="M72" s="662"/>
      <c r="N72" s="503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  <c r="AG72" s="504"/>
      <c r="AH72" s="504"/>
      <c r="AI72" s="504"/>
      <c r="AJ72" s="504"/>
      <c r="AK72" s="504"/>
      <c r="AL72" s="504"/>
    </row>
    <row r="73" spans="1:38" s="531" customFormat="1" ht="42" hidden="1" customHeight="1" x14ac:dyDescent="0.25">
      <c r="A73" s="509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583" t="e">
        <f>IF(I73/H73*100&gt;100,100,I73/H73*100)</f>
        <v>#DIV/0!</v>
      </c>
      <c r="K73" s="752"/>
      <c r="L73" s="753"/>
      <c r="M73" s="662"/>
      <c r="N73" s="503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  <c r="AG73" s="504"/>
      <c r="AH73" s="504"/>
      <c r="AI73" s="504"/>
      <c r="AJ73" s="504"/>
      <c r="AK73" s="504"/>
      <c r="AL73" s="504"/>
    </row>
    <row r="74" spans="1:38" s="531" customFormat="1" ht="36" hidden="1" customHeight="1" x14ac:dyDescent="0.25">
      <c r="A74" s="509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583" t="e">
        <f>IF(I74/H74*100&gt;100,100,I74/H74*100)</f>
        <v>#DIV/0!</v>
      </c>
      <c r="K74" s="752"/>
      <c r="L74" s="753"/>
      <c r="M74" s="662"/>
      <c r="N74" s="503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  <c r="AH74" s="504"/>
      <c r="AI74" s="504"/>
      <c r="AJ74" s="504"/>
      <c r="AK74" s="504"/>
      <c r="AL74" s="504"/>
    </row>
    <row r="75" spans="1:38" s="531" customFormat="1" ht="30.75" hidden="1" customHeight="1" x14ac:dyDescent="0.25">
      <c r="A75" s="509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583" t="e">
        <f>IF(I75/H75*100&gt;100,100,I75/H75*100)</f>
        <v>#DIV/0!</v>
      </c>
      <c r="K75" s="712" t="e">
        <f>J75</f>
        <v>#DIV/0!</v>
      </c>
      <c r="L75" s="753"/>
      <c r="M75" s="662"/>
      <c r="N75" s="503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04"/>
      <c r="AJ75" s="504"/>
      <c r="AK75" s="504"/>
      <c r="AL75" s="504"/>
    </row>
    <row r="76" spans="1:38" s="531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583" t="e">
        <f>IF(H76/I76*100&gt;100,100,H76/I76*100)</f>
        <v>#DIV/0!</v>
      </c>
      <c r="K76" s="751" t="e">
        <f>(J76+J77+J78)/3</f>
        <v>#DIV/0!</v>
      </c>
      <c r="L76" s="585" t="e">
        <f>(K76+K79)/2</f>
        <v>#DIV/0!</v>
      </c>
      <c r="M76" s="662"/>
      <c r="N76" s="503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504"/>
      <c r="AK76" s="504"/>
      <c r="AL76" s="504"/>
    </row>
    <row r="77" spans="1:38" s="531" customFormat="1" ht="42" hidden="1" customHeight="1" x14ac:dyDescent="0.25">
      <c r="A77" s="509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583" t="e">
        <f>IF(I77/H77*100&gt;100,100,I77/H77*100)</f>
        <v>#DIV/0!</v>
      </c>
      <c r="K77" s="752"/>
      <c r="L77" s="753"/>
      <c r="M77" s="662"/>
      <c r="N77" s="503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</row>
    <row r="78" spans="1:38" s="531" customFormat="1" ht="36" hidden="1" customHeight="1" x14ac:dyDescent="0.25">
      <c r="A78" s="509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583" t="e">
        <f>IF(I78/H78*100&gt;100,100,I78/H78*100)</f>
        <v>#DIV/0!</v>
      </c>
      <c r="K78" s="752"/>
      <c r="L78" s="753"/>
      <c r="M78" s="662"/>
      <c r="N78" s="503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04"/>
      <c r="AJ78" s="504"/>
      <c r="AK78" s="504"/>
      <c r="AL78" s="504"/>
    </row>
    <row r="79" spans="1:38" s="531" customFormat="1" ht="30.75" hidden="1" customHeight="1" x14ac:dyDescent="0.25">
      <c r="A79" s="509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583" t="e">
        <f>IF(I79/H79*100&gt;100,100,I79/H79*100)</f>
        <v>#DIV/0!</v>
      </c>
      <c r="K79" s="712" t="e">
        <f>J79</f>
        <v>#DIV/0!</v>
      </c>
      <c r="L79" s="753"/>
      <c r="M79" s="662"/>
      <c r="N79" s="503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4"/>
      <c r="AK79" s="504"/>
      <c r="AL79" s="504"/>
    </row>
    <row r="80" spans="1:38" s="531" customFormat="1" ht="42" hidden="1" customHeight="1" x14ac:dyDescent="0.25">
      <c r="A80" s="509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/>
      <c r="I80" s="497"/>
      <c r="J80" s="583" t="e">
        <f>IF(H80/I80*100&gt;100,100,H80/I80*100)</f>
        <v>#DIV/0!</v>
      </c>
      <c r="K80" s="751" t="e">
        <f>(J80+J81+J82)/3</f>
        <v>#DIV/0!</v>
      </c>
      <c r="L80" s="585" t="e">
        <f>(K80+K83)/2</f>
        <v>#DIV/0!</v>
      </c>
      <c r="M80" s="662"/>
      <c r="N80" s="503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  <c r="AH80" s="504"/>
      <c r="AI80" s="504"/>
      <c r="AJ80" s="504"/>
      <c r="AK80" s="504"/>
      <c r="AL80" s="504"/>
    </row>
    <row r="81" spans="1:38" s="531" customFormat="1" ht="42" hidden="1" customHeight="1" x14ac:dyDescent="0.25">
      <c r="A81" s="509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497"/>
      <c r="I81" s="497"/>
      <c r="J81" s="583" t="e">
        <f>IF(I81/H81*100&gt;100,100,I81/H81*100)</f>
        <v>#DIV/0!</v>
      </c>
      <c r="K81" s="752"/>
      <c r="L81" s="753"/>
      <c r="M81" s="662"/>
      <c r="N81" s="503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  <c r="AH81" s="504"/>
      <c r="AI81" s="504"/>
      <c r="AJ81" s="504"/>
      <c r="AK81" s="504"/>
      <c r="AL81" s="504"/>
    </row>
    <row r="82" spans="1:38" s="531" customFormat="1" ht="36" hidden="1" customHeight="1" x14ac:dyDescent="0.25">
      <c r="A82" s="509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497"/>
      <c r="I82" s="497"/>
      <c r="J82" s="583" t="e">
        <f>IF(I82/H82*100&gt;100,100,I82/H82*100)</f>
        <v>#DIV/0!</v>
      </c>
      <c r="K82" s="752"/>
      <c r="L82" s="753"/>
      <c r="M82" s="662"/>
      <c r="N82" s="503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  <c r="AH82" s="504"/>
      <c r="AI82" s="504"/>
      <c r="AJ82" s="504"/>
      <c r="AK82" s="504"/>
      <c r="AL82" s="504"/>
    </row>
    <row r="83" spans="1:38" s="531" customFormat="1" ht="30.75" hidden="1" customHeight="1" x14ac:dyDescent="0.25">
      <c r="A83" s="509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19"/>
      <c r="I83" s="522"/>
      <c r="J83" s="583" t="e">
        <f>IF(I83/H83*100&gt;100,100,I83/H83*100)</f>
        <v>#DIV/0!</v>
      </c>
      <c r="K83" s="712" t="e">
        <f>J83</f>
        <v>#DIV/0!</v>
      </c>
      <c r="L83" s="753"/>
      <c r="M83" s="662"/>
      <c r="N83" s="503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  <c r="AG83" s="504"/>
      <c r="AH83" s="504"/>
      <c r="AI83" s="504"/>
      <c r="AJ83" s="504"/>
      <c r="AK83" s="504"/>
      <c r="AL83" s="504"/>
    </row>
    <row r="84" spans="1:38" s="531" customFormat="1" ht="42" customHeight="1" x14ac:dyDescent="0.25">
      <c r="A84" s="509"/>
      <c r="B84" s="558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544">
        <v>100</v>
      </c>
      <c r="I84" s="498">
        <v>100</v>
      </c>
      <c r="J84" s="583">
        <f>IF(I84/H84*100&gt;100,100,I84/H84*100)</f>
        <v>100</v>
      </c>
      <c r="K84" s="751">
        <f>(J84+J85+J86)/3</f>
        <v>100</v>
      </c>
      <c r="L84" s="585">
        <f>(K84+K87)/2</f>
        <v>100</v>
      </c>
      <c r="M84" s="662"/>
      <c r="N84" s="503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  <c r="AG84" s="504"/>
      <c r="AH84" s="504"/>
      <c r="AI84" s="504"/>
      <c r="AJ84" s="504"/>
      <c r="AK84" s="504"/>
      <c r="AL84" s="504"/>
    </row>
    <row r="85" spans="1:38" s="531" customFormat="1" ht="42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544">
        <v>20</v>
      </c>
      <c r="I85" s="538">
        <v>19.600000000000001</v>
      </c>
      <c r="J85" s="583">
        <f>IF(H85/I85*100&gt;100,100,H85/I85*100)</f>
        <v>100</v>
      </c>
      <c r="K85" s="752"/>
      <c r="L85" s="753"/>
      <c r="M85" s="662"/>
      <c r="N85" s="503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  <c r="AD85" s="504"/>
      <c r="AE85" s="504"/>
      <c r="AF85" s="504"/>
      <c r="AG85" s="504"/>
      <c r="AH85" s="504"/>
      <c r="AI85" s="504"/>
      <c r="AJ85" s="504"/>
      <c r="AK85" s="504"/>
      <c r="AL85" s="504"/>
    </row>
    <row r="86" spans="1:38" s="531" customFormat="1" ht="36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544">
        <v>100</v>
      </c>
      <c r="I86" s="513">
        <v>100</v>
      </c>
      <c r="J86" s="583">
        <f>IF(I86/H86*100&gt;100,100,I86/H86*100)</f>
        <v>100</v>
      </c>
      <c r="K86" s="752"/>
      <c r="L86" s="753"/>
      <c r="M86" s="662"/>
      <c r="N86" s="503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  <c r="AG86" s="504"/>
      <c r="AH86" s="504"/>
      <c r="AI86" s="504"/>
      <c r="AJ86" s="504"/>
      <c r="AK86" s="504"/>
      <c r="AL86" s="504"/>
    </row>
    <row r="87" spans="1:38" s="531" customFormat="1" ht="30.75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52">
        <v>50</v>
      </c>
      <c r="I87" s="519">
        <v>57</v>
      </c>
      <c r="J87" s="583">
        <f>IF(I87/H87*100&gt;100,100,I87/H87*100)</f>
        <v>100</v>
      </c>
      <c r="K87" s="712">
        <f>J87</f>
        <v>100</v>
      </c>
      <c r="L87" s="753"/>
      <c r="M87" s="700"/>
      <c r="N87" s="503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  <c r="AD87" s="504"/>
      <c r="AE87" s="504"/>
      <c r="AF87" s="504"/>
      <c r="AG87" s="504"/>
      <c r="AH87" s="504"/>
      <c r="AI87" s="504"/>
      <c r="AJ87" s="504"/>
      <c r="AK87" s="504"/>
      <c r="AL87" s="504"/>
    </row>
    <row r="88" spans="1:38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  <c r="AG88" s="561"/>
      <c r="AH88" s="561"/>
      <c r="AI88" s="561"/>
      <c r="AJ88" s="561"/>
      <c r="AK88" s="561"/>
      <c r="AL88" s="561"/>
    </row>
    <row r="89" spans="1:38" ht="30.75" customHeight="1" x14ac:dyDescent="0.25">
      <c r="A89" s="561" t="s">
        <v>432</v>
      </c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  <c r="AH89" s="561"/>
      <c r="AI89" s="561"/>
      <c r="AJ89" s="561"/>
      <c r="AK89" s="561"/>
      <c r="AL89" s="561"/>
    </row>
    <row r="90" spans="1:38" x14ac:dyDescent="0.25">
      <c r="G90" s="561">
        <v>484</v>
      </c>
      <c r="H90" s="563">
        <f>H7+H11+H15+H19+H23+H27+H31+H35+H39+H43+H47+H51</f>
        <v>484.4</v>
      </c>
      <c r="I90" s="703">
        <f>I7+I11+I15+I19+I23+I27+I31+I35+I39+I43+I47+I51</f>
        <v>491.5</v>
      </c>
      <c r="J90" s="709">
        <v>491.5</v>
      </c>
      <c r="K90" s="505"/>
    </row>
    <row r="91" spans="1:38" x14ac:dyDescent="0.25">
      <c r="G91" s="561">
        <v>484</v>
      </c>
      <c r="H91" s="563">
        <f>H55+H59+H63+H67+H71+H75+H79+H83+H87</f>
        <v>484.4</v>
      </c>
      <c r="I91" s="703">
        <f>I55+I59+I63+I67+I71+I75+I79+I83+I87</f>
        <v>491.5</v>
      </c>
      <c r="J91" s="709">
        <v>491.5</v>
      </c>
      <c r="K91" s="505"/>
    </row>
    <row r="92" spans="1:38" ht="30.75" customHeight="1" x14ac:dyDescent="0.25">
      <c r="A92" s="560"/>
      <c r="G92" s="560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  <c r="AD92" s="561"/>
      <c r="AE92" s="561"/>
      <c r="AF92" s="561"/>
      <c r="AG92" s="561"/>
      <c r="AH92" s="561"/>
      <c r="AI92" s="561"/>
      <c r="AJ92" s="561"/>
      <c r="AK92" s="561"/>
      <c r="AL92" s="561"/>
    </row>
    <row r="93" spans="1:38" x14ac:dyDescent="0.25">
      <c r="A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  <c r="AH93" s="561"/>
      <c r="AI93" s="561"/>
      <c r="AJ93" s="561"/>
      <c r="AK93" s="561"/>
      <c r="AL93" s="561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93"/>
  <sheetViews>
    <sheetView topLeftCell="B1"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8.85546875" style="504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4" width="18.85546875" style="504" customWidth="1"/>
    <col min="15" max="25" width="9.140625" style="504" customWidth="1"/>
    <col min="26" max="16384" width="8.85546875" style="561"/>
  </cols>
  <sheetData>
    <row r="1" spans="1:25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25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</row>
    <row r="3" spans="1:25" s="489" customFormat="1" ht="22.5" customHeight="1" x14ac:dyDescent="0.2">
      <c r="A3" s="481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1">
        <v>13</v>
      </c>
      <c r="N3" s="481">
        <v>13</v>
      </c>
    </row>
    <row r="4" spans="1:25" s="505" customFormat="1" ht="42" hidden="1" customHeight="1" x14ac:dyDescent="0.25">
      <c r="A4" s="493" t="s">
        <v>475</v>
      </c>
      <c r="B4" s="555" t="s">
        <v>176</v>
      </c>
      <c r="C4" s="492" t="s">
        <v>405</v>
      </c>
      <c r="D4" s="493" t="s">
        <v>406</v>
      </c>
      <c r="E4" s="494" t="s">
        <v>11</v>
      </c>
      <c r="F4" s="495" t="s">
        <v>12</v>
      </c>
      <c r="G4" s="496" t="s">
        <v>13</v>
      </c>
      <c r="H4" s="581"/>
      <c r="I4" s="582"/>
      <c r="J4" s="583" t="e">
        <f>IF(H4/I4*100&gt;100,100,H4/I4*100)</f>
        <v>#DIV/0!</v>
      </c>
      <c r="K4" s="584" t="e">
        <f>(J4+J5+J6)/3</f>
        <v>#DIV/0!</v>
      </c>
      <c r="L4" s="585" t="e">
        <f>(K4+K7)/2</f>
        <v>#DIV/0!</v>
      </c>
      <c r="M4" s="661" t="s">
        <v>407</v>
      </c>
      <c r="N4" s="503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</row>
    <row r="5" spans="1:25" s="505" customFormat="1" ht="42" hidden="1" customHeight="1" x14ac:dyDescent="0.25">
      <c r="A5" s="508"/>
      <c r="B5" s="556"/>
      <c r="C5" s="508"/>
      <c r="D5" s="509"/>
      <c r="E5" s="494" t="s">
        <v>11</v>
      </c>
      <c r="F5" s="495" t="s">
        <v>112</v>
      </c>
      <c r="G5" s="496" t="s">
        <v>13</v>
      </c>
      <c r="H5" s="581"/>
      <c r="I5" s="582"/>
      <c r="J5" s="583" t="e">
        <f>IF(I5/H5*100&gt;100,100,I5/H5*100)</f>
        <v>#DIV/0!</v>
      </c>
      <c r="K5" s="593"/>
      <c r="L5" s="594"/>
      <c r="M5" s="662"/>
      <c r="N5" s="503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s="505" customFormat="1" ht="36" hidden="1" customHeight="1" x14ac:dyDescent="0.25">
      <c r="A6" s="508"/>
      <c r="B6" s="556"/>
      <c r="C6" s="508"/>
      <c r="D6" s="509"/>
      <c r="E6" s="494" t="s">
        <v>11</v>
      </c>
      <c r="F6" s="495" t="s">
        <v>408</v>
      </c>
      <c r="G6" s="496" t="s">
        <v>13</v>
      </c>
      <c r="H6" s="581"/>
      <c r="I6" s="513"/>
      <c r="J6" s="583" t="e">
        <f>IF(I6/H6*100&gt;100,100,I6/H6*100)</f>
        <v>#DIV/0!</v>
      </c>
      <c r="K6" s="593"/>
      <c r="L6" s="594"/>
      <c r="M6" s="662"/>
      <c r="N6" s="503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s="505" customFormat="1" ht="30.75" hidden="1" customHeight="1" x14ac:dyDescent="0.25">
      <c r="A7" s="508"/>
      <c r="B7" s="557"/>
      <c r="C7" s="514"/>
      <c r="D7" s="515"/>
      <c r="E7" s="494" t="s">
        <v>16</v>
      </c>
      <c r="F7" s="517" t="s">
        <v>305</v>
      </c>
      <c r="G7" s="496" t="s">
        <v>18</v>
      </c>
      <c r="H7" s="600"/>
      <c r="I7" s="601"/>
      <c r="J7" s="583" t="e">
        <f>IF(I7/H7*100&gt;100,100,I7/H7*100)</f>
        <v>#DIV/0!</v>
      </c>
      <c r="K7" s="602" t="e">
        <f>J7</f>
        <v>#DIV/0!</v>
      </c>
      <c r="L7" s="594"/>
      <c r="M7" s="662"/>
      <c r="N7" s="503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</row>
    <row r="8" spans="1:25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58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62"/>
      <c r="N8" s="503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</row>
    <row r="9" spans="1:25" s="505" customFormat="1" ht="42" hidden="1" customHeight="1" x14ac:dyDescent="0.25">
      <c r="A9" s="508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583" t="e">
        <f>IF(I9/H9*100&gt;100,100,I9/H9*100)</f>
        <v>#DIV/0!</v>
      </c>
      <c r="K9" s="593"/>
      <c r="L9" s="594"/>
      <c r="M9" s="662"/>
      <c r="N9" s="503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</row>
    <row r="10" spans="1:25" s="505" customFormat="1" ht="36" hidden="1" customHeight="1" x14ac:dyDescent="0.25">
      <c r="A10" s="508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583" t="e">
        <f>IF(I10/H10*100&gt;100,100,I10/H10*100)</f>
        <v>#DIV/0!</v>
      </c>
      <c r="K10" s="593"/>
      <c r="L10" s="594"/>
      <c r="M10" s="662"/>
      <c r="N10" s="503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</row>
    <row r="11" spans="1:25" s="505" customFormat="1" ht="30.75" hidden="1" customHeight="1" x14ac:dyDescent="0.25">
      <c r="A11" s="508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583" t="e">
        <f>IF(I11/H11*100&gt;100,100,I11/H11*100)</f>
        <v>#DIV/0!</v>
      </c>
      <c r="K11" s="602" t="e">
        <f>J11</f>
        <v>#DIV/0!</v>
      </c>
      <c r="L11" s="594"/>
      <c r="M11" s="662"/>
      <c r="N11" s="503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</row>
    <row r="12" spans="1:25" s="505" customFormat="1" ht="42" hidden="1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58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62"/>
      <c r="N12" s="503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</row>
    <row r="13" spans="1:25" s="505" customFormat="1" ht="42" hidden="1" customHeight="1" x14ac:dyDescent="0.25">
      <c r="A13" s="508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582"/>
      <c r="J13" s="583" t="e">
        <f>IF(I13/H13*100&gt;100,100,I13/H13*100)</f>
        <v>#DIV/0!</v>
      </c>
      <c r="K13" s="593"/>
      <c r="L13" s="594"/>
      <c r="M13" s="662"/>
      <c r="N13" s="503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</row>
    <row r="14" spans="1:25" s="505" customFormat="1" ht="36" hidden="1" customHeight="1" x14ac:dyDescent="0.25">
      <c r="A14" s="508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583" t="e">
        <f>IF(I14/H14*100&gt;100,100,I14/H14*100)</f>
        <v>#DIV/0!</v>
      </c>
      <c r="K14" s="593"/>
      <c r="L14" s="594"/>
      <c r="M14" s="662"/>
      <c r="N14" s="503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</row>
    <row r="15" spans="1:25" s="505" customFormat="1" ht="30.75" hidden="1" customHeight="1" x14ac:dyDescent="0.25">
      <c r="A15" s="508"/>
      <c r="B15" s="557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606"/>
      <c r="J15" s="583" t="e">
        <f>IF(I15/H15*100&gt;100,100,I15/H15*100)</f>
        <v>#DIV/0!</v>
      </c>
      <c r="K15" s="602" t="e">
        <f>J15</f>
        <v>#DIV/0!</v>
      </c>
      <c r="L15" s="594"/>
      <c r="M15" s="662"/>
      <c r="N15" s="503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</row>
    <row r="16" spans="1:25" s="505" customFormat="1" ht="42" hidden="1" customHeight="1" x14ac:dyDescent="0.25">
      <c r="A16" s="508"/>
      <c r="B16" s="558" t="s">
        <v>103</v>
      </c>
      <c r="C16" s="492" t="s">
        <v>411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581"/>
      <c r="I16" s="582"/>
      <c r="J16" s="583" t="e">
        <f>IF(H16/I16*100&gt;100,100,H16/I16*100)</f>
        <v>#DIV/0!</v>
      </c>
      <c r="K16" s="584" t="e">
        <f>(J16+J17+J18)/3</f>
        <v>#DIV/0!</v>
      </c>
      <c r="L16" s="585" t="e">
        <f>(K16+K19)/2</f>
        <v>#DIV/0!</v>
      </c>
      <c r="M16" s="662"/>
      <c r="N16" s="503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25" s="505" customFormat="1" ht="42" hidden="1" customHeight="1" x14ac:dyDescent="0.25">
      <c r="A17" s="508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581"/>
      <c r="I17" s="582"/>
      <c r="J17" s="583" t="e">
        <f>IF(I17/H17*100&gt;100,100,I17/H17*100)</f>
        <v>#DIV/0!</v>
      </c>
      <c r="K17" s="593"/>
      <c r="L17" s="594"/>
      <c r="M17" s="662"/>
      <c r="N17" s="503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</row>
    <row r="18" spans="1:25" s="505" customFormat="1" ht="36" hidden="1" customHeight="1" x14ac:dyDescent="0.25">
      <c r="A18" s="508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581"/>
      <c r="I18" s="513"/>
      <c r="J18" s="583" t="e">
        <f>IF(I18/H18*100&gt;100,100,I18/H18*100)</f>
        <v>#DIV/0!</v>
      </c>
      <c r="K18" s="593"/>
      <c r="L18" s="594"/>
      <c r="M18" s="662"/>
      <c r="N18" s="503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</row>
    <row r="19" spans="1:25" s="505" customFormat="1" ht="30.75" hidden="1" customHeight="1" x14ac:dyDescent="0.25">
      <c r="A19" s="508"/>
      <c r="B19" s="509"/>
      <c r="C19" s="514"/>
      <c r="D19" s="515"/>
      <c r="E19" s="494" t="s">
        <v>16</v>
      </c>
      <c r="F19" s="517" t="s">
        <v>305</v>
      </c>
      <c r="G19" s="496" t="s">
        <v>18</v>
      </c>
      <c r="H19" s="600"/>
      <c r="I19" s="605"/>
      <c r="J19" s="583" t="e">
        <f>IF(I19/H19*100&gt;100,100,I19/H19*100)</f>
        <v>#DIV/0!</v>
      </c>
      <c r="K19" s="602" t="e">
        <f>J19</f>
        <v>#DIV/0!</v>
      </c>
      <c r="L19" s="594"/>
      <c r="M19" s="662"/>
      <c r="N19" s="503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</row>
    <row r="20" spans="1:25" s="505" customFormat="1" ht="42" hidden="1" customHeight="1" x14ac:dyDescent="0.25">
      <c r="A20" s="508"/>
      <c r="B20" s="555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58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62"/>
      <c r="N20" s="503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</row>
    <row r="21" spans="1:25" s="505" customFormat="1" ht="42" hidden="1" customHeight="1" x14ac:dyDescent="0.25">
      <c r="A21" s="508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581"/>
      <c r="I21" s="582"/>
      <c r="J21" s="583" t="e">
        <f>IF(I21/H21*100&gt;100,100,I21/H21*100)</f>
        <v>#DIV/0!</v>
      </c>
      <c r="K21" s="593"/>
      <c r="L21" s="594"/>
      <c r="M21" s="662"/>
      <c r="N21" s="503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</row>
    <row r="22" spans="1:25" s="505" customFormat="1" ht="36" hidden="1" customHeight="1" x14ac:dyDescent="0.25">
      <c r="A22" s="508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581"/>
      <c r="I22" s="513"/>
      <c r="J22" s="583" t="e">
        <f>IF(I22/H22*100&gt;100,100,I22/H22*100)</f>
        <v>#DIV/0!</v>
      </c>
      <c r="K22" s="593"/>
      <c r="L22" s="594"/>
      <c r="M22" s="662"/>
      <c r="N22" s="503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</row>
    <row r="23" spans="1:25" s="505" customFormat="1" ht="30.75" hidden="1" customHeight="1" x14ac:dyDescent="0.25">
      <c r="A23" s="508"/>
      <c r="B23" s="557"/>
      <c r="C23" s="514"/>
      <c r="D23" s="515"/>
      <c r="E23" s="494" t="s">
        <v>16</v>
      </c>
      <c r="F23" s="517" t="s">
        <v>305</v>
      </c>
      <c r="G23" s="496" t="s">
        <v>18</v>
      </c>
      <c r="H23" s="600"/>
      <c r="I23" s="601"/>
      <c r="J23" s="583" t="e">
        <f>IF(I23/H23*100&gt;100,100,I23/H23*100)</f>
        <v>#DIV/0!</v>
      </c>
      <c r="K23" s="602" t="e">
        <f>J23</f>
        <v>#DIV/0!</v>
      </c>
      <c r="L23" s="594"/>
      <c r="M23" s="662"/>
      <c r="N23" s="503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</row>
    <row r="24" spans="1:25" s="505" customFormat="1" ht="42" hidden="1" customHeight="1" x14ac:dyDescent="0.25">
      <c r="A24" s="508"/>
      <c r="B24" s="558" t="s">
        <v>178</v>
      </c>
      <c r="C24" s="492" t="s">
        <v>413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544"/>
      <c r="I24" s="582"/>
      <c r="J24" s="583" t="e">
        <f>IF(H24/I24*100&gt;100,100,H24/I24*100)</f>
        <v>#DIV/0!</v>
      </c>
      <c r="K24" s="584" t="e">
        <f>(J24+J25+J26)/3</f>
        <v>#DIV/0!</v>
      </c>
      <c r="L24" s="585" t="e">
        <f>(K24+K27)/2</f>
        <v>#DIV/0!</v>
      </c>
      <c r="M24" s="662"/>
      <c r="N24" s="503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</row>
    <row r="25" spans="1:25" s="505" customFormat="1" ht="42" hidden="1" customHeight="1" x14ac:dyDescent="0.25">
      <c r="A25" s="508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497"/>
      <c r="I25" s="582"/>
      <c r="J25" s="583" t="e">
        <f>IF(I25/H25*100&gt;100,100,I25/H25*100)</f>
        <v>#DIV/0!</v>
      </c>
      <c r="K25" s="593"/>
      <c r="L25" s="594"/>
      <c r="M25" s="662"/>
      <c r="N25" s="503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</row>
    <row r="26" spans="1:25" s="505" customFormat="1" ht="36" hidden="1" customHeight="1" x14ac:dyDescent="0.25">
      <c r="A26" s="508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497"/>
      <c r="I26" s="513"/>
      <c r="J26" s="583" t="e">
        <f>IF(I26/H26*100&gt;100,100,I26/H26*100)</f>
        <v>#DIV/0!</v>
      </c>
      <c r="K26" s="593"/>
      <c r="L26" s="594"/>
      <c r="M26" s="662"/>
      <c r="N26" s="503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</row>
    <row r="27" spans="1:25" s="505" customFormat="1" ht="30.75" hidden="1" customHeight="1" x14ac:dyDescent="0.25">
      <c r="A27" s="508"/>
      <c r="B27" s="509"/>
      <c r="C27" s="514"/>
      <c r="D27" s="515"/>
      <c r="E27" s="494" t="s">
        <v>16</v>
      </c>
      <c r="F27" s="517" t="s">
        <v>305</v>
      </c>
      <c r="G27" s="496" t="s">
        <v>18</v>
      </c>
      <c r="H27" s="600"/>
      <c r="I27" s="655"/>
      <c r="J27" s="583" t="e">
        <f>IF(I27/H27*100&gt;100,100,I27/H27*100)</f>
        <v>#DIV/0!</v>
      </c>
      <c r="K27" s="602" t="e">
        <f>J27</f>
        <v>#DIV/0!</v>
      </c>
      <c r="L27" s="594"/>
      <c r="M27" s="662"/>
      <c r="N27" s="503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</row>
    <row r="28" spans="1:25" s="505" customFormat="1" ht="42" hidden="1" customHeight="1" x14ac:dyDescent="0.25">
      <c r="A28" s="508"/>
      <c r="B28" s="555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544"/>
      <c r="I28" s="582"/>
      <c r="J28" s="583" t="e">
        <f>IF(H28/I28*100&gt;100,100,H28/I28*100)</f>
        <v>#DIV/0!</v>
      </c>
      <c r="K28" s="584" t="e">
        <f>(J28+J29+J30)/3</f>
        <v>#DIV/0!</v>
      </c>
      <c r="L28" s="585" t="e">
        <f>(K28+K31)/2</f>
        <v>#DIV/0!</v>
      </c>
      <c r="M28" s="662"/>
      <c r="N28" s="503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</row>
    <row r="29" spans="1:25" s="505" customFormat="1" ht="42" hidden="1" customHeight="1" x14ac:dyDescent="0.25">
      <c r="A29" s="508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581"/>
      <c r="I29" s="582"/>
      <c r="J29" s="583" t="e">
        <f>IF(I29/H29*100&gt;100,100,I29/H29*100)</f>
        <v>#DIV/0!</v>
      </c>
      <c r="K29" s="593"/>
      <c r="L29" s="594"/>
      <c r="M29" s="662"/>
      <c r="N29" s="503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</row>
    <row r="30" spans="1:25" s="505" customFormat="1" ht="36" hidden="1" customHeight="1" x14ac:dyDescent="0.25">
      <c r="A30" s="508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583" t="e">
        <f>IF(I30/H30*100&gt;100,100,I30/H30*100)</f>
        <v>#DIV/0!</v>
      </c>
      <c r="K30" s="593"/>
      <c r="L30" s="594"/>
      <c r="M30" s="662"/>
      <c r="N30" s="503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</row>
    <row r="31" spans="1:25" s="505" customFormat="1" ht="30.75" hidden="1" customHeight="1" x14ac:dyDescent="0.25">
      <c r="A31" s="508"/>
      <c r="B31" s="556"/>
      <c r="C31" s="514"/>
      <c r="D31" s="515"/>
      <c r="E31" s="494" t="s">
        <v>16</v>
      </c>
      <c r="F31" s="517" t="s">
        <v>305</v>
      </c>
      <c r="G31" s="496" t="s">
        <v>18</v>
      </c>
      <c r="H31" s="552"/>
      <c r="I31" s="606"/>
      <c r="J31" s="583" t="e">
        <f>IF(I31/H31*100&gt;100,100,I31/H31*100)</f>
        <v>#DIV/0!</v>
      </c>
      <c r="K31" s="602" t="e">
        <f>J31</f>
        <v>#DIV/0!</v>
      </c>
      <c r="L31" s="594"/>
      <c r="M31" s="662"/>
      <c r="N31" s="503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</row>
    <row r="32" spans="1:25" s="505" customFormat="1" ht="42" customHeight="1" x14ac:dyDescent="0.25">
      <c r="A32" s="508"/>
      <c r="B32" s="492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9.3000000000000007</v>
      </c>
      <c r="J32" s="499">
        <f>IF(H32/I32*100&gt;100,100,H32/I32*100)</f>
        <v>100</v>
      </c>
      <c r="K32" s="500">
        <f>(J32+J33+J34)/3</f>
        <v>100</v>
      </c>
      <c r="L32" s="501">
        <f>(K32+K35)/2</f>
        <v>99.992863260062805</v>
      </c>
      <c r="M32" s="662"/>
      <c r="N32" s="503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</row>
    <row r="33" spans="1:25" s="505" customFormat="1" ht="42" customHeight="1" x14ac:dyDescent="0.25">
      <c r="A33" s="508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662"/>
      <c r="N33" s="503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</row>
    <row r="34" spans="1:25" s="505" customFormat="1" ht="36" customHeight="1" x14ac:dyDescent="0.25">
      <c r="A34" s="508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60</v>
      </c>
      <c r="J34" s="499">
        <f>IF(I34/H34*100&gt;100,100,I34/H34*100)</f>
        <v>100</v>
      </c>
      <c r="K34" s="510"/>
      <c r="L34" s="511"/>
      <c r="M34" s="662"/>
      <c r="N34" s="503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</row>
    <row r="35" spans="1:25" s="505" customFormat="1" ht="30.75" customHeight="1" x14ac:dyDescent="0.25">
      <c r="A35" s="508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19">
        <v>350.3</v>
      </c>
      <c r="I35" s="519">
        <v>350.25</v>
      </c>
      <c r="J35" s="499">
        <f>IF(I35/H35*100&gt;100,100,I35/H35*100)</f>
        <v>99.98572652012561</v>
      </c>
      <c r="K35" s="523">
        <f>J35</f>
        <v>99.98572652012561</v>
      </c>
      <c r="L35" s="511"/>
      <c r="M35" s="662"/>
      <c r="N35" s="503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</row>
    <row r="36" spans="1:25" s="505" customFormat="1" ht="42" hidden="1" customHeight="1" x14ac:dyDescent="0.25">
      <c r="A36" s="508"/>
      <c r="B36" s="647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</row>
    <row r="37" spans="1:25" s="505" customFormat="1" ht="42" hidden="1" customHeight="1" x14ac:dyDescent="0.25">
      <c r="A37" s="508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62"/>
      <c r="N37" s="503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</row>
    <row r="38" spans="1:25" s="505" customFormat="1" ht="36" hidden="1" customHeight="1" x14ac:dyDescent="0.25">
      <c r="A38" s="508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62"/>
      <c r="N38" s="503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</row>
    <row r="39" spans="1:25" s="505" customFormat="1" ht="30.75" hidden="1" customHeight="1" x14ac:dyDescent="0.25">
      <c r="A39" s="508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62"/>
      <c r="N39" s="503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</row>
    <row r="40" spans="1:25" s="505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62"/>
      <c r="N40" s="503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</row>
    <row r="41" spans="1:25" s="505" customFormat="1" ht="42" hidden="1" customHeight="1" x14ac:dyDescent="0.25">
      <c r="A41" s="508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662"/>
      <c r="N41" s="503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</row>
    <row r="42" spans="1:25" s="505" customFormat="1" ht="36" hidden="1" customHeight="1" x14ac:dyDescent="0.25">
      <c r="A42" s="508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662"/>
      <c r="N42" s="503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</row>
    <row r="43" spans="1:25" s="505" customFormat="1" ht="30.75" hidden="1" customHeight="1" x14ac:dyDescent="0.25">
      <c r="A43" s="508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662"/>
      <c r="N43" s="503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</row>
    <row r="44" spans="1:25" s="505" customFormat="1" ht="42" hidden="1" customHeight="1" x14ac:dyDescent="0.25">
      <c r="A44" s="508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/>
      <c r="I44" s="498"/>
      <c r="J44" s="499" t="e">
        <f>IF(H44/I44*100&gt;100,100,H44/I44*100)</f>
        <v>#DIV/0!</v>
      </c>
      <c r="K44" s="500" t="e">
        <f>(J44+J45+J46)/3</f>
        <v>#DIV/0!</v>
      </c>
      <c r="L44" s="501" t="e">
        <f>(K44+K47)/2</f>
        <v>#DIV/0!</v>
      </c>
      <c r="M44" s="662"/>
      <c r="N44" s="503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</row>
    <row r="45" spans="1:25" s="505" customFormat="1" ht="42" hidden="1" customHeight="1" x14ac:dyDescent="0.25">
      <c r="A45" s="508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497"/>
      <c r="I45" s="498"/>
      <c r="J45" s="499" t="e">
        <f>IF(I45/H45*100&gt;100,100,I45/H45*100)</f>
        <v>#DIV/0!</v>
      </c>
      <c r="K45" s="510"/>
      <c r="L45" s="511"/>
      <c r="M45" s="662"/>
      <c r="N45" s="503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</row>
    <row r="46" spans="1:25" s="505" customFormat="1" ht="36" hidden="1" customHeight="1" x14ac:dyDescent="0.25">
      <c r="A46" s="508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497"/>
      <c r="I46" s="513"/>
      <c r="J46" s="499" t="e">
        <f>IF(I46/H46*100&gt;100,100,I46/H46*100)</f>
        <v>#DIV/0!</v>
      </c>
      <c r="K46" s="510"/>
      <c r="L46" s="511"/>
      <c r="M46" s="662"/>
      <c r="N46" s="503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</row>
    <row r="47" spans="1:25" s="505" customFormat="1" ht="30.75" hidden="1" customHeight="1" x14ac:dyDescent="0.25">
      <c r="A47" s="508"/>
      <c r="B47" s="649"/>
      <c r="C47" s="528"/>
      <c r="D47" s="515"/>
      <c r="E47" s="494" t="s">
        <v>16</v>
      </c>
      <c r="F47" s="517" t="s">
        <v>305</v>
      </c>
      <c r="G47" s="496" t="s">
        <v>18</v>
      </c>
      <c r="H47" s="519"/>
      <c r="I47" s="522"/>
      <c r="J47" s="499" t="e">
        <f>IF(I47/H47*100&gt;100,100,I47/H47*100)</f>
        <v>#DIV/0!</v>
      </c>
      <c r="K47" s="523" t="e">
        <f>J47</f>
        <v>#DIV/0!</v>
      </c>
      <c r="L47" s="511"/>
      <c r="M47" s="662"/>
      <c r="N47" s="503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</row>
    <row r="48" spans="1:25" s="505" customFormat="1" ht="42" customHeight="1" x14ac:dyDescent="0.25">
      <c r="A48" s="508"/>
      <c r="B48" s="747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11.2</v>
      </c>
      <c r="J48" s="499">
        <f>IF(H48/I48*100&gt;100,100,H48/I48*100)</f>
        <v>100</v>
      </c>
      <c r="K48" s="500">
        <f>(J48+J49+J50)/3</f>
        <v>98.399999999999991</v>
      </c>
      <c r="L48" s="501">
        <f>(K48+K51)/2</f>
        <v>99.199999999999989</v>
      </c>
      <c r="M48" s="662"/>
      <c r="N48" s="503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</row>
    <row r="49" spans="1:25" s="505" customFormat="1" ht="42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95.2</v>
      </c>
      <c r="J49" s="499">
        <f>IF(I49/H49*100&gt;100,100,I49/H49*100)</f>
        <v>95.2</v>
      </c>
      <c r="K49" s="510"/>
      <c r="L49" s="511"/>
      <c r="M49" s="662"/>
      <c r="N49" s="503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</row>
    <row r="50" spans="1:25" s="505" customFormat="1" ht="36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>
        <v>55</v>
      </c>
      <c r="I50" s="513">
        <v>61.1</v>
      </c>
      <c r="J50" s="499">
        <f>IF(I50/H50*100&gt;100,100,I50/H50*100)</f>
        <v>100</v>
      </c>
      <c r="K50" s="510"/>
      <c r="L50" s="511"/>
      <c r="M50" s="662"/>
      <c r="N50" s="503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</row>
    <row r="51" spans="1:25" s="505" customFormat="1" ht="30.75" customHeight="1" x14ac:dyDescent="0.25">
      <c r="A51" s="508"/>
      <c r="B51" s="748"/>
      <c r="C51" s="528"/>
      <c r="D51" s="515"/>
      <c r="E51" s="494" t="s">
        <v>16</v>
      </c>
      <c r="F51" s="517" t="s">
        <v>305</v>
      </c>
      <c r="G51" s="496" t="s">
        <v>18</v>
      </c>
      <c r="H51" s="519">
        <v>43</v>
      </c>
      <c r="I51" s="519">
        <v>47</v>
      </c>
      <c r="J51" s="499">
        <f>IF(I51/H51*100&gt;100,100,I51/H51*100)</f>
        <v>100</v>
      </c>
      <c r="K51" s="523">
        <f>J51</f>
        <v>100</v>
      </c>
      <c r="L51" s="511"/>
      <c r="M51" s="662"/>
      <c r="N51" s="503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</row>
    <row r="52" spans="1:25" s="531" customFormat="1" ht="42" hidden="1" customHeight="1" x14ac:dyDescent="0.25">
      <c r="A52" s="509"/>
      <c r="B52" s="647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499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662"/>
      <c r="N52" s="503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</row>
    <row r="53" spans="1:25" s="531" customFormat="1" ht="42" hidden="1" customHeight="1" x14ac:dyDescent="0.25">
      <c r="A53" s="509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499" t="e">
        <f>IF(I53/H53*100&gt;100,100,I53/H53*100)</f>
        <v>#DIV/0!</v>
      </c>
      <c r="K53" s="510"/>
      <c r="L53" s="511"/>
      <c r="M53" s="662"/>
      <c r="N53" s="503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</row>
    <row r="54" spans="1:25" s="531" customFormat="1" ht="36" hidden="1" customHeight="1" x14ac:dyDescent="0.25">
      <c r="A54" s="509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499" t="e">
        <f>IF(I54/H54*100&gt;100,100,I54/H54*100)</f>
        <v>#DIV/0!</v>
      </c>
      <c r="K54" s="510"/>
      <c r="L54" s="511"/>
      <c r="M54" s="662"/>
      <c r="N54" s="503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s="531" customFormat="1" ht="30.75" hidden="1" customHeight="1" x14ac:dyDescent="0.25">
      <c r="A55" s="509"/>
      <c r="B55" s="557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499" t="e">
        <f>IF(I55/H55*100&gt;100,100,I55/H55*100)</f>
        <v>#DIV/0!</v>
      </c>
      <c r="K55" s="523" t="e">
        <f>J55</f>
        <v>#DIV/0!</v>
      </c>
      <c r="L55" s="511"/>
      <c r="M55" s="662"/>
      <c r="N55" s="503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</row>
    <row r="56" spans="1:25" s="531" customFormat="1" ht="42" hidden="1" customHeight="1" x14ac:dyDescent="0.25">
      <c r="A56" s="509"/>
      <c r="B56" s="558" t="s">
        <v>88</v>
      </c>
      <c r="C56" s="492" t="s">
        <v>422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/>
      <c r="I56" s="538"/>
      <c r="J56" s="499" t="e">
        <f>IF(H56/I56*100&gt;100,100,H56/I56*100)</f>
        <v>#DIV/0!</v>
      </c>
      <c r="K56" s="500" t="e">
        <f>(J56+J57+J58)/3</f>
        <v>#DIV/0!</v>
      </c>
      <c r="L56" s="501" t="e">
        <f>(K56+K59)/2</f>
        <v>#DIV/0!</v>
      </c>
      <c r="M56" s="662"/>
      <c r="N56" s="503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</row>
    <row r="57" spans="1:25" s="531" customFormat="1" ht="42" hidden="1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/>
      <c r="I57" s="538"/>
      <c r="J57" s="499" t="e">
        <f>IF(I57/H57*100&gt;100,100,I57/H57*100)</f>
        <v>#DIV/0!</v>
      </c>
      <c r="K57" s="510"/>
      <c r="L57" s="511"/>
      <c r="M57" s="662"/>
      <c r="N57" s="503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</row>
    <row r="58" spans="1:25" s="531" customFormat="1" ht="36" hidden="1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/>
      <c r="I58" s="497"/>
      <c r="J58" s="499" t="e">
        <f>IF(I58/H58*100&gt;100,100,I58/H58*100)</f>
        <v>#DIV/0!</v>
      </c>
      <c r="K58" s="510"/>
      <c r="L58" s="511"/>
      <c r="M58" s="662"/>
      <c r="N58" s="503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</row>
    <row r="59" spans="1:25" s="531" customFormat="1" ht="30.75" hidden="1" customHeight="1" x14ac:dyDescent="0.25">
      <c r="A59" s="509"/>
      <c r="B59" s="509"/>
      <c r="C59" s="514"/>
      <c r="D59" s="540"/>
      <c r="E59" s="536" t="s">
        <v>16</v>
      </c>
      <c r="F59" s="541" t="s">
        <v>305</v>
      </c>
      <c r="G59" s="536" t="s">
        <v>18</v>
      </c>
      <c r="H59" s="519"/>
      <c r="I59" s="519"/>
      <c r="J59" s="499" t="e">
        <f>IF(I59/H59*100&gt;100,100,I59/H59*100)</f>
        <v>#DIV/0!</v>
      </c>
      <c r="K59" s="523" t="e">
        <f>J59</f>
        <v>#DIV/0!</v>
      </c>
      <c r="L59" s="511"/>
      <c r="M59" s="662"/>
      <c r="N59" s="503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</row>
    <row r="60" spans="1:25" s="531" customFormat="1" ht="42" hidden="1" customHeight="1" x14ac:dyDescent="0.25">
      <c r="A60" s="509"/>
      <c r="B60" s="555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>IF(H60/I60*100&gt;100,100,H60/I60*100)</f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</row>
    <row r="61" spans="1:25" s="531" customFormat="1" ht="42" hidden="1" customHeight="1" x14ac:dyDescent="0.25">
      <c r="A61" s="509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IF(I61/H61*100&gt;100,100,I61/H61*100)</f>
        <v>#DIV/0!</v>
      </c>
      <c r="K61" s="510"/>
      <c r="L61" s="511"/>
      <c r="M61" s="662"/>
      <c r="N61" s="503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</row>
    <row r="62" spans="1:25" s="531" customFormat="1" ht="36" hidden="1" customHeight="1" x14ac:dyDescent="0.25">
      <c r="A62" s="509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>IF(I62/H62*100&gt;100,100,I62/H62*100)</f>
        <v>#DIV/0!</v>
      </c>
      <c r="K62" s="510"/>
      <c r="L62" s="511"/>
      <c r="M62" s="662"/>
      <c r="N62" s="503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</row>
    <row r="63" spans="1:25" s="531" customFormat="1" ht="30.75" hidden="1" customHeight="1" x14ac:dyDescent="0.25">
      <c r="A63" s="509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>IF(I63/H63*100&gt;100,100,I63/H63*100)</f>
        <v>#DIV/0!</v>
      </c>
      <c r="K63" s="523" t="e">
        <f>J63</f>
        <v>#DIV/0!</v>
      </c>
      <c r="L63" s="511"/>
      <c r="M63" s="662"/>
      <c r="N63" s="503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</row>
    <row r="64" spans="1:25" s="531" customFormat="1" ht="42" customHeight="1" x14ac:dyDescent="0.25">
      <c r="A64" s="509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98.2</v>
      </c>
      <c r="J64" s="499">
        <f>IF(I64/H64*100&gt;100,100,I64/H64*100)</f>
        <v>98.2</v>
      </c>
      <c r="K64" s="500">
        <f>(J64+J65+J66)/3</f>
        <v>99.399999999999991</v>
      </c>
      <c r="L64" s="501">
        <f>(K64+K67)/2</f>
        <v>99.692863260062808</v>
      </c>
      <c r="M64" s="662"/>
      <c r="N64" s="503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</row>
    <row r="65" spans="1:25" s="531" customFormat="1" ht="42" customHeight="1" x14ac:dyDescent="0.25">
      <c r="A65" s="509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9.3000000000000007</v>
      </c>
      <c r="J65" s="499">
        <f>IF(H65/I65*100&gt;100,100,H65/I65*100)</f>
        <v>100</v>
      </c>
      <c r="K65" s="510"/>
      <c r="L65" s="511"/>
      <c r="M65" s="662"/>
      <c r="N65" s="503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</row>
    <row r="66" spans="1:25" s="531" customFormat="1" ht="36" customHeight="1" x14ac:dyDescent="0.25">
      <c r="A66" s="509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>IF(I66/H66*100&gt;100,100,I66/H66*100)</f>
        <v>100</v>
      </c>
      <c r="K66" s="510"/>
      <c r="L66" s="511"/>
      <c r="M66" s="662"/>
      <c r="N66" s="503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</row>
    <row r="67" spans="1:25" s="531" customFormat="1" ht="30.75" customHeight="1" x14ac:dyDescent="0.25">
      <c r="A67" s="509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350.3</v>
      </c>
      <c r="I67" s="519">
        <v>350.25</v>
      </c>
      <c r="J67" s="499">
        <f>IF(I67/H67*100&gt;100,100,I67/H67*100)</f>
        <v>99.98572652012561</v>
      </c>
      <c r="K67" s="523">
        <f>J67</f>
        <v>99.98572652012561</v>
      </c>
      <c r="L67" s="511"/>
      <c r="M67" s="662"/>
      <c r="N67" s="503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</row>
    <row r="68" spans="1:25" s="531" customFormat="1" ht="42" hidden="1" customHeight="1" x14ac:dyDescent="0.25">
      <c r="A68" s="509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499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662"/>
      <c r="N68" s="503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</row>
    <row r="69" spans="1:25" s="531" customFormat="1" ht="42" hidden="1" customHeight="1" x14ac:dyDescent="0.25">
      <c r="A69" s="509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499" t="e">
        <f>IF(I69/H69*100&gt;100,100,I69/H69*100)</f>
        <v>#DIV/0!</v>
      </c>
      <c r="K69" s="510"/>
      <c r="L69" s="511"/>
      <c r="M69" s="662"/>
      <c r="N69" s="503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</row>
    <row r="70" spans="1:25" s="531" customFormat="1" ht="36" hidden="1" customHeight="1" x14ac:dyDescent="0.25">
      <c r="A70" s="509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499" t="e">
        <f>IF(I70/H70*100&gt;100,100,I70/H70*100)</f>
        <v>#DIV/0!</v>
      </c>
      <c r="K70" s="510"/>
      <c r="L70" s="511"/>
      <c r="M70" s="662"/>
      <c r="N70" s="503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</row>
    <row r="71" spans="1:25" s="531" customFormat="1" ht="30.75" hidden="1" customHeight="1" x14ac:dyDescent="0.25">
      <c r="A71" s="509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499" t="e">
        <f>IF(I71/H71*100&gt;100,100,I71/H71*100)</f>
        <v>#DIV/0!</v>
      </c>
      <c r="K71" s="523" t="e">
        <f>J71</f>
        <v>#DIV/0!</v>
      </c>
      <c r="L71" s="511"/>
      <c r="M71" s="662"/>
      <c r="N71" s="503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</row>
    <row r="72" spans="1:25" s="531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499" t="e">
        <f>IF(H72/I72*100&gt;100,100,H72/I72*100)</f>
        <v>#DIV/0!</v>
      </c>
      <c r="K72" s="500" t="e">
        <f>(J72+J73+J74)/3</f>
        <v>#DIV/0!</v>
      </c>
      <c r="L72" s="501" t="e">
        <f>(K72+K75)/2</f>
        <v>#DIV/0!</v>
      </c>
      <c r="M72" s="662"/>
      <c r="N72" s="503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</row>
    <row r="73" spans="1:25" s="531" customFormat="1" ht="42" hidden="1" customHeight="1" x14ac:dyDescent="0.25">
      <c r="A73" s="509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499" t="e">
        <f>IF(I73/H73*100&gt;100,100,I73/H73*100)</f>
        <v>#DIV/0!</v>
      </c>
      <c r="K73" s="510"/>
      <c r="L73" s="511"/>
      <c r="M73" s="662"/>
      <c r="N73" s="503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</row>
    <row r="74" spans="1:25" s="531" customFormat="1" ht="36" hidden="1" customHeight="1" x14ac:dyDescent="0.25">
      <c r="A74" s="509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499" t="e">
        <f>IF(I74/H74*100&gt;100,100,I74/H74*100)</f>
        <v>#DIV/0!</v>
      </c>
      <c r="K74" s="510"/>
      <c r="L74" s="511"/>
      <c r="M74" s="662"/>
      <c r="N74" s="503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</row>
    <row r="75" spans="1:25" s="531" customFormat="1" ht="30.75" hidden="1" customHeight="1" x14ac:dyDescent="0.25">
      <c r="A75" s="509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499" t="e">
        <f>IF(I75/H75*100&gt;100,100,I75/H75*100)</f>
        <v>#DIV/0!</v>
      </c>
      <c r="K75" s="523" t="e">
        <f>J75</f>
        <v>#DIV/0!</v>
      </c>
      <c r="L75" s="511"/>
      <c r="M75" s="662"/>
      <c r="N75" s="503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</row>
    <row r="76" spans="1:25" s="531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499" t="e">
        <f>IF(H76/I76*100&gt;100,100,H76/I76*100)</f>
        <v>#DIV/0!</v>
      </c>
      <c r="K76" s="500" t="e">
        <f>(J76+J77+J78)/3</f>
        <v>#DIV/0!</v>
      </c>
      <c r="L76" s="501" t="e">
        <f>(K76+K79)/2</f>
        <v>#DIV/0!</v>
      </c>
      <c r="M76" s="662"/>
      <c r="N76" s="503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</row>
    <row r="77" spans="1:25" s="531" customFormat="1" ht="42" hidden="1" customHeight="1" x14ac:dyDescent="0.25">
      <c r="A77" s="509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499" t="e">
        <f>IF(I77/H77*100&gt;100,100,I77/H77*100)</f>
        <v>#DIV/0!</v>
      </c>
      <c r="K77" s="510"/>
      <c r="L77" s="511"/>
      <c r="M77" s="662"/>
      <c r="N77" s="503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</row>
    <row r="78" spans="1:25" s="531" customFormat="1" ht="36" hidden="1" customHeight="1" x14ac:dyDescent="0.25">
      <c r="A78" s="509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499" t="e">
        <f>IF(I78/H78*100&gt;100,100,I78/H78*100)</f>
        <v>#DIV/0!</v>
      </c>
      <c r="K78" s="510"/>
      <c r="L78" s="511"/>
      <c r="M78" s="662"/>
      <c r="N78" s="503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</row>
    <row r="79" spans="1:25" s="531" customFormat="1" ht="30.75" hidden="1" customHeight="1" x14ac:dyDescent="0.25">
      <c r="A79" s="509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499" t="e">
        <f>IF(I79/H79*100&gt;100,100,I79/H79*100)</f>
        <v>#DIV/0!</v>
      </c>
      <c r="K79" s="523" t="e">
        <f>J79</f>
        <v>#DIV/0!</v>
      </c>
      <c r="L79" s="511"/>
      <c r="M79" s="662"/>
      <c r="N79" s="503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</row>
    <row r="80" spans="1:25" s="531" customFormat="1" ht="42" hidden="1" customHeight="1" x14ac:dyDescent="0.25">
      <c r="A80" s="509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/>
      <c r="I80" s="497"/>
      <c r="J80" s="499" t="e">
        <f>IF(H80/I80*100&gt;100,100,H80/I80*100)</f>
        <v>#DIV/0!</v>
      </c>
      <c r="K80" s="500" t="e">
        <f>(J80+J81+J82)/3</f>
        <v>#DIV/0!</v>
      </c>
      <c r="L80" s="501" t="e">
        <f>(K80+K83)/2</f>
        <v>#DIV/0!</v>
      </c>
      <c r="M80" s="662"/>
      <c r="N80" s="503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</row>
    <row r="81" spans="1:25" s="531" customFormat="1" ht="42" hidden="1" customHeight="1" x14ac:dyDescent="0.25">
      <c r="A81" s="509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497"/>
      <c r="I81" s="497"/>
      <c r="J81" s="499" t="e">
        <f>IF(I81/H81*100&gt;100,100,I81/H81*100)</f>
        <v>#DIV/0!</v>
      </c>
      <c r="K81" s="510"/>
      <c r="L81" s="511"/>
      <c r="M81" s="662"/>
      <c r="N81" s="503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</row>
    <row r="82" spans="1:25" s="531" customFormat="1" ht="36" hidden="1" customHeight="1" x14ac:dyDescent="0.25">
      <c r="A82" s="509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497"/>
      <c r="I82" s="497"/>
      <c r="J82" s="499" t="e">
        <f>IF(I82/H82*100&gt;100,100,I82/H82*100)</f>
        <v>#DIV/0!</v>
      </c>
      <c r="K82" s="510"/>
      <c r="L82" s="511"/>
      <c r="M82" s="662"/>
      <c r="N82" s="503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</row>
    <row r="83" spans="1:25" s="531" customFormat="1" ht="30.75" hidden="1" customHeight="1" x14ac:dyDescent="0.25">
      <c r="A83" s="509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19"/>
      <c r="I83" s="522"/>
      <c r="J83" s="499" t="e">
        <f>IF(I83/H83*100&gt;100,100,I83/H83*100)</f>
        <v>#DIV/0!</v>
      </c>
      <c r="K83" s="523" t="e">
        <f>J83</f>
        <v>#DIV/0!</v>
      </c>
      <c r="L83" s="511"/>
      <c r="M83" s="662"/>
      <c r="N83" s="503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</row>
    <row r="84" spans="1:25" s="531" customFormat="1" ht="42" customHeight="1" x14ac:dyDescent="0.25">
      <c r="A84" s="509"/>
      <c r="B84" s="558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94.3</v>
      </c>
      <c r="J84" s="499">
        <f>IF(I84/H84*100&gt;100,100,I84/H84*100)</f>
        <v>94.3</v>
      </c>
      <c r="K84" s="500">
        <f>(J84+J85+J86)/3</f>
        <v>98.100000000000009</v>
      </c>
      <c r="L84" s="501">
        <f>(K84+K87)/2</f>
        <v>99.050000000000011</v>
      </c>
      <c r="M84" s="662"/>
      <c r="N84" s="503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</row>
    <row r="85" spans="1:25" s="531" customFormat="1" ht="42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11.2</v>
      </c>
      <c r="J85" s="499">
        <f>IF(H85/I85*100&gt;100,100,H85/I85*100)</f>
        <v>100</v>
      </c>
      <c r="K85" s="510"/>
      <c r="L85" s="511"/>
      <c r="M85" s="662"/>
      <c r="N85" s="503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</row>
    <row r="86" spans="1:25" s="531" customFormat="1" ht="36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499">
        <f>IF(I86/H86*100&gt;100,100,I86/H86*100)</f>
        <v>100</v>
      </c>
      <c r="K86" s="510"/>
      <c r="L86" s="511"/>
      <c r="M86" s="662"/>
      <c r="N86" s="503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</row>
    <row r="87" spans="1:25" s="531" customFormat="1" ht="30.75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19">
        <v>43</v>
      </c>
      <c r="I87" s="519">
        <v>47</v>
      </c>
      <c r="J87" s="499">
        <f>IF(I87/H87*100&gt;100,100,I87/H87*100)</f>
        <v>100</v>
      </c>
      <c r="K87" s="523">
        <f>J87</f>
        <v>100</v>
      </c>
      <c r="L87" s="511"/>
      <c r="M87" s="700"/>
      <c r="N87" s="503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</row>
    <row r="88" spans="1:25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</row>
    <row r="89" spans="1:25" ht="30.75" customHeight="1" x14ac:dyDescent="0.25">
      <c r="A89" s="561" t="s">
        <v>432</v>
      </c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</row>
    <row r="90" spans="1:25" x14ac:dyDescent="0.25">
      <c r="G90" s="708">
        <v>393</v>
      </c>
      <c r="H90" s="563">
        <f>H7+H11+H15+H19+H23+H27+H31+H35+H39+H43+H47+H51</f>
        <v>393.3</v>
      </c>
      <c r="I90" s="703">
        <f>I7+I11+I15+I19+I23+I27+I31+I35+I39+I43+I47+I51</f>
        <v>397.25</v>
      </c>
      <c r="J90" s="704">
        <v>397.25</v>
      </c>
      <c r="K90" s="505"/>
    </row>
    <row r="91" spans="1:25" x14ac:dyDescent="0.25">
      <c r="G91" s="708">
        <v>393</v>
      </c>
      <c r="H91" s="563">
        <f>H55+H59+H63+H67+H71+H75+H79+H83+H87</f>
        <v>393.3</v>
      </c>
      <c r="I91" s="703">
        <f>I55+I59+I63+I67+I71+I75+I79+I83+I87</f>
        <v>397.25</v>
      </c>
      <c r="J91" s="704">
        <v>397.25</v>
      </c>
      <c r="K91" s="505"/>
    </row>
    <row r="92" spans="1:25" ht="30.75" customHeight="1" x14ac:dyDescent="0.25">
      <c r="A92" s="560"/>
      <c r="G92" s="560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</row>
    <row r="93" spans="1:25" x14ac:dyDescent="0.25">
      <c r="A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93"/>
  <sheetViews>
    <sheetView zoomScale="70" zoomScaleNormal="70" zoomScaleSheetLayoutView="80" workbookViewId="0">
      <selection activeCell="B2" sqref="B2"/>
    </sheetView>
  </sheetViews>
  <sheetFormatPr defaultColWidth="8.85546875" defaultRowHeight="15" x14ac:dyDescent="0.25"/>
  <cols>
    <col min="1" max="1" width="18.85546875" style="504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4" width="18.85546875" style="504" customWidth="1"/>
    <col min="15" max="33" width="9.140625" style="504" customWidth="1"/>
    <col min="34" max="16384" width="8.85546875" style="561"/>
  </cols>
  <sheetData>
    <row r="1" spans="1:33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33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4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8"/>
      <c r="AG2" s="658"/>
    </row>
    <row r="3" spans="1:33" s="489" customFormat="1" ht="22.5" customHeight="1" thickBot="1" x14ac:dyDescent="0.25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2">
        <v>13</v>
      </c>
      <c r="N3" s="481">
        <v>13</v>
      </c>
    </row>
    <row r="4" spans="1:33" s="505" customFormat="1" ht="42" customHeight="1" x14ac:dyDescent="0.25">
      <c r="A4" s="493" t="s">
        <v>476</v>
      </c>
      <c r="B4" s="555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12</v>
      </c>
      <c r="I4" s="498">
        <v>11</v>
      </c>
      <c r="J4" s="499">
        <f>IF(H4/I4*100&gt;100,100,H4/I4*100)</f>
        <v>100</v>
      </c>
      <c r="K4" s="500">
        <f>(J4+J5+J6)/3</f>
        <v>100</v>
      </c>
      <c r="L4" s="501">
        <f>(K4+K7)/2</f>
        <v>100</v>
      </c>
      <c r="M4" s="661" t="s">
        <v>407</v>
      </c>
      <c r="N4" s="503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</row>
    <row r="5" spans="1:33" s="505" customFormat="1" ht="42" customHeight="1" x14ac:dyDescent="0.25">
      <c r="A5" s="508"/>
      <c r="B5" s="556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498">
        <v>100</v>
      </c>
      <c r="J5" s="499">
        <f>IF(I5/H5*100&gt;100,100,I5/H5*100)</f>
        <v>100</v>
      </c>
      <c r="K5" s="510"/>
      <c r="L5" s="511"/>
      <c r="M5" s="662"/>
      <c r="N5" s="503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</row>
    <row r="6" spans="1:33" s="505" customFormat="1" ht="36" customHeight="1" x14ac:dyDescent="0.25">
      <c r="A6" s="508"/>
      <c r="B6" s="556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100</v>
      </c>
      <c r="J6" s="499">
        <f>IF(I6/H6*100&gt;100,100,I6/H6*100)</f>
        <v>100</v>
      </c>
      <c r="K6" s="510"/>
      <c r="L6" s="511"/>
      <c r="M6" s="662"/>
      <c r="N6" s="503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</row>
    <row r="7" spans="1:33" s="505" customFormat="1" ht="30.75" customHeight="1" thickBot="1" x14ac:dyDescent="0.3">
      <c r="A7" s="508"/>
      <c r="B7" s="557"/>
      <c r="C7" s="514"/>
      <c r="D7" s="515"/>
      <c r="E7" s="494" t="s">
        <v>16</v>
      </c>
      <c r="F7" s="517" t="s">
        <v>305</v>
      </c>
      <c r="G7" s="496" t="s">
        <v>18</v>
      </c>
      <c r="H7" s="519">
        <v>21</v>
      </c>
      <c r="I7" s="519">
        <v>21</v>
      </c>
      <c r="J7" s="499">
        <f>IF(I7/H7*100&gt;100,100,I7/H7*100)</f>
        <v>100</v>
      </c>
      <c r="K7" s="523">
        <f>J7</f>
        <v>100</v>
      </c>
      <c r="L7" s="511"/>
      <c r="M7" s="662"/>
      <c r="N7" s="503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</row>
    <row r="8" spans="1:33" s="505" customFormat="1" ht="42" hidden="1" customHeight="1" x14ac:dyDescent="0.25">
      <c r="A8" s="508"/>
      <c r="B8" s="558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497"/>
      <c r="I8" s="498"/>
      <c r="J8" s="499" t="e">
        <f>IF(H8/I8*100&gt;100,100,H8/I8*100)</f>
        <v>#DIV/0!</v>
      </c>
      <c r="K8" s="500" t="e">
        <f>(J8+J9+J10)/3</f>
        <v>#DIV/0!</v>
      </c>
      <c r="L8" s="501" t="e">
        <f>(K8+K11)/2</f>
        <v>#DIV/0!</v>
      </c>
      <c r="M8" s="662"/>
      <c r="N8" s="503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504"/>
      <c r="AB8" s="504"/>
      <c r="AC8" s="504"/>
      <c r="AD8" s="504"/>
      <c r="AE8" s="504"/>
      <c r="AF8" s="504"/>
      <c r="AG8" s="504"/>
    </row>
    <row r="9" spans="1:33" s="505" customFormat="1" ht="42" hidden="1" customHeight="1" x14ac:dyDescent="0.25">
      <c r="A9" s="508"/>
      <c r="B9" s="509"/>
      <c r="C9" s="508"/>
      <c r="D9" s="509"/>
      <c r="E9" s="494" t="s">
        <v>11</v>
      </c>
      <c r="F9" s="495" t="s">
        <v>112</v>
      </c>
      <c r="G9" s="496" t="s">
        <v>13</v>
      </c>
      <c r="H9" s="497"/>
      <c r="I9" s="498"/>
      <c r="J9" s="499" t="e">
        <f>IF(I9/H9*100&gt;100,100,I9/H9*100)</f>
        <v>#DIV/0!</v>
      </c>
      <c r="K9" s="510"/>
      <c r="L9" s="511"/>
      <c r="M9" s="662"/>
      <c r="N9" s="503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4"/>
      <c r="AC9" s="504"/>
      <c r="AD9" s="504"/>
      <c r="AE9" s="504"/>
      <c r="AF9" s="504"/>
      <c r="AG9" s="504"/>
    </row>
    <row r="10" spans="1:33" s="505" customFormat="1" ht="36" hidden="1" customHeight="1" x14ac:dyDescent="0.25">
      <c r="A10" s="508"/>
      <c r="B10" s="509"/>
      <c r="C10" s="508"/>
      <c r="D10" s="509"/>
      <c r="E10" s="494" t="s">
        <v>11</v>
      </c>
      <c r="F10" s="495" t="s">
        <v>408</v>
      </c>
      <c r="G10" s="496" t="s">
        <v>13</v>
      </c>
      <c r="H10" s="497"/>
      <c r="I10" s="513"/>
      <c r="J10" s="499" t="e">
        <f>IF(I10/H10*100&gt;100,100,I10/H10*100)</f>
        <v>#DIV/0!</v>
      </c>
      <c r="K10" s="510"/>
      <c r="L10" s="511"/>
      <c r="M10" s="662"/>
      <c r="N10" s="503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</row>
    <row r="11" spans="1:33" s="505" customFormat="1" ht="30.75" hidden="1" customHeight="1" x14ac:dyDescent="0.25">
      <c r="A11" s="508"/>
      <c r="B11" s="509"/>
      <c r="C11" s="514"/>
      <c r="D11" s="515"/>
      <c r="E11" s="494" t="s">
        <v>16</v>
      </c>
      <c r="F11" s="517" t="s">
        <v>305</v>
      </c>
      <c r="G11" s="496" t="s">
        <v>18</v>
      </c>
      <c r="H11" s="519"/>
      <c r="I11" s="522"/>
      <c r="J11" s="499" t="e">
        <f>IF(I11/H11*100&gt;100,100,I11/H11*100)</f>
        <v>#DIV/0!</v>
      </c>
      <c r="K11" s="523" t="e">
        <f>J11</f>
        <v>#DIV/0!</v>
      </c>
      <c r="L11" s="511"/>
      <c r="M11" s="662"/>
      <c r="N11" s="503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  <c r="AA11" s="504"/>
      <c r="AB11" s="504"/>
      <c r="AC11" s="504"/>
      <c r="AD11" s="504"/>
      <c r="AE11" s="504"/>
      <c r="AF11" s="504"/>
      <c r="AG11" s="504"/>
    </row>
    <row r="12" spans="1:33" s="505" customFormat="1" ht="42" customHeight="1" x14ac:dyDescent="0.25">
      <c r="A12" s="508"/>
      <c r="B12" s="555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497">
        <v>12</v>
      </c>
      <c r="I12" s="498">
        <v>11.9</v>
      </c>
      <c r="J12" s="499">
        <f>IF(H12/I12*100&gt;100,100,H12/I12*100)</f>
        <v>100</v>
      </c>
      <c r="K12" s="500">
        <f>(J12+J13+J14)/3</f>
        <v>100</v>
      </c>
      <c r="L12" s="501">
        <f>(K12+K15)/2</f>
        <v>100</v>
      </c>
      <c r="M12" s="662"/>
      <c r="N12" s="503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  <c r="AA12" s="504"/>
      <c r="AB12" s="504"/>
      <c r="AC12" s="504"/>
      <c r="AD12" s="504"/>
      <c r="AE12" s="504"/>
      <c r="AF12" s="504"/>
      <c r="AG12" s="504"/>
    </row>
    <row r="13" spans="1:33" s="505" customFormat="1" ht="42" customHeight="1" x14ac:dyDescent="0.25">
      <c r="A13" s="508"/>
      <c r="B13" s="556"/>
      <c r="C13" s="508"/>
      <c r="D13" s="509"/>
      <c r="E13" s="494" t="s">
        <v>11</v>
      </c>
      <c r="F13" s="495" t="s">
        <v>112</v>
      </c>
      <c r="G13" s="496" t="s">
        <v>13</v>
      </c>
      <c r="H13" s="497">
        <v>100</v>
      </c>
      <c r="I13" s="498">
        <v>100</v>
      </c>
      <c r="J13" s="499">
        <f>IF(I13/H13*100&gt;100,100,I13/H13*100)</f>
        <v>100</v>
      </c>
      <c r="K13" s="510"/>
      <c r="L13" s="511"/>
      <c r="M13" s="662"/>
      <c r="N13" s="503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  <c r="AA13" s="504"/>
      <c r="AB13" s="504"/>
      <c r="AC13" s="504"/>
      <c r="AD13" s="504"/>
      <c r="AE13" s="504"/>
      <c r="AF13" s="504"/>
      <c r="AG13" s="504"/>
    </row>
    <row r="14" spans="1:33" s="505" customFormat="1" ht="36" customHeight="1" x14ac:dyDescent="0.25">
      <c r="A14" s="508"/>
      <c r="B14" s="556"/>
      <c r="C14" s="508"/>
      <c r="D14" s="509"/>
      <c r="E14" s="494" t="s">
        <v>11</v>
      </c>
      <c r="F14" s="495" t="s">
        <v>408</v>
      </c>
      <c r="G14" s="496" t="s">
        <v>13</v>
      </c>
      <c r="H14" s="497">
        <v>55</v>
      </c>
      <c r="I14" s="513">
        <v>66.7</v>
      </c>
      <c r="J14" s="499">
        <f>IF(I14/H14*100&gt;100,100,I14/H14*100)</f>
        <v>100</v>
      </c>
      <c r="K14" s="510"/>
      <c r="L14" s="511"/>
      <c r="M14" s="662"/>
      <c r="N14" s="503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  <c r="AA14" s="504"/>
      <c r="AB14" s="504"/>
      <c r="AC14" s="504"/>
      <c r="AD14" s="504"/>
      <c r="AE14" s="504"/>
      <c r="AF14" s="504"/>
      <c r="AG14" s="504"/>
    </row>
    <row r="15" spans="1:33" s="505" customFormat="1" ht="30.75" customHeight="1" x14ac:dyDescent="0.25">
      <c r="A15" s="508"/>
      <c r="B15" s="556"/>
      <c r="C15" s="514"/>
      <c r="D15" s="515"/>
      <c r="E15" s="494" t="s">
        <v>16</v>
      </c>
      <c r="F15" s="517" t="s">
        <v>305</v>
      </c>
      <c r="G15" s="496" t="s">
        <v>18</v>
      </c>
      <c r="H15" s="519">
        <v>1</v>
      </c>
      <c r="I15" s="519">
        <v>1</v>
      </c>
      <c r="J15" s="499">
        <f>IF(I15/H15*100&gt;100,100,I15/H15*100)</f>
        <v>100</v>
      </c>
      <c r="K15" s="523">
        <f>J15</f>
        <v>100</v>
      </c>
      <c r="L15" s="511"/>
      <c r="M15" s="662"/>
      <c r="N15" s="503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4"/>
      <c r="AD15" s="504"/>
      <c r="AE15" s="504"/>
      <c r="AF15" s="504"/>
      <c r="AG15" s="504"/>
    </row>
    <row r="16" spans="1:33" s="505" customFormat="1" ht="42" customHeight="1" x14ac:dyDescent="0.25">
      <c r="A16" s="508"/>
      <c r="B16" s="492" t="s">
        <v>103</v>
      </c>
      <c r="C16" s="492" t="s">
        <v>464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12</v>
      </c>
      <c r="I16" s="498">
        <v>11.8</v>
      </c>
      <c r="J16" s="499">
        <f>IF(H16/I16*100&gt;100,100,H16/I16*100)</f>
        <v>100</v>
      </c>
      <c r="K16" s="500">
        <f>(J16+J17+J18)/3</f>
        <v>100</v>
      </c>
      <c r="L16" s="501">
        <f>(K16+K19)/2</f>
        <v>100</v>
      </c>
      <c r="M16" s="662"/>
      <c r="N16" s="503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</row>
    <row r="17" spans="1:33" s="505" customFormat="1" ht="42" customHeight="1" x14ac:dyDescent="0.25">
      <c r="A17" s="508"/>
      <c r="B17" s="509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498">
        <v>100</v>
      </c>
      <c r="J17" s="499">
        <f>IF(I17/H17*100&gt;100,100,I17/H17*100)</f>
        <v>100</v>
      </c>
      <c r="K17" s="510"/>
      <c r="L17" s="511"/>
      <c r="M17" s="662"/>
      <c r="N17" s="503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</row>
    <row r="18" spans="1:33" s="505" customFormat="1" ht="36" customHeight="1" x14ac:dyDescent="0.25">
      <c r="A18" s="508"/>
      <c r="B18" s="509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55</v>
      </c>
      <c r="J18" s="499">
        <f>IF(I18/H18*100&gt;100,100,I18/H18*100)</f>
        <v>100</v>
      </c>
      <c r="K18" s="510"/>
      <c r="L18" s="511"/>
      <c r="M18" s="662"/>
      <c r="N18" s="503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  <c r="AA18" s="504"/>
      <c r="AB18" s="504"/>
      <c r="AC18" s="504"/>
      <c r="AD18" s="504"/>
      <c r="AE18" s="504"/>
      <c r="AF18" s="504"/>
      <c r="AG18" s="504"/>
    </row>
    <row r="19" spans="1:33" s="505" customFormat="1" ht="30.75" customHeight="1" x14ac:dyDescent="0.25">
      <c r="A19" s="508"/>
      <c r="B19" s="515"/>
      <c r="C19" s="514"/>
      <c r="D19" s="515"/>
      <c r="E19" s="494" t="s">
        <v>16</v>
      </c>
      <c r="F19" s="517" t="s">
        <v>305</v>
      </c>
      <c r="G19" s="496" t="s">
        <v>18</v>
      </c>
      <c r="H19" s="519">
        <v>4</v>
      </c>
      <c r="I19" s="522">
        <v>4</v>
      </c>
      <c r="J19" s="499">
        <f>IF(I19/H19*100&gt;100,100,I19/H19*100)</f>
        <v>100</v>
      </c>
      <c r="K19" s="523">
        <f>J19</f>
        <v>100</v>
      </c>
      <c r="L19" s="511"/>
      <c r="M19" s="662"/>
      <c r="N19" s="503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</row>
    <row r="20" spans="1:33" s="505" customFormat="1" ht="42" hidden="1" customHeight="1" x14ac:dyDescent="0.25">
      <c r="A20" s="508"/>
      <c r="B20" s="647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497"/>
      <c r="I20" s="498"/>
      <c r="J20" s="499" t="e">
        <f>IF(H20/I20*100&gt;100,100,H20/I20*100)</f>
        <v>#DIV/0!</v>
      </c>
      <c r="K20" s="500" t="e">
        <f>(J20+J21+J22)/3</f>
        <v>#DIV/0!</v>
      </c>
      <c r="L20" s="501" t="e">
        <f>(K20+K23)/2</f>
        <v>#DIV/0!</v>
      </c>
      <c r="M20" s="662"/>
      <c r="N20" s="503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  <c r="AG20" s="504"/>
    </row>
    <row r="21" spans="1:33" s="505" customFormat="1" ht="42" hidden="1" customHeight="1" x14ac:dyDescent="0.25">
      <c r="A21" s="508"/>
      <c r="B21" s="556"/>
      <c r="C21" s="508"/>
      <c r="D21" s="509"/>
      <c r="E21" s="494" t="s">
        <v>11</v>
      </c>
      <c r="F21" s="495" t="s">
        <v>112</v>
      </c>
      <c r="G21" s="496" t="s">
        <v>13</v>
      </c>
      <c r="H21" s="497"/>
      <c r="I21" s="498"/>
      <c r="J21" s="499" t="e">
        <f>IF(I21/H21*100&gt;100,100,I21/H21*100)</f>
        <v>#DIV/0!</v>
      </c>
      <c r="K21" s="510"/>
      <c r="L21" s="511"/>
      <c r="M21" s="662"/>
      <c r="N21" s="503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</row>
    <row r="22" spans="1:33" s="505" customFormat="1" ht="36" hidden="1" customHeight="1" x14ac:dyDescent="0.25">
      <c r="A22" s="508"/>
      <c r="B22" s="556"/>
      <c r="C22" s="508"/>
      <c r="D22" s="509"/>
      <c r="E22" s="494" t="s">
        <v>11</v>
      </c>
      <c r="F22" s="495" t="s">
        <v>408</v>
      </c>
      <c r="G22" s="496" t="s">
        <v>13</v>
      </c>
      <c r="H22" s="497"/>
      <c r="I22" s="513"/>
      <c r="J22" s="499" t="e">
        <f>IF(I22/H22*100&gt;100,100,I22/H22*100)</f>
        <v>#DIV/0!</v>
      </c>
      <c r="K22" s="510"/>
      <c r="L22" s="511"/>
      <c r="M22" s="662"/>
      <c r="N22" s="503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</row>
    <row r="23" spans="1:33" s="505" customFormat="1" ht="30.75" hidden="1" customHeight="1" x14ac:dyDescent="0.25">
      <c r="A23" s="508"/>
      <c r="B23" s="556"/>
      <c r="C23" s="514"/>
      <c r="D23" s="515"/>
      <c r="E23" s="494" t="s">
        <v>16</v>
      </c>
      <c r="F23" s="517" t="s">
        <v>305</v>
      </c>
      <c r="G23" s="496" t="s">
        <v>18</v>
      </c>
      <c r="H23" s="519"/>
      <c r="I23" s="519"/>
      <c r="J23" s="499" t="e">
        <f>IF(I23/H23*100&gt;100,100,I23/H23*100)</f>
        <v>#DIV/0!</v>
      </c>
      <c r="K23" s="523" t="e">
        <f>J23</f>
        <v>#DIV/0!</v>
      </c>
      <c r="L23" s="511"/>
      <c r="M23" s="662"/>
      <c r="N23" s="503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  <c r="AD23" s="504"/>
      <c r="AE23" s="504"/>
      <c r="AF23" s="504"/>
      <c r="AG23" s="504"/>
    </row>
    <row r="24" spans="1:33" s="505" customFormat="1" ht="42" customHeight="1" x14ac:dyDescent="0.25">
      <c r="A24" s="508"/>
      <c r="B24" s="492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542">
        <v>12</v>
      </c>
      <c r="I24" s="754">
        <v>11.3</v>
      </c>
      <c r="J24" s="499">
        <f>IF(H24/I24*100&gt;100,100,H24/I24*100)</f>
        <v>100</v>
      </c>
      <c r="K24" s="500">
        <f>(J24+J25+J26)/3</f>
        <v>100</v>
      </c>
      <c r="L24" s="501">
        <f>(K24+K27)/2</f>
        <v>100</v>
      </c>
      <c r="M24" s="662"/>
      <c r="N24" s="503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</row>
    <row r="25" spans="1:33" s="505" customFormat="1" ht="42" customHeight="1" x14ac:dyDescent="0.25">
      <c r="A25" s="508"/>
      <c r="B25" s="509"/>
      <c r="C25" s="508"/>
      <c r="D25" s="509"/>
      <c r="E25" s="494" t="s">
        <v>11</v>
      </c>
      <c r="F25" s="495" t="s">
        <v>112</v>
      </c>
      <c r="G25" s="496" t="s">
        <v>13</v>
      </c>
      <c r="H25" s="542">
        <v>100</v>
      </c>
      <c r="I25" s="754">
        <v>100</v>
      </c>
      <c r="J25" s="499">
        <f>IF(I25/H25*100&gt;100,100,I25/H25*100)</f>
        <v>100</v>
      </c>
      <c r="K25" s="500"/>
      <c r="L25" s="511"/>
      <c r="M25" s="662"/>
      <c r="N25" s="503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  <c r="AG25" s="504"/>
    </row>
    <row r="26" spans="1:33" s="505" customFormat="1" ht="36" customHeight="1" x14ac:dyDescent="0.25">
      <c r="A26" s="508"/>
      <c r="B26" s="509"/>
      <c r="C26" s="508"/>
      <c r="D26" s="509"/>
      <c r="E26" s="494" t="s">
        <v>11</v>
      </c>
      <c r="F26" s="495" t="s">
        <v>408</v>
      </c>
      <c r="G26" s="496" t="s">
        <v>13</v>
      </c>
      <c r="H26" s="542">
        <v>55</v>
      </c>
      <c r="I26" s="499">
        <v>100</v>
      </c>
      <c r="J26" s="499">
        <f>IF(I26/H26*100&gt;100,100,I26/H26*100)</f>
        <v>100</v>
      </c>
      <c r="K26" s="500"/>
      <c r="L26" s="511"/>
      <c r="M26" s="662"/>
      <c r="N26" s="503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  <c r="AD26" s="504"/>
      <c r="AE26" s="504"/>
      <c r="AF26" s="504"/>
      <c r="AG26" s="504"/>
    </row>
    <row r="27" spans="1:33" s="505" customFormat="1" ht="30.75" customHeight="1" x14ac:dyDescent="0.25">
      <c r="A27" s="508"/>
      <c r="B27" s="515"/>
      <c r="C27" s="514"/>
      <c r="D27" s="515"/>
      <c r="E27" s="494" t="s">
        <v>16</v>
      </c>
      <c r="F27" s="517" t="s">
        <v>305</v>
      </c>
      <c r="G27" s="496" t="s">
        <v>18</v>
      </c>
      <c r="H27" s="519">
        <v>3</v>
      </c>
      <c r="I27" s="522">
        <v>3</v>
      </c>
      <c r="J27" s="499">
        <f>IF(I27/H27*100&gt;100,100,I27/H27*100)</f>
        <v>100</v>
      </c>
      <c r="K27" s="520">
        <f>J27</f>
        <v>100</v>
      </c>
      <c r="L27" s="511"/>
      <c r="M27" s="662"/>
      <c r="N27" s="503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  <c r="AD27" s="504"/>
      <c r="AE27" s="504"/>
      <c r="AF27" s="504"/>
      <c r="AG27" s="504"/>
    </row>
    <row r="28" spans="1:33" s="505" customFormat="1" ht="42" hidden="1" customHeight="1" x14ac:dyDescent="0.25">
      <c r="A28" s="508"/>
      <c r="B28" s="647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/>
      <c r="I28" s="498"/>
      <c r="J28" s="499" t="e">
        <f>IF(H28/I28*100&gt;100,100,H28/I28*100)</f>
        <v>#DIV/0!</v>
      </c>
      <c r="K28" s="500" t="e">
        <f>(J28+J29+J30)/3</f>
        <v>#DIV/0!</v>
      </c>
      <c r="L28" s="501" t="e">
        <f>(K28+K31)/2</f>
        <v>#DIV/0!</v>
      </c>
      <c r="M28" s="662"/>
      <c r="N28" s="503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  <c r="AD28" s="504"/>
      <c r="AE28" s="504"/>
      <c r="AF28" s="504"/>
      <c r="AG28" s="504"/>
    </row>
    <row r="29" spans="1:33" s="505" customFormat="1" ht="42" hidden="1" customHeight="1" x14ac:dyDescent="0.25">
      <c r="A29" s="508"/>
      <c r="B29" s="556"/>
      <c r="C29" s="508"/>
      <c r="D29" s="509"/>
      <c r="E29" s="494" t="s">
        <v>11</v>
      </c>
      <c r="F29" s="495" t="s">
        <v>112</v>
      </c>
      <c r="G29" s="496" t="s">
        <v>13</v>
      </c>
      <c r="H29" s="497"/>
      <c r="I29" s="498"/>
      <c r="J29" s="499" t="e">
        <f>IF(I29/H29*100&gt;100,100,I29/H29*100)</f>
        <v>#DIV/0!</v>
      </c>
      <c r="K29" s="510"/>
      <c r="L29" s="511"/>
      <c r="M29" s="662"/>
      <c r="N29" s="503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</row>
    <row r="30" spans="1:33" s="505" customFormat="1" ht="36" hidden="1" customHeight="1" x14ac:dyDescent="0.25">
      <c r="A30" s="508"/>
      <c r="B30" s="556"/>
      <c r="C30" s="508"/>
      <c r="D30" s="509"/>
      <c r="E30" s="494" t="s">
        <v>11</v>
      </c>
      <c r="F30" s="495" t="s">
        <v>408</v>
      </c>
      <c r="G30" s="496" t="s">
        <v>13</v>
      </c>
      <c r="H30" s="497"/>
      <c r="I30" s="513"/>
      <c r="J30" s="499" t="e">
        <f>IF(I30/H30*100&gt;100,100,I30/H30*100)</f>
        <v>#DIV/0!</v>
      </c>
      <c r="K30" s="510"/>
      <c r="L30" s="511"/>
      <c r="M30" s="662"/>
      <c r="N30" s="503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  <c r="AA30" s="504"/>
      <c r="AB30" s="504"/>
      <c r="AC30" s="504"/>
      <c r="AD30" s="504"/>
      <c r="AE30" s="504"/>
      <c r="AF30" s="504"/>
      <c r="AG30" s="504"/>
    </row>
    <row r="31" spans="1:33" s="505" customFormat="1" ht="30.75" hidden="1" customHeight="1" x14ac:dyDescent="0.25">
      <c r="A31" s="508"/>
      <c r="B31" s="557"/>
      <c r="C31" s="514"/>
      <c r="D31" s="515"/>
      <c r="E31" s="494" t="s">
        <v>16</v>
      </c>
      <c r="F31" s="517" t="s">
        <v>305</v>
      </c>
      <c r="G31" s="496" t="s">
        <v>18</v>
      </c>
      <c r="H31" s="519"/>
      <c r="I31" s="519"/>
      <c r="J31" s="499" t="e">
        <f>IF(I31/H31*100&gt;100,100,I31/H31*100)</f>
        <v>#DIV/0!</v>
      </c>
      <c r="K31" s="523" t="e">
        <f>J31</f>
        <v>#DIV/0!</v>
      </c>
      <c r="L31" s="511"/>
      <c r="M31" s="662"/>
      <c r="N31" s="503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</row>
    <row r="32" spans="1:33" s="505" customFormat="1" ht="42" customHeight="1" x14ac:dyDescent="0.25">
      <c r="A32" s="508"/>
      <c r="B32" s="558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9.3000000000000007</v>
      </c>
      <c r="J32" s="499">
        <f>IF(H32/I32*100&gt;100,100,H32/I32*100)</f>
        <v>100</v>
      </c>
      <c r="K32" s="500">
        <f>(J32+J33+J34)/3</f>
        <v>100</v>
      </c>
      <c r="L32" s="501">
        <f>(K32+K35)/2</f>
        <v>100</v>
      </c>
      <c r="M32" s="662"/>
      <c r="N32" s="503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  <c r="AD32" s="504"/>
      <c r="AE32" s="504"/>
      <c r="AF32" s="504"/>
      <c r="AG32" s="504"/>
    </row>
    <row r="33" spans="1:33" s="505" customFormat="1" ht="42" customHeight="1" x14ac:dyDescent="0.25">
      <c r="A33" s="508"/>
      <c r="B33" s="509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499">
        <f>IF(I33/H33*100&gt;100,100,I33/H33*100)</f>
        <v>100</v>
      </c>
      <c r="K33" s="510"/>
      <c r="L33" s="511"/>
      <c r="M33" s="662"/>
      <c r="N33" s="503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  <c r="AG33" s="504"/>
    </row>
    <row r="34" spans="1:33" s="505" customFormat="1" ht="36" customHeight="1" x14ac:dyDescent="0.25">
      <c r="A34" s="508"/>
      <c r="B34" s="509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56.3</v>
      </c>
      <c r="J34" s="499">
        <f>IF(I34/H34*100&gt;100,100,I34/H34*100)</f>
        <v>100</v>
      </c>
      <c r="K34" s="510"/>
      <c r="L34" s="511"/>
      <c r="M34" s="662"/>
      <c r="N34" s="503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  <c r="AD34" s="504"/>
      <c r="AE34" s="504"/>
      <c r="AF34" s="504"/>
      <c r="AG34" s="504"/>
    </row>
    <row r="35" spans="1:33" s="505" customFormat="1" ht="30.75" customHeight="1" thickBot="1" x14ac:dyDescent="0.3">
      <c r="A35" s="508"/>
      <c r="B35" s="515"/>
      <c r="C35" s="514"/>
      <c r="D35" s="515"/>
      <c r="E35" s="494" t="s">
        <v>16</v>
      </c>
      <c r="F35" s="517" t="s">
        <v>305</v>
      </c>
      <c r="G35" s="496" t="s">
        <v>18</v>
      </c>
      <c r="H35" s="519">
        <v>285.7</v>
      </c>
      <c r="I35" s="519">
        <v>286.75</v>
      </c>
      <c r="J35" s="499">
        <f>IF(I35/H35*100&gt;100,100,I35/H35*100)</f>
        <v>100</v>
      </c>
      <c r="K35" s="523">
        <f>J35</f>
        <v>100</v>
      </c>
      <c r="L35" s="511"/>
      <c r="M35" s="662"/>
      <c r="N35" s="503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  <c r="AG35" s="504"/>
    </row>
    <row r="36" spans="1:33" s="505" customFormat="1" ht="42" hidden="1" customHeight="1" x14ac:dyDescent="0.25">
      <c r="A36" s="508"/>
      <c r="B36" s="555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499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  <c r="AD36" s="504"/>
      <c r="AE36" s="504"/>
      <c r="AF36" s="504"/>
      <c r="AG36" s="504"/>
    </row>
    <row r="37" spans="1:33" s="505" customFormat="1" ht="42" hidden="1" customHeight="1" x14ac:dyDescent="0.25">
      <c r="A37" s="508"/>
      <c r="B37" s="556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499" t="e">
        <f>IF(I37/H37*100&gt;100,100,I37/H37*100)</f>
        <v>#DIV/0!</v>
      </c>
      <c r="K37" s="510"/>
      <c r="L37" s="511"/>
      <c r="M37" s="662"/>
      <c r="N37" s="503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  <c r="AD37" s="504"/>
      <c r="AE37" s="504"/>
      <c r="AF37" s="504"/>
      <c r="AG37" s="504"/>
    </row>
    <row r="38" spans="1:33" s="505" customFormat="1" ht="36" hidden="1" customHeight="1" x14ac:dyDescent="0.25">
      <c r="A38" s="508"/>
      <c r="B38" s="556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499" t="e">
        <f>IF(I38/H38*100&gt;100,100,I38/H38*100)</f>
        <v>#DIV/0!</v>
      </c>
      <c r="K38" s="510"/>
      <c r="L38" s="511"/>
      <c r="M38" s="662"/>
      <c r="N38" s="503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  <c r="AD38" s="504"/>
      <c r="AE38" s="504"/>
      <c r="AF38" s="504"/>
      <c r="AG38" s="504"/>
    </row>
    <row r="39" spans="1:33" s="505" customFormat="1" ht="30.75" hidden="1" customHeight="1" x14ac:dyDescent="0.25">
      <c r="A39" s="508"/>
      <c r="B39" s="557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499" t="e">
        <f>IF(I39/H39*100&gt;100,100,I39/H39*100)</f>
        <v>#DIV/0!</v>
      </c>
      <c r="K39" s="523" t="e">
        <f>J39</f>
        <v>#DIV/0!</v>
      </c>
      <c r="L39" s="511"/>
      <c r="M39" s="662"/>
      <c r="N39" s="503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  <c r="AD39" s="504"/>
      <c r="AE39" s="504"/>
      <c r="AF39" s="504"/>
      <c r="AG39" s="504"/>
    </row>
    <row r="40" spans="1:33" s="505" customFormat="1" ht="42" hidden="1" customHeight="1" x14ac:dyDescent="0.25">
      <c r="A40" s="508"/>
      <c r="B40" s="555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499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62"/>
      <c r="N40" s="503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  <c r="AD40" s="504"/>
      <c r="AE40" s="504"/>
      <c r="AF40" s="504"/>
      <c r="AG40" s="504"/>
    </row>
    <row r="41" spans="1:33" s="505" customFormat="1" ht="42" hidden="1" customHeight="1" x14ac:dyDescent="0.25">
      <c r="A41" s="508"/>
      <c r="B41" s="556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499" t="e">
        <f>IF(I41/H41*100&gt;100,100,I41/H41*100)</f>
        <v>#DIV/0!</v>
      </c>
      <c r="K41" s="510"/>
      <c r="L41" s="511"/>
      <c r="M41" s="662"/>
      <c r="N41" s="503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  <c r="AG41" s="504"/>
    </row>
    <row r="42" spans="1:33" s="505" customFormat="1" ht="36" hidden="1" customHeight="1" x14ac:dyDescent="0.25">
      <c r="A42" s="508"/>
      <c r="B42" s="556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499" t="e">
        <f>IF(I42/H42*100&gt;100,100,I42/H42*100)</f>
        <v>#DIV/0!</v>
      </c>
      <c r="K42" s="510"/>
      <c r="L42" s="511"/>
      <c r="M42" s="662"/>
      <c r="N42" s="503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  <c r="AD42" s="504"/>
      <c r="AE42" s="504"/>
      <c r="AF42" s="504"/>
      <c r="AG42" s="504"/>
    </row>
    <row r="43" spans="1:33" s="505" customFormat="1" ht="30.75" hidden="1" customHeight="1" x14ac:dyDescent="0.25">
      <c r="A43" s="508"/>
      <c r="B43" s="557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499" t="e">
        <f>IF(I43/H43*100&gt;100,100,I43/H43*100)</f>
        <v>#DIV/0!</v>
      </c>
      <c r="K43" s="523" t="e">
        <f>J43</f>
        <v>#DIV/0!</v>
      </c>
      <c r="L43" s="511"/>
      <c r="M43" s="662"/>
      <c r="N43" s="503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  <c r="AD43" s="504"/>
      <c r="AE43" s="504"/>
      <c r="AF43" s="504"/>
      <c r="AG43" s="504"/>
    </row>
    <row r="44" spans="1:33" s="505" customFormat="1" ht="42" customHeight="1" x14ac:dyDescent="0.25">
      <c r="A44" s="508"/>
      <c r="B44" s="648" t="s">
        <v>101</v>
      </c>
      <c r="C44" s="525" t="s">
        <v>418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542">
        <v>12</v>
      </c>
      <c r="I44" s="754">
        <v>10.5</v>
      </c>
      <c r="J44" s="499">
        <f>IF(H44/I44*100&gt;100,100,H44/I44*100)</f>
        <v>100</v>
      </c>
      <c r="K44" s="500">
        <f>(J44+J45+J46)/3</f>
        <v>100</v>
      </c>
      <c r="L44" s="755">
        <f>(K44+K47)/2</f>
        <v>100</v>
      </c>
      <c r="M44" s="662"/>
      <c r="N44" s="503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  <c r="AD44" s="504"/>
      <c r="AE44" s="504"/>
      <c r="AF44" s="504"/>
      <c r="AG44" s="504"/>
    </row>
    <row r="45" spans="1:33" s="505" customFormat="1" ht="42" customHeight="1" x14ac:dyDescent="0.25">
      <c r="A45" s="508"/>
      <c r="B45" s="649"/>
      <c r="C45" s="526"/>
      <c r="D45" s="509"/>
      <c r="E45" s="494" t="s">
        <v>11</v>
      </c>
      <c r="F45" s="495" t="s">
        <v>112</v>
      </c>
      <c r="G45" s="496" t="s">
        <v>13</v>
      </c>
      <c r="H45" s="542">
        <v>100</v>
      </c>
      <c r="I45" s="754">
        <v>100</v>
      </c>
      <c r="J45" s="499">
        <f>IF(I45/H45*100&gt;100,100,I45/H45*100)</f>
        <v>100</v>
      </c>
      <c r="K45" s="500"/>
      <c r="L45" s="756"/>
      <c r="M45" s="662"/>
      <c r="N45" s="503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  <c r="AD45" s="504"/>
      <c r="AE45" s="504"/>
      <c r="AF45" s="504"/>
      <c r="AG45" s="504"/>
    </row>
    <row r="46" spans="1:33" s="505" customFormat="1" ht="36" customHeight="1" x14ac:dyDescent="0.25">
      <c r="A46" s="508"/>
      <c r="B46" s="650"/>
      <c r="C46" s="526"/>
      <c r="D46" s="509"/>
      <c r="E46" s="494" t="s">
        <v>11</v>
      </c>
      <c r="F46" s="495" t="s">
        <v>408</v>
      </c>
      <c r="G46" s="496" t="s">
        <v>13</v>
      </c>
      <c r="H46" s="542">
        <v>55</v>
      </c>
      <c r="I46" s="499">
        <v>100</v>
      </c>
      <c r="J46" s="499">
        <f>IF(I46/H46*100&gt;100,100,I46/H46*100)</f>
        <v>100</v>
      </c>
      <c r="K46" s="500"/>
      <c r="L46" s="756"/>
      <c r="M46" s="662"/>
      <c r="N46" s="503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  <c r="AG46" s="504"/>
    </row>
    <row r="47" spans="1:33" s="505" customFormat="1" ht="30.75" customHeight="1" thickBot="1" x14ac:dyDescent="0.3">
      <c r="A47" s="508"/>
      <c r="B47" s="651"/>
      <c r="C47" s="528"/>
      <c r="D47" s="515"/>
      <c r="E47" s="494" t="s">
        <v>16</v>
      </c>
      <c r="F47" s="517" t="s">
        <v>305</v>
      </c>
      <c r="G47" s="496" t="s">
        <v>18</v>
      </c>
      <c r="H47" s="519">
        <v>11</v>
      </c>
      <c r="I47" s="519">
        <v>11</v>
      </c>
      <c r="J47" s="542">
        <f>IF(I47/H47*100&gt;100,100,I47/H47*100)</f>
        <v>100</v>
      </c>
      <c r="K47" s="520">
        <f>J47</f>
        <v>100</v>
      </c>
      <c r="L47" s="756"/>
      <c r="M47" s="662"/>
      <c r="N47" s="503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504"/>
      <c r="AF47" s="504"/>
      <c r="AG47" s="504"/>
    </row>
    <row r="48" spans="1:33" s="505" customFormat="1" ht="42" customHeight="1" x14ac:dyDescent="0.25">
      <c r="A48" s="508"/>
      <c r="B48" s="652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12.4</v>
      </c>
      <c r="J48" s="499">
        <f>IF(H48/I48*100&gt;100,100,H48/I48*100)</f>
        <v>96.774193548387089</v>
      </c>
      <c r="K48" s="500">
        <f>(J48+J49+J50)/3</f>
        <v>98.924731182795696</v>
      </c>
      <c r="L48" s="501">
        <f>(K48+K51)/2</f>
        <v>99.462365591397855</v>
      </c>
      <c r="M48" s="662"/>
      <c r="N48" s="503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  <c r="AD48" s="504"/>
      <c r="AE48" s="504"/>
      <c r="AF48" s="504"/>
      <c r="AG48" s="504"/>
    </row>
    <row r="49" spans="1:33" s="505" customFormat="1" ht="42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100</v>
      </c>
      <c r="J49" s="499">
        <f>IF(I49/H49*100&gt;100,100,I49/H49*100)</f>
        <v>100</v>
      </c>
      <c r="K49" s="510"/>
      <c r="L49" s="511"/>
      <c r="M49" s="662"/>
      <c r="N49" s="503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</row>
    <row r="50" spans="1:33" s="505" customFormat="1" ht="36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>
        <v>55</v>
      </c>
      <c r="I50" s="513">
        <v>60</v>
      </c>
      <c r="J50" s="499">
        <f>IF(I50/H50*100&gt;100,100,I50/H50*100)</f>
        <v>100</v>
      </c>
      <c r="K50" s="510"/>
      <c r="L50" s="511"/>
      <c r="M50" s="662"/>
      <c r="N50" s="503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</row>
    <row r="51" spans="1:33" s="505" customFormat="1" ht="30.75" customHeight="1" thickBot="1" x14ac:dyDescent="0.3">
      <c r="A51" s="508"/>
      <c r="B51" s="652"/>
      <c r="C51" s="528"/>
      <c r="D51" s="515"/>
      <c r="E51" s="494" t="s">
        <v>16</v>
      </c>
      <c r="F51" s="517" t="s">
        <v>305</v>
      </c>
      <c r="G51" s="496" t="s">
        <v>18</v>
      </c>
      <c r="H51" s="519">
        <v>23.3</v>
      </c>
      <c r="I51" s="519">
        <v>26</v>
      </c>
      <c r="J51" s="499">
        <f>IF(I51/H51*100&gt;100,100,I51/H51*100)</f>
        <v>100</v>
      </c>
      <c r="K51" s="523">
        <f>J51</f>
        <v>100</v>
      </c>
      <c r="L51" s="511"/>
      <c r="M51" s="662"/>
      <c r="N51" s="503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  <c r="AG51" s="504"/>
    </row>
    <row r="52" spans="1:33" s="531" customFormat="1" ht="42" customHeight="1" x14ac:dyDescent="0.25">
      <c r="A52" s="509"/>
      <c r="B52" s="555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>
        <v>100</v>
      </c>
      <c r="I52" s="498">
        <v>100</v>
      </c>
      <c r="J52" s="499">
        <f>IF(H52/I52*100&gt;100,100,H52/I52*100)</f>
        <v>100</v>
      </c>
      <c r="K52" s="500">
        <f>(J52+J53+J54)/3</f>
        <v>100</v>
      </c>
      <c r="L52" s="501">
        <f>(K52+K55)/2</f>
        <v>100</v>
      </c>
      <c r="M52" s="662"/>
      <c r="N52" s="503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  <c r="AG52" s="504"/>
    </row>
    <row r="53" spans="1:33" s="531" customFormat="1" ht="42" customHeight="1" x14ac:dyDescent="0.25">
      <c r="A53" s="509"/>
      <c r="B53" s="556"/>
      <c r="C53" s="508"/>
      <c r="D53" s="532"/>
      <c r="E53" s="496" t="s">
        <v>11</v>
      </c>
      <c r="F53" s="530" t="s">
        <v>213</v>
      </c>
      <c r="G53" s="496" t="s">
        <v>13</v>
      </c>
      <c r="H53" s="497">
        <v>12</v>
      </c>
      <c r="I53" s="498">
        <v>11.9</v>
      </c>
      <c r="J53" s="499">
        <f>IF(H53/I53*100&gt;100,100,H53/I53*100)</f>
        <v>100</v>
      </c>
      <c r="K53" s="510"/>
      <c r="L53" s="511"/>
      <c r="M53" s="662"/>
      <c r="N53" s="503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</row>
    <row r="54" spans="1:33" s="531" customFormat="1" ht="36" customHeight="1" x14ac:dyDescent="0.25">
      <c r="A54" s="509"/>
      <c r="B54" s="556"/>
      <c r="C54" s="508"/>
      <c r="D54" s="532"/>
      <c r="E54" s="496" t="s">
        <v>11</v>
      </c>
      <c r="F54" s="530" t="s">
        <v>214</v>
      </c>
      <c r="G54" s="496" t="s">
        <v>13</v>
      </c>
      <c r="H54" s="497">
        <v>100</v>
      </c>
      <c r="I54" s="513">
        <v>100</v>
      </c>
      <c r="J54" s="499">
        <f>IF(I54/H54*100&gt;100,100,I54/H54*100)</f>
        <v>100</v>
      </c>
      <c r="K54" s="510"/>
      <c r="L54" s="511"/>
      <c r="M54" s="662"/>
      <c r="N54" s="503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  <c r="AG54" s="504"/>
    </row>
    <row r="55" spans="1:33" s="531" customFormat="1" ht="30.75" customHeight="1" x14ac:dyDescent="0.25">
      <c r="A55" s="509"/>
      <c r="B55" s="556"/>
      <c r="C55" s="514"/>
      <c r="D55" s="533"/>
      <c r="E55" s="496" t="s">
        <v>16</v>
      </c>
      <c r="F55" s="534" t="s">
        <v>305</v>
      </c>
      <c r="G55" s="496" t="s">
        <v>18</v>
      </c>
      <c r="H55" s="519">
        <v>1</v>
      </c>
      <c r="I55" s="519">
        <v>1</v>
      </c>
      <c r="J55" s="499">
        <f>IF(I55/H55*100&gt;100,100,I55/H55*100)</f>
        <v>100</v>
      </c>
      <c r="K55" s="523">
        <f>J55</f>
        <v>100</v>
      </c>
      <c r="L55" s="511"/>
      <c r="M55" s="662"/>
      <c r="N55" s="503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  <c r="AD55" s="504"/>
      <c r="AE55" s="504"/>
      <c r="AF55" s="504"/>
      <c r="AG55" s="504"/>
    </row>
    <row r="56" spans="1:33" s="531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499">
        <f t="shared" ref="J56:J67" si="0">IF(I56/H56*100&gt;100,100,I56/H56*100)</f>
        <v>100</v>
      </c>
      <c r="K56" s="500">
        <f>(J56+J57+J58)/3</f>
        <v>100</v>
      </c>
      <c r="L56" s="501">
        <f>(K56+K59)/2</f>
        <v>100</v>
      </c>
      <c r="M56" s="662"/>
      <c r="N56" s="503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</row>
    <row r="57" spans="1:33" s="531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7.7</v>
      </c>
      <c r="J57" s="499">
        <f>IF(H57/I57*100&gt;100,100,H57/I57*100)</f>
        <v>100</v>
      </c>
      <c r="K57" s="510"/>
      <c r="L57" s="511"/>
      <c r="M57" s="662"/>
      <c r="N57" s="503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504"/>
      <c r="AE57" s="504"/>
      <c r="AF57" s="504"/>
      <c r="AG57" s="504"/>
    </row>
    <row r="58" spans="1:33" s="531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499">
        <f t="shared" si="0"/>
        <v>100</v>
      </c>
      <c r="K58" s="510"/>
      <c r="L58" s="511"/>
      <c r="M58" s="662"/>
      <c r="N58" s="503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  <c r="AD58" s="504"/>
      <c r="AE58" s="504"/>
      <c r="AF58" s="504"/>
      <c r="AG58" s="504"/>
    </row>
    <row r="59" spans="1:33" s="531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7</v>
      </c>
      <c r="I59" s="519">
        <v>7</v>
      </c>
      <c r="J59" s="499">
        <f t="shared" si="0"/>
        <v>100</v>
      </c>
      <c r="K59" s="523">
        <f>J59</f>
        <v>100</v>
      </c>
      <c r="L59" s="511"/>
      <c r="M59" s="662"/>
      <c r="N59" s="503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</row>
    <row r="60" spans="1:33" s="531" customFormat="1" ht="42" hidden="1" customHeight="1" x14ac:dyDescent="0.25">
      <c r="A60" s="509"/>
      <c r="B60" s="647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/>
      <c r="I60" s="538"/>
      <c r="J60" s="499" t="e">
        <f t="shared" si="0"/>
        <v>#DIV/0!</v>
      </c>
      <c r="K60" s="500" t="e">
        <f>(J60+J61+J62)/3</f>
        <v>#DIV/0!</v>
      </c>
      <c r="L60" s="501" t="e">
        <f>(K60+K63)/2</f>
        <v>#DIV/0!</v>
      </c>
      <c r="M60" s="662"/>
      <c r="N60" s="503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  <c r="AD60" s="504"/>
      <c r="AE60" s="504"/>
      <c r="AF60" s="504"/>
      <c r="AG60" s="504"/>
    </row>
    <row r="61" spans="1:33" s="531" customFormat="1" ht="42" hidden="1" customHeight="1" x14ac:dyDescent="0.25">
      <c r="A61" s="509"/>
      <c r="B61" s="556"/>
      <c r="C61" s="508"/>
      <c r="D61" s="532"/>
      <c r="E61" s="496" t="s">
        <v>11</v>
      </c>
      <c r="F61" s="530" t="s">
        <v>213</v>
      </c>
      <c r="G61" s="496" t="s">
        <v>13</v>
      </c>
      <c r="H61" s="497"/>
      <c r="I61" s="538"/>
      <c r="J61" s="499" t="e">
        <f>IF(H61/I61*100&gt;100,100,H61/I61*100)</f>
        <v>#DIV/0!</v>
      </c>
      <c r="K61" s="510"/>
      <c r="L61" s="511"/>
      <c r="M61" s="662"/>
      <c r="N61" s="503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  <c r="AD61" s="504"/>
      <c r="AE61" s="504"/>
      <c r="AF61" s="504"/>
      <c r="AG61" s="504"/>
    </row>
    <row r="62" spans="1:33" s="531" customFormat="1" ht="36" hidden="1" customHeight="1" x14ac:dyDescent="0.25">
      <c r="A62" s="509"/>
      <c r="B62" s="556"/>
      <c r="C62" s="508"/>
      <c r="D62" s="532"/>
      <c r="E62" s="496" t="s">
        <v>11</v>
      </c>
      <c r="F62" s="530" t="s">
        <v>214</v>
      </c>
      <c r="G62" s="496" t="s">
        <v>13</v>
      </c>
      <c r="H62" s="497"/>
      <c r="I62" s="497"/>
      <c r="J62" s="499" t="e">
        <f t="shared" si="0"/>
        <v>#DIV/0!</v>
      </c>
      <c r="K62" s="510"/>
      <c r="L62" s="511"/>
      <c r="M62" s="662"/>
      <c r="N62" s="503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  <c r="AD62" s="504"/>
      <c r="AE62" s="504"/>
      <c r="AF62" s="504"/>
      <c r="AG62" s="504"/>
    </row>
    <row r="63" spans="1:33" s="531" customFormat="1" ht="30.75" hidden="1" customHeight="1" x14ac:dyDescent="0.25">
      <c r="A63" s="509"/>
      <c r="B63" s="557"/>
      <c r="C63" s="514"/>
      <c r="D63" s="533"/>
      <c r="E63" s="496" t="s">
        <v>16</v>
      </c>
      <c r="F63" s="534" t="s">
        <v>305</v>
      </c>
      <c r="G63" s="496" t="s">
        <v>18</v>
      </c>
      <c r="H63" s="519"/>
      <c r="I63" s="519"/>
      <c r="J63" s="499" t="e">
        <f t="shared" si="0"/>
        <v>#DIV/0!</v>
      </c>
      <c r="K63" s="523" t="e">
        <f>J63</f>
        <v>#DIV/0!</v>
      </c>
      <c r="L63" s="511"/>
      <c r="M63" s="662"/>
      <c r="N63" s="503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  <c r="AG63" s="504"/>
    </row>
    <row r="64" spans="1:33" s="531" customFormat="1" ht="42" customHeight="1" x14ac:dyDescent="0.25">
      <c r="A64" s="509"/>
      <c r="B64" s="558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499">
        <f t="shared" si="0"/>
        <v>100</v>
      </c>
      <c r="K64" s="500">
        <f>(J64+J65+J66)/3</f>
        <v>100</v>
      </c>
      <c r="L64" s="501">
        <f>(K64+K67)/2</f>
        <v>100</v>
      </c>
      <c r="M64" s="662"/>
      <c r="N64" s="503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G64" s="504"/>
    </row>
    <row r="65" spans="1:33" s="531" customFormat="1" ht="42" customHeight="1" x14ac:dyDescent="0.25">
      <c r="A65" s="509"/>
      <c r="B65" s="509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9.6</v>
      </c>
      <c r="J65" s="499">
        <f>IF(H65/I65*100&gt;100,100,H65/I65*100)</f>
        <v>100</v>
      </c>
      <c r="K65" s="510"/>
      <c r="L65" s="511"/>
      <c r="M65" s="662"/>
      <c r="N65" s="503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</row>
    <row r="66" spans="1:33" s="531" customFormat="1" ht="36" customHeight="1" x14ac:dyDescent="0.25">
      <c r="A66" s="509"/>
      <c r="B66" s="509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499">
        <f t="shared" si="0"/>
        <v>100</v>
      </c>
      <c r="K66" s="510"/>
      <c r="L66" s="511"/>
      <c r="M66" s="662"/>
      <c r="N66" s="503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4"/>
      <c r="AE66" s="504"/>
      <c r="AF66" s="504"/>
      <c r="AG66" s="504"/>
    </row>
    <row r="67" spans="1:33" s="531" customFormat="1" ht="30.75" customHeight="1" thickBot="1" x14ac:dyDescent="0.3">
      <c r="A67" s="509"/>
      <c r="B67" s="515"/>
      <c r="C67" s="514"/>
      <c r="D67" s="533"/>
      <c r="E67" s="496" t="s">
        <v>16</v>
      </c>
      <c r="F67" s="534" t="s">
        <v>305</v>
      </c>
      <c r="G67" s="496" t="s">
        <v>18</v>
      </c>
      <c r="H67" s="519">
        <v>306.7</v>
      </c>
      <c r="I67" s="519">
        <v>307.75</v>
      </c>
      <c r="J67" s="757">
        <f t="shared" si="0"/>
        <v>100</v>
      </c>
      <c r="K67" s="523">
        <f>J67</f>
        <v>100</v>
      </c>
      <c r="L67" s="511"/>
      <c r="M67" s="662"/>
      <c r="N67" s="503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</row>
    <row r="68" spans="1:33" s="531" customFormat="1" ht="42" hidden="1" customHeight="1" x14ac:dyDescent="0.25">
      <c r="A68" s="509"/>
      <c r="B68" s="492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499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662"/>
      <c r="N68" s="503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</row>
    <row r="69" spans="1:33" s="531" customFormat="1" ht="42" hidden="1" customHeight="1" x14ac:dyDescent="0.25">
      <c r="A69" s="509"/>
      <c r="B69" s="509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499" t="e">
        <f>IF(I69/H69*100&gt;100,100,I69/H69*100)</f>
        <v>#DIV/0!</v>
      </c>
      <c r="K69" s="510"/>
      <c r="L69" s="511"/>
      <c r="M69" s="662"/>
      <c r="N69" s="503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  <c r="AD69" s="504"/>
      <c r="AE69" s="504"/>
      <c r="AF69" s="504"/>
      <c r="AG69" s="504"/>
    </row>
    <row r="70" spans="1:33" s="531" customFormat="1" ht="36" hidden="1" customHeight="1" x14ac:dyDescent="0.25">
      <c r="A70" s="509"/>
      <c r="B70" s="509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499" t="e">
        <f>IF(I70/H70*100&gt;100,100,I70/H70*100)</f>
        <v>#DIV/0!</v>
      </c>
      <c r="K70" s="510"/>
      <c r="L70" s="511"/>
      <c r="M70" s="662"/>
      <c r="N70" s="503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  <c r="AD70" s="504"/>
      <c r="AE70" s="504"/>
      <c r="AF70" s="504"/>
      <c r="AG70" s="504"/>
    </row>
    <row r="71" spans="1:33" s="531" customFormat="1" ht="30.75" hidden="1" customHeight="1" x14ac:dyDescent="0.25">
      <c r="A71" s="509"/>
      <c r="B71" s="515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499" t="e">
        <f>IF(I71/H71*100&gt;100,100,I71/H71*100)</f>
        <v>#DIV/0!</v>
      </c>
      <c r="K71" s="523" t="e">
        <f>J71</f>
        <v>#DIV/0!</v>
      </c>
      <c r="L71" s="511"/>
      <c r="M71" s="662"/>
      <c r="N71" s="503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</row>
    <row r="72" spans="1:33" s="531" customFormat="1" ht="42" hidden="1" customHeight="1" x14ac:dyDescent="0.25">
      <c r="A72" s="509"/>
      <c r="B72" s="492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499" t="e">
        <f>IF(I72/H72*100&gt;100,100,I72/H72*100)</f>
        <v>#DIV/0!</v>
      </c>
      <c r="K72" s="500" t="e">
        <f>(J72+J73+J74)/3</f>
        <v>#DIV/0!</v>
      </c>
      <c r="L72" s="501" t="e">
        <f>(K72+K75)/2</f>
        <v>#DIV/0!</v>
      </c>
      <c r="M72" s="662"/>
      <c r="N72" s="503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  <c r="AG72" s="504"/>
    </row>
    <row r="73" spans="1:33" s="531" customFormat="1" ht="42" hidden="1" customHeight="1" x14ac:dyDescent="0.25">
      <c r="A73" s="509"/>
      <c r="B73" s="509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499" t="e">
        <f>IF(H73/I73*100&gt;100,100,H73/I73*100)</f>
        <v>#DIV/0!</v>
      </c>
      <c r="K73" s="510"/>
      <c r="L73" s="511"/>
      <c r="M73" s="662"/>
      <c r="N73" s="503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  <c r="AG73" s="504"/>
    </row>
    <row r="74" spans="1:33" s="531" customFormat="1" ht="36" hidden="1" customHeight="1" x14ac:dyDescent="0.25">
      <c r="A74" s="509"/>
      <c r="B74" s="509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499" t="e">
        <f>IF(I74/H74*100&gt;100,100,I74/H74*100)</f>
        <v>#DIV/0!</v>
      </c>
      <c r="K74" s="510"/>
      <c r="L74" s="511"/>
      <c r="M74" s="662"/>
      <c r="N74" s="503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</row>
    <row r="75" spans="1:33" s="531" customFormat="1" ht="30.75" hidden="1" customHeight="1" x14ac:dyDescent="0.25">
      <c r="A75" s="509"/>
      <c r="B75" s="509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499" t="e">
        <f>IF(I75/H75*100&gt;100,100,I75/H75*100)</f>
        <v>#DIV/0!</v>
      </c>
      <c r="K75" s="523" t="e">
        <f>J75</f>
        <v>#DIV/0!</v>
      </c>
      <c r="L75" s="511"/>
      <c r="M75" s="662"/>
      <c r="N75" s="503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</row>
    <row r="76" spans="1:33" s="531" customFormat="1" ht="42" hidden="1" customHeight="1" x14ac:dyDescent="0.25">
      <c r="A76" s="509"/>
      <c r="B76" s="555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499" t="e">
        <f>IF(H76/I76*100&gt;100,100,H76/I76*100)</f>
        <v>#DIV/0!</v>
      </c>
      <c r="K76" s="500" t="e">
        <f>(J76+J77+J78)/3</f>
        <v>#DIV/0!</v>
      </c>
      <c r="L76" s="501" t="e">
        <f>(K76+K79)/2</f>
        <v>#DIV/0!</v>
      </c>
      <c r="M76" s="662"/>
      <c r="N76" s="503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</row>
    <row r="77" spans="1:33" s="531" customFormat="1" ht="42" hidden="1" customHeight="1" x14ac:dyDescent="0.25">
      <c r="A77" s="509"/>
      <c r="B77" s="556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499" t="e">
        <f>IF(I77/H77*100&gt;100,100,I77/H77*100)</f>
        <v>#DIV/0!</v>
      </c>
      <c r="K77" s="510"/>
      <c r="L77" s="511"/>
      <c r="M77" s="662"/>
      <c r="N77" s="503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</row>
    <row r="78" spans="1:33" s="531" customFormat="1" ht="36" hidden="1" customHeight="1" x14ac:dyDescent="0.25">
      <c r="A78" s="509"/>
      <c r="B78" s="556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499" t="e">
        <f>IF(I78/H78*100&gt;100,100,I78/H78*100)</f>
        <v>#DIV/0!</v>
      </c>
      <c r="K78" s="510"/>
      <c r="L78" s="511"/>
      <c r="M78" s="662"/>
      <c r="N78" s="503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</row>
    <row r="79" spans="1:33" s="531" customFormat="1" ht="30.75" hidden="1" customHeight="1" x14ac:dyDescent="0.25">
      <c r="A79" s="509"/>
      <c r="B79" s="557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499" t="e">
        <f>IF(I79/H79*100&gt;100,100,I79/H79*100)</f>
        <v>#DIV/0!</v>
      </c>
      <c r="K79" s="523" t="e">
        <f>J79</f>
        <v>#DIV/0!</v>
      </c>
      <c r="L79" s="511"/>
      <c r="M79" s="662"/>
      <c r="N79" s="503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</row>
    <row r="80" spans="1:33" s="531" customFormat="1" ht="42" customHeight="1" x14ac:dyDescent="0.25">
      <c r="A80" s="509"/>
      <c r="B80" s="555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542">
        <v>100</v>
      </c>
      <c r="I80" s="542">
        <v>100</v>
      </c>
      <c r="J80" s="499">
        <f t="shared" ref="J80:J87" si="1">IF(I80/H80*100&gt;100,100,I80/H80*100)</f>
        <v>100</v>
      </c>
      <c r="K80" s="500">
        <f>(J80+J81+J82)/3</f>
        <v>100</v>
      </c>
      <c r="L80" s="755">
        <f>(K80+K83)/2</f>
        <v>100</v>
      </c>
      <c r="M80" s="662"/>
      <c r="N80" s="503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</row>
    <row r="81" spans="1:33" s="531" customFormat="1" ht="42" customHeight="1" x14ac:dyDescent="0.25">
      <c r="A81" s="509"/>
      <c r="B81" s="556"/>
      <c r="C81" s="508"/>
      <c r="D81" s="532"/>
      <c r="E81" s="496" t="s">
        <v>11</v>
      </c>
      <c r="F81" s="530" t="s">
        <v>213</v>
      </c>
      <c r="G81" s="496" t="s">
        <v>13</v>
      </c>
      <c r="H81" s="542">
        <v>12</v>
      </c>
      <c r="I81" s="542">
        <v>10.5</v>
      </c>
      <c r="J81" s="499">
        <f>IF(H81/I81*100&gt;100,100,H81/I81*100)</f>
        <v>100</v>
      </c>
      <c r="K81" s="500"/>
      <c r="L81" s="756"/>
      <c r="M81" s="662"/>
      <c r="N81" s="503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</row>
    <row r="82" spans="1:33" s="531" customFormat="1" ht="36" customHeight="1" x14ac:dyDescent="0.25">
      <c r="A82" s="509"/>
      <c r="B82" s="556"/>
      <c r="C82" s="508"/>
      <c r="D82" s="532"/>
      <c r="E82" s="496" t="s">
        <v>11</v>
      </c>
      <c r="F82" s="530" t="s">
        <v>214</v>
      </c>
      <c r="G82" s="496" t="s">
        <v>13</v>
      </c>
      <c r="H82" s="542">
        <v>100</v>
      </c>
      <c r="I82" s="542">
        <v>100</v>
      </c>
      <c r="J82" s="499">
        <f t="shared" si="1"/>
        <v>100</v>
      </c>
      <c r="K82" s="500"/>
      <c r="L82" s="756"/>
      <c r="M82" s="662"/>
      <c r="N82" s="503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</row>
    <row r="83" spans="1:33" s="531" customFormat="1" ht="30.75" customHeight="1" thickBot="1" x14ac:dyDescent="0.3">
      <c r="A83" s="509"/>
      <c r="B83" s="557"/>
      <c r="C83" s="514"/>
      <c r="D83" s="533"/>
      <c r="E83" s="496" t="s">
        <v>16</v>
      </c>
      <c r="F83" s="534" t="s">
        <v>305</v>
      </c>
      <c r="G83" s="496" t="s">
        <v>18</v>
      </c>
      <c r="H83" s="519">
        <v>11</v>
      </c>
      <c r="I83" s="519">
        <v>11</v>
      </c>
      <c r="J83" s="542">
        <f t="shared" si="1"/>
        <v>100</v>
      </c>
      <c r="K83" s="520">
        <f>J83</f>
        <v>100</v>
      </c>
      <c r="L83" s="756"/>
      <c r="M83" s="662"/>
      <c r="N83" s="503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  <c r="AG83" s="504"/>
    </row>
    <row r="84" spans="1:33" s="531" customFormat="1" ht="42" customHeight="1" x14ac:dyDescent="0.25">
      <c r="A84" s="509"/>
      <c r="B84" s="558" t="s">
        <v>86</v>
      </c>
      <c r="C84" s="492" t="s">
        <v>452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100</v>
      </c>
      <c r="J84" s="499">
        <f t="shared" si="1"/>
        <v>100</v>
      </c>
      <c r="K84" s="500">
        <f>(J84+J85+J86)/3</f>
        <v>98.924731182795696</v>
      </c>
      <c r="L84" s="501">
        <f>(K84+K87)/2</f>
        <v>99.462365591397855</v>
      </c>
      <c r="M84" s="662"/>
      <c r="N84" s="503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  <c r="AG84" s="504"/>
    </row>
    <row r="85" spans="1:33" s="531" customFormat="1" ht="42" customHeight="1" x14ac:dyDescent="0.25">
      <c r="A85" s="509"/>
      <c r="B85" s="509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12.4</v>
      </c>
      <c r="J85" s="499">
        <f>IF(H85/I85*100&gt;100,100,H85/I85*100)</f>
        <v>96.774193548387089</v>
      </c>
      <c r="K85" s="510"/>
      <c r="L85" s="511"/>
      <c r="M85" s="662"/>
      <c r="N85" s="503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  <c r="AD85" s="504"/>
      <c r="AE85" s="504"/>
      <c r="AF85" s="504"/>
      <c r="AG85" s="504"/>
    </row>
    <row r="86" spans="1:33" s="531" customFormat="1" ht="36" customHeight="1" x14ac:dyDescent="0.25">
      <c r="A86" s="509"/>
      <c r="B86" s="509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499">
        <f t="shared" si="1"/>
        <v>100</v>
      </c>
      <c r="K86" s="510"/>
      <c r="L86" s="511"/>
      <c r="M86" s="662"/>
      <c r="N86" s="503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  <c r="AG86" s="504"/>
    </row>
    <row r="87" spans="1:33" s="531" customFormat="1" ht="30.75" customHeight="1" x14ac:dyDescent="0.25">
      <c r="A87" s="515"/>
      <c r="B87" s="515"/>
      <c r="C87" s="514"/>
      <c r="D87" s="533"/>
      <c r="E87" s="496" t="s">
        <v>16</v>
      </c>
      <c r="F87" s="534" t="s">
        <v>305</v>
      </c>
      <c r="G87" s="496" t="s">
        <v>18</v>
      </c>
      <c r="H87" s="519">
        <v>23.3</v>
      </c>
      <c r="I87" s="519">
        <v>26</v>
      </c>
      <c r="J87" s="499">
        <f t="shared" si="1"/>
        <v>100</v>
      </c>
      <c r="K87" s="523">
        <f>J87</f>
        <v>100</v>
      </c>
      <c r="L87" s="511"/>
      <c r="M87" s="662"/>
      <c r="N87" s="503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  <c r="AD87" s="504"/>
      <c r="AE87" s="504"/>
      <c r="AF87" s="504"/>
      <c r="AG87" s="504"/>
    </row>
    <row r="88" spans="1:33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  <c r="AG88" s="561"/>
    </row>
    <row r="89" spans="1:33" ht="30.75" customHeight="1" x14ac:dyDescent="0.25">
      <c r="A89" s="561" t="s">
        <v>432</v>
      </c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</row>
    <row r="90" spans="1:33" x14ac:dyDescent="0.25">
      <c r="G90" s="561">
        <v>349</v>
      </c>
      <c r="H90" s="563">
        <f>H7+H11+H15+H19+H23+H27+H31+H35+H39+H43+H47+H51</f>
        <v>349</v>
      </c>
      <c r="I90" s="703">
        <f>I7+I11+I15+I19+I23+I27+I31+I35+I39+I43+I47+I51</f>
        <v>352.75</v>
      </c>
      <c r="J90" s="704">
        <v>352.75</v>
      </c>
      <c r="K90" s="505"/>
    </row>
    <row r="91" spans="1:33" x14ac:dyDescent="0.25">
      <c r="G91" s="561">
        <v>349</v>
      </c>
      <c r="H91" s="563">
        <f>H55+H59+H63+H67+H71+H75+H79+H83+H87</f>
        <v>349</v>
      </c>
      <c r="I91" s="703">
        <f>I55+I59+I63+I67+I71+I75+I79+I83+I87</f>
        <v>352.75</v>
      </c>
      <c r="J91" s="704">
        <v>352.75</v>
      </c>
      <c r="K91" s="505"/>
    </row>
    <row r="92" spans="1:33" ht="30.75" customHeight="1" x14ac:dyDescent="0.25">
      <c r="A92" s="560"/>
      <c r="G92" s="560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  <c r="AD92" s="561"/>
      <c r="AE92" s="561"/>
      <c r="AF92" s="561"/>
      <c r="AG92" s="561"/>
    </row>
    <row r="93" spans="1:33" x14ac:dyDescent="0.25">
      <c r="A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48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100"/>
  <sheetViews>
    <sheetView topLeftCell="C1" zoomScale="80" zoomScaleNormal="80" zoomScaleSheetLayoutView="80" workbookViewId="0">
      <selection activeCell="B2" sqref="B2"/>
    </sheetView>
  </sheetViews>
  <sheetFormatPr defaultColWidth="8.85546875" defaultRowHeight="15" x14ac:dyDescent="0.25"/>
  <cols>
    <col min="1" max="1" width="18.85546875" style="504" customWidth="1"/>
    <col min="2" max="2" width="26.5703125" style="561" customWidth="1"/>
    <col min="3" max="4" width="17.5703125" style="561" customWidth="1"/>
    <col min="5" max="5" width="17.5703125" style="562" customWidth="1"/>
    <col min="6" max="7" width="17.5703125" style="561" customWidth="1"/>
    <col min="8" max="8" width="17.5703125" style="563" customWidth="1"/>
    <col min="9" max="9" width="17.5703125" style="561" customWidth="1"/>
    <col min="10" max="10" width="18.85546875" style="505" customWidth="1"/>
    <col min="11" max="14" width="18.85546875" style="504" customWidth="1"/>
    <col min="15" max="32" width="9.140625" style="504" customWidth="1"/>
    <col min="33" max="16384" width="8.85546875" style="561"/>
  </cols>
  <sheetData>
    <row r="1" spans="1:32" s="480" customFormat="1" ht="15.75" x14ac:dyDescent="0.2">
      <c r="A1" s="478" t="s">
        <v>402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9"/>
    </row>
    <row r="2" spans="1:32" s="486" customFormat="1" ht="113.25" customHeight="1" x14ac:dyDescent="0.2">
      <c r="A2" s="657" t="s">
        <v>403</v>
      </c>
      <c r="B2" s="482" t="s">
        <v>298</v>
      </c>
      <c r="C2" s="482" t="s">
        <v>0</v>
      </c>
      <c r="D2" s="481" t="s">
        <v>1</v>
      </c>
      <c r="E2" s="482" t="s">
        <v>2</v>
      </c>
      <c r="F2" s="482" t="s">
        <v>3</v>
      </c>
      <c r="G2" s="482" t="s">
        <v>4</v>
      </c>
      <c r="H2" s="483" t="s">
        <v>97</v>
      </c>
      <c r="I2" s="484" t="s">
        <v>98</v>
      </c>
      <c r="J2" s="482" t="s">
        <v>5</v>
      </c>
      <c r="K2" s="484" t="s">
        <v>6</v>
      </c>
      <c r="L2" s="484" t="s">
        <v>7</v>
      </c>
      <c r="M2" s="657" t="s">
        <v>8</v>
      </c>
      <c r="N2" s="657" t="s">
        <v>9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8"/>
    </row>
    <row r="3" spans="1:32" s="489" customFormat="1" ht="22.15" customHeight="1" thickBot="1" x14ac:dyDescent="0.25">
      <c r="A3" s="482">
        <v>1</v>
      </c>
      <c r="B3" s="487">
        <v>2</v>
      </c>
      <c r="C3" s="482">
        <v>3</v>
      </c>
      <c r="D3" s="481">
        <v>4</v>
      </c>
      <c r="E3" s="488">
        <v>5</v>
      </c>
      <c r="F3" s="482">
        <v>6</v>
      </c>
      <c r="G3" s="482">
        <v>7</v>
      </c>
      <c r="H3" s="482">
        <v>8</v>
      </c>
      <c r="I3" s="487">
        <v>9</v>
      </c>
      <c r="J3" s="482">
        <v>10</v>
      </c>
      <c r="K3" s="482">
        <v>11</v>
      </c>
      <c r="L3" s="482">
        <v>12</v>
      </c>
      <c r="M3" s="481">
        <v>13</v>
      </c>
      <c r="N3" s="481">
        <v>13</v>
      </c>
    </row>
    <row r="4" spans="1:32" s="505" customFormat="1" ht="42" customHeight="1" x14ac:dyDescent="0.25">
      <c r="A4" s="493" t="s">
        <v>477</v>
      </c>
      <c r="B4" s="576" t="s">
        <v>176</v>
      </c>
      <c r="C4" s="492" t="s">
        <v>459</v>
      </c>
      <c r="D4" s="493" t="s">
        <v>406</v>
      </c>
      <c r="E4" s="494" t="s">
        <v>11</v>
      </c>
      <c r="F4" s="495" t="s">
        <v>12</v>
      </c>
      <c r="G4" s="496" t="s">
        <v>13</v>
      </c>
      <c r="H4" s="497">
        <v>12</v>
      </c>
      <c r="I4" s="582">
        <v>10.7</v>
      </c>
      <c r="J4" s="663">
        <f>IF(H4/I4*100&gt;100,100,H4/I4*100)</f>
        <v>100</v>
      </c>
      <c r="K4" s="584">
        <f>(J4+J5+J6)/3</f>
        <v>100</v>
      </c>
      <c r="L4" s="585">
        <f>(K4+K7)/2</f>
        <v>100</v>
      </c>
      <c r="M4" s="661" t="s">
        <v>407</v>
      </c>
      <c r="N4" s="503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</row>
    <row r="5" spans="1:32" s="505" customFormat="1" ht="42" customHeight="1" x14ac:dyDescent="0.25">
      <c r="A5" s="508"/>
      <c r="B5" s="590"/>
      <c r="C5" s="508"/>
      <c r="D5" s="509"/>
      <c r="E5" s="494" t="s">
        <v>11</v>
      </c>
      <c r="F5" s="495" t="s">
        <v>112</v>
      </c>
      <c r="G5" s="496" t="s">
        <v>13</v>
      </c>
      <c r="H5" s="497">
        <v>100</v>
      </c>
      <c r="I5" s="582">
        <v>100</v>
      </c>
      <c r="J5" s="663">
        <f>IF(I5/H5*100&gt;100,100,I5/H5*100)</f>
        <v>100</v>
      </c>
      <c r="K5" s="593"/>
      <c r="L5" s="594"/>
      <c r="M5" s="662"/>
      <c r="N5" s="503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</row>
    <row r="6" spans="1:32" s="505" customFormat="1" ht="36" customHeight="1" x14ac:dyDescent="0.25">
      <c r="A6" s="508"/>
      <c r="B6" s="590"/>
      <c r="C6" s="508"/>
      <c r="D6" s="509"/>
      <c r="E6" s="494" t="s">
        <v>11</v>
      </c>
      <c r="F6" s="495" t="s">
        <v>408</v>
      </c>
      <c r="G6" s="496" t="s">
        <v>13</v>
      </c>
      <c r="H6" s="497">
        <v>55</v>
      </c>
      <c r="I6" s="513">
        <v>73.900000000000006</v>
      </c>
      <c r="J6" s="663">
        <f>IF(I6/H6*100&gt;100,100,I6/H6*100)</f>
        <v>100</v>
      </c>
      <c r="K6" s="593"/>
      <c r="L6" s="594"/>
      <c r="M6" s="662"/>
      <c r="N6" s="503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</row>
    <row r="7" spans="1:32" s="505" customFormat="1" ht="30.75" customHeight="1" thickBot="1" x14ac:dyDescent="0.3">
      <c r="A7" s="508"/>
      <c r="B7" s="596"/>
      <c r="C7" s="514"/>
      <c r="D7" s="515"/>
      <c r="E7" s="494" t="s">
        <v>16</v>
      </c>
      <c r="F7" s="517" t="s">
        <v>305</v>
      </c>
      <c r="G7" s="496" t="s">
        <v>18</v>
      </c>
      <c r="H7" s="519">
        <v>1.7</v>
      </c>
      <c r="I7" s="713">
        <v>1.7</v>
      </c>
      <c r="J7" s="663">
        <f>IF(I7/H7*100&gt;100,100,I7/H7*100)</f>
        <v>100</v>
      </c>
      <c r="K7" s="602">
        <f>J7</f>
        <v>100</v>
      </c>
      <c r="L7" s="594"/>
      <c r="M7" s="662"/>
      <c r="N7" s="503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</row>
    <row r="8" spans="1:32" s="505" customFormat="1" ht="42" hidden="1" customHeight="1" x14ac:dyDescent="0.25">
      <c r="A8" s="508"/>
      <c r="B8" s="603" t="s">
        <v>81</v>
      </c>
      <c r="C8" s="492" t="s">
        <v>409</v>
      </c>
      <c r="D8" s="521" t="s">
        <v>406</v>
      </c>
      <c r="E8" s="494" t="s">
        <v>11</v>
      </c>
      <c r="F8" s="495" t="s">
        <v>12</v>
      </c>
      <c r="G8" s="496" t="s">
        <v>13</v>
      </c>
      <c r="H8" s="581"/>
      <c r="I8" s="582"/>
      <c r="J8" s="663" t="e">
        <f>IF(H8/I8*100&gt;100,100,H8/I8*100)</f>
        <v>#DIV/0!</v>
      </c>
      <c r="K8" s="584" t="e">
        <f>(J8+J9+J10)/3</f>
        <v>#DIV/0!</v>
      </c>
      <c r="L8" s="585" t="e">
        <f>(K8+K11)/2</f>
        <v>#DIV/0!</v>
      </c>
      <c r="M8" s="662"/>
      <c r="N8" s="503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504"/>
      <c r="AB8" s="504"/>
      <c r="AC8" s="504"/>
      <c r="AD8" s="504"/>
      <c r="AE8" s="504"/>
      <c r="AF8" s="504"/>
    </row>
    <row r="9" spans="1:32" s="505" customFormat="1" ht="42" hidden="1" customHeight="1" x14ac:dyDescent="0.25">
      <c r="A9" s="508"/>
      <c r="B9" s="590"/>
      <c r="C9" s="508"/>
      <c r="D9" s="509"/>
      <c r="E9" s="494" t="s">
        <v>11</v>
      </c>
      <c r="F9" s="495" t="s">
        <v>112</v>
      </c>
      <c r="G9" s="496" t="s">
        <v>13</v>
      </c>
      <c r="H9" s="581"/>
      <c r="I9" s="582"/>
      <c r="J9" s="663" t="e">
        <f>IF(I9/H9*100&gt;100,100,I9/H9*100)</f>
        <v>#DIV/0!</v>
      </c>
      <c r="K9" s="593"/>
      <c r="L9" s="594"/>
      <c r="M9" s="662"/>
      <c r="N9" s="503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4"/>
      <c r="AC9" s="504"/>
      <c r="AD9" s="504"/>
      <c r="AE9" s="504"/>
      <c r="AF9" s="504"/>
    </row>
    <row r="10" spans="1:32" s="505" customFormat="1" ht="36" hidden="1" customHeight="1" x14ac:dyDescent="0.25">
      <c r="A10" s="508"/>
      <c r="B10" s="590"/>
      <c r="C10" s="508"/>
      <c r="D10" s="509"/>
      <c r="E10" s="494" t="s">
        <v>11</v>
      </c>
      <c r="F10" s="495" t="s">
        <v>408</v>
      </c>
      <c r="G10" s="496" t="s">
        <v>13</v>
      </c>
      <c r="H10" s="581"/>
      <c r="I10" s="513"/>
      <c r="J10" s="663" t="e">
        <f>IF(I10/H10*100&gt;100,100,I10/H10*100)</f>
        <v>#DIV/0!</v>
      </c>
      <c r="K10" s="593"/>
      <c r="L10" s="594"/>
      <c r="M10" s="662"/>
      <c r="N10" s="503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</row>
    <row r="11" spans="1:32" s="505" customFormat="1" ht="30.75" hidden="1" customHeight="1" thickBot="1" x14ac:dyDescent="0.3">
      <c r="A11" s="508"/>
      <c r="B11" s="590"/>
      <c r="C11" s="514"/>
      <c r="D11" s="515"/>
      <c r="E11" s="494" t="s">
        <v>16</v>
      </c>
      <c r="F11" s="517" t="s">
        <v>305</v>
      </c>
      <c r="G11" s="496" t="s">
        <v>18</v>
      </c>
      <c r="H11" s="600"/>
      <c r="I11" s="605"/>
      <c r="J11" s="663" t="e">
        <f>IF(I11/H11*100&gt;100,100,I11/H11*100)</f>
        <v>#DIV/0!</v>
      </c>
      <c r="K11" s="602" t="e">
        <f>J11</f>
        <v>#DIV/0!</v>
      </c>
      <c r="L11" s="594"/>
      <c r="M11" s="662"/>
      <c r="N11" s="503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  <c r="AA11" s="504"/>
      <c r="AB11" s="504"/>
      <c r="AC11" s="504"/>
      <c r="AD11" s="504"/>
      <c r="AE11" s="504"/>
      <c r="AF11" s="504"/>
    </row>
    <row r="12" spans="1:32" s="505" customFormat="1" ht="42" hidden="1" customHeight="1" x14ac:dyDescent="0.25">
      <c r="A12" s="508"/>
      <c r="B12" s="576" t="s">
        <v>207</v>
      </c>
      <c r="C12" s="492" t="s">
        <v>410</v>
      </c>
      <c r="D12" s="521" t="s">
        <v>406</v>
      </c>
      <c r="E12" s="494" t="s">
        <v>11</v>
      </c>
      <c r="F12" s="495" t="s">
        <v>12</v>
      </c>
      <c r="G12" s="496" t="s">
        <v>13</v>
      </c>
      <c r="H12" s="544"/>
      <c r="I12" s="582"/>
      <c r="J12" s="663" t="e">
        <f>IF(H12/I12*100&gt;100,100,H12/I12*100)</f>
        <v>#DIV/0!</v>
      </c>
      <c r="K12" s="584" t="e">
        <f>(J12+J13+J14)/3</f>
        <v>#DIV/0!</v>
      </c>
      <c r="L12" s="585" t="e">
        <f>(K12+K15)/2</f>
        <v>#DIV/0!</v>
      </c>
      <c r="M12" s="662"/>
      <c r="N12" s="503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  <c r="AA12" s="504"/>
      <c r="AB12" s="504"/>
      <c r="AC12" s="504"/>
      <c r="AD12" s="504"/>
      <c r="AE12" s="504"/>
      <c r="AF12" s="504"/>
    </row>
    <row r="13" spans="1:32" s="505" customFormat="1" ht="42" hidden="1" customHeight="1" x14ac:dyDescent="0.25">
      <c r="A13" s="508"/>
      <c r="B13" s="590"/>
      <c r="C13" s="508"/>
      <c r="D13" s="509"/>
      <c r="E13" s="494" t="s">
        <v>11</v>
      </c>
      <c r="F13" s="495" t="s">
        <v>112</v>
      </c>
      <c r="G13" s="496" t="s">
        <v>13</v>
      </c>
      <c r="H13" s="497"/>
      <c r="I13" s="582"/>
      <c r="J13" s="663" t="e">
        <f>IF(I13/H13*100&gt;100,100,I13/H13*100)</f>
        <v>#DIV/0!</v>
      </c>
      <c r="K13" s="593"/>
      <c r="L13" s="594"/>
      <c r="M13" s="662"/>
      <c r="N13" s="503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  <c r="AA13" s="504"/>
      <c r="AB13" s="504"/>
      <c r="AC13" s="504"/>
      <c r="AD13" s="504"/>
      <c r="AE13" s="504"/>
      <c r="AF13" s="504"/>
    </row>
    <row r="14" spans="1:32" s="505" customFormat="1" ht="36" hidden="1" customHeight="1" x14ac:dyDescent="0.25">
      <c r="A14" s="508"/>
      <c r="B14" s="590"/>
      <c r="C14" s="508"/>
      <c r="D14" s="509"/>
      <c r="E14" s="494" t="s">
        <v>11</v>
      </c>
      <c r="F14" s="495" t="s">
        <v>408</v>
      </c>
      <c r="G14" s="496" t="s">
        <v>13</v>
      </c>
      <c r="H14" s="497"/>
      <c r="I14" s="513"/>
      <c r="J14" s="663" t="e">
        <f>IF(I14/H14*100&gt;100,100,I14/H14*100)</f>
        <v>#DIV/0!</v>
      </c>
      <c r="K14" s="593"/>
      <c r="L14" s="594"/>
      <c r="M14" s="662"/>
      <c r="N14" s="503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  <c r="AA14" s="504"/>
      <c r="AB14" s="504"/>
      <c r="AC14" s="504"/>
      <c r="AD14" s="504"/>
      <c r="AE14" s="504"/>
      <c r="AF14" s="504"/>
    </row>
    <row r="15" spans="1:32" s="505" customFormat="1" ht="30.75" hidden="1" customHeight="1" thickBot="1" x14ac:dyDescent="0.3">
      <c r="A15" s="508"/>
      <c r="B15" s="596"/>
      <c r="C15" s="514"/>
      <c r="D15" s="515"/>
      <c r="E15" s="494" t="s">
        <v>16</v>
      </c>
      <c r="F15" s="517" t="s">
        <v>305</v>
      </c>
      <c r="G15" s="496" t="s">
        <v>18</v>
      </c>
      <c r="H15" s="519"/>
      <c r="I15" s="606"/>
      <c r="J15" s="663" t="e">
        <f>IF(I15/H15*100&gt;100,100,I15/H15*100)</f>
        <v>#DIV/0!</v>
      </c>
      <c r="K15" s="602" t="e">
        <f>J15</f>
        <v>#DIV/0!</v>
      </c>
      <c r="L15" s="594"/>
      <c r="M15" s="662"/>
      <c r="N15" s="503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4"/>
      <c r="AD15" s="504"/>
      <c r="AE15" s="504"/>
      <c r="AF15" s="504"/>
    </row>
    <row r="16" spans="1:32" s="505" customFormat="1" ht="42" customHeight="1" x14ac:dyDescent="0.25">
      <c r="A16" s="508"/>
      <c r="B16" s="603" t="s">
        <v>103</v>
      </c>
      <c r="C16" s="492" t="s">
        <v>464</v>
      </c>
      <c r="D16" s="521" t="s">
        <v>406</v>
      </c>
      <c r="E16" s="494" t="s">
        <v>11</v>
      </c>
      <c r="F16" s="495" t="s">
        <v>12</v>
      </c>
      <c r="G16" s="496" t="s">
        <v>13</v>
      </c>
      <c r="H16" s="497">
        <v>12</v>
      </c>
      <c r="I16" s="582">
        <v>11.3</v>
      </c>
      <c r="J16" s="663">
        <f>IF(H16/I16*100&gt;100,100,H16/I16*100)</f>
        <v>100</v>
      </c>
      <c r="K16" s="584">
        <f>(J16+J17+J18)/3</f>
        <v>100</v>
      </c>
      <c r="L16" s="585">
        <f>(K16+K19)/2</f>
        <v>100</v>
      </c>
      <c r="M16" s="662"/>
      <c r="N16" s="503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</row>
    <row r="17" spans="1:32" s="505" customFormat="1" ht="42" customHeight="1" x14ac:dyDescent="0.25">
      <c r="A17" s="508"/>
      <c r="B17" s="590"/>
      <c r="C17" s="508"/>
      <c r="D17" s="509"/>
      <c r="E17" s="494" t="s">
        <v>11</v>
      </c>
      <c r="F17" s="495" t="s">
        <v>112</v>
      </c>
      <c r="G17" s="496" t="s">
        <v>13</v>
      </c>
      <c r="H17" s="497">
        <v>100</v>
      </c>
      <c r="I17" s="582">
        <v>100</v>
      </c>
      <c r="J17" s="663">
        <f>IF(I17/H17*100&gt;100,100,I17/H17*100)</f>
        <v>100</v>
      </c>
      <c r="K17" s="593"/>
      <c r="L17" s="594"/>
      <c r="M17" s="662"/>
      <c r="N17" s="503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</row>
    <row r="18" spans="1:32" s="505" customFormat="1" ht="36" customHeight="1" x14ac:dyDescent="0.25">
      <c r="A18" s="508"/>
      <c r="B18" s="590"/>
      <c r="C18" s="508"/>
      <c r="D18" s="509"/>
      <c r="E18" s="494" t="s">
        <v>11</v>
      </c>
      <c r="F18" s="495" t="s">
        <v>408</v>
      </c>
      <c r="G18" s="496" t="s">
        <v>13</v>
      </c>
      <c r="H18" s="497">
        <v>55</v>
      </c>
      <c r="I18" s="513">
        <v>69.599999999999994</v>
      </c>
      <c r="J18" s="663">
        <f>IF(I18/H18*100&gt;100,100,I18/H18*100)</f>
        <v>100</v>
      </c>
      <c r="K18" s="593"/>
      <c r="L18" s="594"/>
      <c r="M18" s="662"/>
      <c r="N18" s="503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  <c r="AA18" s="504"/>
      <c r="AB18" s="504"/>
      <c r="AC18" s="504"/>
      <c r="AD18" s="504"/>
      <c r="AE18" s="504"/>
      <c r="AF18" s="504"/>
    </row>
    <row r="19" spans="1:32" s="505" customFormat="1" ht="30.75" customHeight="1" x14ac:dyDescent="0.25">
      <c r="A19" s="508"/>
      <c r="B19" s="590"/>
      <c r="C19" s="514"/>
      <c r="D19" s="515"/>
      <c r="E19" s="494" t="s">
        <v>16</v>
      </c>
      <c r="F19" s="517" t="s">
        <v>305</v>
      </c>
      <c r="G19" s="496" t="s">
        <v>18</v>
      </c>
      <c r="H19" s="519">
        <v>0.3</v>
      </c>
      <c r="I19" s="758">
        <v>0.3</v>
      </c>
      <c r="J19" s="663">
        <f>IF(I19/H19*100&gt;100,100,I19/H19*100)</f>
        <v>100</v>
      </c>
      <c r="K19" s="602">
        <f>J19</f>
        <v>100</v>
      </c>
      <c r="L19" s="594"/>
      <c r="M19" s="662"/>
      <c r="N19" s="503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</row>
    <row r="20" spans="1:32" s="505" customFormat="1" ht="42" hidden="1" customHeight="1" x14ac:dyDescent="0.25">
      <c r="A20" s="508"/>
      <c r="B20" s="576" t="s">
        <v>189</v>
      </c>
      <c r="C20" s="492" t="s">
        <v>412</v>
      </c>
      <c r="D20" s="521" t="s">
        <v>406</v>
      </c>
      <c r="E20" s="494" t="s">
        <v>11</v>
      </c>
      <c r="F20" s="495" t="s">
        <v>12</v>
      </c>
      <c r="G20" s="496" t="s">
        <v>13</v>
      </c>
      <c r="H20" s="581"/>
      <c r="I20" s="582"/>
      <c r="J20" s="663" t="e">
        <f>IF(H20/I20*100&gt;100,100,H20/I20*100)</f>
        <v>#DIV/0!</v>
      </c>
      <c r="K20" s="584" t="e">
        <f>(J20+J21+J22)/3</f>
        <v>#DIV/0!</v>
      </c>
      <c r="L20" s="585" t="e">
        <f>(K20+K23)/2</f>
        <v>#DIV/0!</v>
      </c>
      <c r="M20" s="662"/>
      <c r="N20" s="503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</row>
    <row r="21" spans="1:32" s="505" customFormat="1" ht="42" hidden="1" customHeight="1" x14ac:dyDescent="0.25">
      <c r="A21" s="508"/>
      <c r="B21" s="590"/>
      <c r="C21" s="508"/>
      <c r="D21" s="509"/>
      <c r="E21" s="494" t="s">
        <v>11</v>
      </c>
      <c r="F21" s="495" t="s">
        <v>112</v>
      </c>
      <c r="G21" s="496" t="s">
        <v>13</v>
      </c>
      <c r="H21" s="581"/>
      <c r="I21" s="582"/>
      <c r="J21" s="663" t="e">
        <f>IF(I21/H21*100&gt;100,100,I21/H21*100)</f>
        <v>#DIV/0!</v>
      </c>
      <c r="K21" s="593"/>
      <c r="L21" s="594"/>
      <c r="M21" s="662"/>
      <c r="N21" s="503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</row>
    <row r="22" spans="1:32" s="505" customFormat="1" ht="36" hidden="1" customHeight="1" x14ac:dyDescent="0.25">
      <c r="A22" s="508"/>
      <c r="B22" s="590"/>
      <c r="C22" s="508"/>
      <c r="D22" s="509"/>
      <c r="E22" s="494" t="s">
        <v>11</v>
      </c>
      <c r="F22" s="495" t="s">
        <v>408</v>
      </c>
      <c r="G22" s="496" t="s">
        <v>13</v>
      </c>
      <c r="H22" s="581"/>
      <c r="I22" s="513"/>
      <c r="J22" s="663" t="e">
        <f>IF(I22/H22*100&gt;100,100,I22/H22*100)</f>
        <v>#DIV/0!</v>
      </c>
      <c r="K22" s="593"/>
      <c r="L22" s="594"/>
      <c r="M22" s="662"/>
      <c r="N22" s="503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</row>
    <row r="23" spans="1:32" s="505" customFormat="1" ht="30.75" hidden="1" customHeight="1" x14ac:dyDescent="0.25">
      <c r="A23" s="508"/>
      <c r="B23" s="590"/>
      <c r="C23" s="514"/>
      <c r="D23" s="515"/>
      <c r="E23" s="494" t="s">
        <v>16</v>
      </c>
      <c r="F23" s="517" t="s">
        <v>305</v>
      </c>
      <c r="G23" s="496" t="s">
        <v>18</v>
      </c>
      <c r="H23" s="600"/>
      <c r="I23" s="601"/>
      <c r="J23" s="663" t="e">
        <f>IF(I23/H23*100&gt;100,100,I23/H23*100)</f>
        <v>#DIV/0!</v>
      </c>
      <c r="K23" s="602" t="e">
        <f>J23</f>
        <v>#DIV/0!</v>
      </c>
      <c r="L23" s="594"/>
      <c r="M23" s="662"/>
      <c r="N23" s="503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  <c r="AD23" s="504"/>
      <c r="AE23" s="504"/>
      <c r="AF23" s="504"/>
    </row>
    <row r="24" spans="1:32" s="505" customFormat="1" ht="42" customHeight="1" x14ac:dyDescent="0.25">
      <c r="A24" s="508"/>
      <c r="B24" s="627" t="s">
        <v>178</v>
      </c>
      <c r="C24" s="492" t="s">
        <v>457</v>
      </c>
      <c r="D24" s="521" t="s">
        <v>406</v>
      </c>
      <c r="E24" s="494" t="s">
        <v>11</v>
      </c>
      <c r="F24" s="495" t="s">
        <v>12</v>
      </c>
      <c r="G24" s="496" t="s">
        <v>13</v>
      </c>
      <c r="H24" s="497">
        <v>12</v>
      </c>
      <c r="I24" s="498">
        <v>11</v>
      </c>
      <c r="J24" s="542">
        <f>IF(H24/I24*100&gt;100,100,H24/I24*100)</f>
        <v>100</v>
      </c>
      <c r="K24" s="500">
        <f>(J24+J25+J26)/3</f>
        <v>100</v>
      </c>
      <c r="L24" s="501">
        <f>(K24+K27)/2</f>
        <v>100</v>
      </c>
      <c r="M24" s="662"/>
      <c r="N24" s="503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</row>
    <row r="25" spans="1:32" s="505" customFormat="1" ht="42" customHeight="1" x14ac:dyDescent="0.25">
      <c r="A25" s="508"/>
      <c r="B25" s="590"/>
      <c r="C25" s="508"/>
      <c r="D25" s="509"/>
      <c r="E25" s="494" t="s">
        <v>11</v>
      </c>
      <c r="F25" s="495" t="s">
        <v>112</v>
      </c>
      <c r="G25" s="496" t="s">
        <v>13</v>
      </c>
      <c r="H25" s="497">
        <v>100</v>
      </c>
      <c r="I25" s="498">
        <v>100</v>
      </c>
      <c r="J25" s="542">
        <f>IF(I25/H25*100&gt;100,100,I25/H25*100)</f>
        <v>100</v>
      </c>
      <c r="K25" s="510"/>
      <c r="L25" s="511"/>
      <c r="M25" s="662"/>
      <c r="N25" s="503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</row>
    <row r="26" spans="1:32" s="505" customFormat="1" ht="36" customHeight="1" x14ac:dyDescent="0.25">
      <c r="A26" s="508"/>
      <c r="B26" s="590"/>
      <c r="C26" s="508"/>
      <c r="D26" s="509"/>
      <c r="E26" s="494" t="s">
        <v>11</v>
      </c>
      <c r="F26" s="495" t="s">
        <v>408</v>
      </c>
      <c r="G26" s="496" t="s">
        <v>13</v>
      </c>
      <c r="H26" s="497">
        <v>55</v>
      </c>
      <c r="I26" s="513">
        <v>75</v>
      </c>
      <c r="J26" s="542">
        <f>IF(I26/H26*100&gt;100,100,I26/H26*100)</f>
        <v>100</v>
      </c>
      <c r="K26" s="510"/>
      <c r="L26" s="511"/>
      <c r="M26" s="662"/>
      <c r="N26" s="503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  <c r="AD26" s="504"/>
      <c r="AE26" s="504"/>
      <c r="AF26" s="504"/>
    </row>
    <row r="27" spans="1:32" s="505" customFormat="1" ht="30.75" customHeight="1" x14ac:dyDescent="0.25">
      <c r="A27" s="508"/>
      <c r="B27" s="612"/>
      <c r="C27" s="514"/>
      <c r="D27" s="515"/>
      <c r="E27" s="494" t="s">
        <v>16</v>
      </c>
      <c r="F27" s="517" t="s">
        <v>305</v>
      </c>
      <c r="G27" s="496" t="s">
        <v>18</v>
      </c>
      <c r="H27" s="519">
        <v>1</v>
      </c>
      <c r="I27" s="522">
        <v>1</v>
      </c>
      <c r="J27" s="542">
        <f>IF(I27/H27*100&gt;100,100,I27/H27*100)</f>
        <v>100</v>
      </c>
      <c r="K27" s="523">
        <f>J27</f>
        <v>100</v>
      </c>
      <c r="L27" s="511"/>
      <c r="M27" s="662"/>
      <c r="N27" s="503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  <c r="AD27" s="504"/>
      <c r="AE27" s="504"/>
      <c r="AF27" s="504"/>
    </row>
    <row r="28" spans="1:32" s="505" customFormat="1" ht="42" customHeight="1" x14ac:dyDescent="0.25">
      <c r="A28" s="508"/>
      <c r="B28" s="603" t="s">
        <v>177</v>
      </c>
      <c r="C28" s="492" t="s">
        <v>414</v>
      </c>
      <c r="D28" s="521" t="s">
        <v>406</v>
      </c>
      <c r="E28" s="494" t="s">
        <v>11</v>
      </c>
      <c r="F28" s="495" t="s">
        <v>12</v>
      </c>
      <c r="G28" s="496" t="s">
        <v>13</v>
      </c>
      <c r="H28" s="497">
        <v>10</v>
      </c>
      <c r="I28" s="498">
        <v>5.8</v>
      </c>
      <c r="J28" s="542">
        <f>IF(H28/I28*100&gt;100,100,H28/I28*100)</f>
        <v>100</v>
      </c>
      <c r="K28" s="500">
        <f>(J28+J29+J30)/3</f>
        <v>100</v>
      </c>
      <c r="L28" s="501">
        <f>(K28+K31)/2</f>
        <v>100</v>
      </c>
      <c r="M28" s="662"/>
      <c r="N28" s="503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  <c r="AD28" s="504"/>
      <c r="AE28" s="504"/>
      <c r="AF28" s="504"/>
    </row>
    <row r="29" spans="1:32" s="505" customFormat="1" ht="42" customHeight="1" x14ac:dyDescent="0.25">
      <c r="A29" s="508"/>
      <c r="B29" s="590"/>
      <c r="C29" s="508"/>
      <c r="D29" s="509"/>
      <c r="E29" s="494" t="s">
        <v>11</v>
      </c>
      <c r="F29" s="495" t="s">
        <v>112</v>
      </c>
      <c r="G29" s="496" t="s">
        <v>13</v>
      </c>
      <c r="H29" s="497">
        <v>100</v>
      </c>
      <c r="I29" s="498">
        <v>100</v>
      </c>
      <c r="J29" s="542">
        <f>IF(I29/H29*100&gt;100,100,I29/H29*100)</f>
        <v>100</v>
      </c>
      <c r="K29" s="510"/>
      <c r="L29" s="511"/>
      <c r="M29" s="662"/>
      <c r="N29" s="503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</row>
    <row r="30" spans="1:32" s="505" customFormat="1" ht="36" customHeight="1" x14ac:dyDescent="0.25">
      <c r="A30" s="508"/>
      <c r="B30" s="590"/>
      <c r="C30" s="508"/>
      <c r="D30" s="509"/>
      <c r="E30" s="494" t="s">
        <v>11</v>
      </c>
      <c r="F30" s="495" t="s">
        <v>408</v>
      </c>
      <c r="G30" s="496" t="s">
        <v>13</v>
      </c>
      <c r="H30" s="497">
        <v>55</v>
      </c>
      <c r="I30" s="513">
        <v>75</v>
      </c>
      <c r="J30" s="542">
        <f>IF(I30/H30*100&gt;100,100,I30/H30*100)</f>
        <v>100</v>
      </c>
      <c r="K30" s="510"/>
      <c r="L30" s="511"/>
      <c r="M30" s="662"/>
      <c r="N30" s="503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  <c r="AA30" s="504"/>
      <c r="AB30" s="504"/>
      <c r="AC30" s="504"/>
      <c r="AD30" s="504"/>
      <c r="AE30" s="504"/>
      <c r="AF30" s="504"/>
    </row>
    <row r="31" spans="1:32" s="505" customFormat="1" ht="30.75" customHeight="1" thickBot="1" x14ac:dyDescent="0.3">
      <c r="A31" s="508"/>
      <c r="B31" s="596"/>
      <c r="C31" s="514"/>
      <c r="D31" s="515"/>
      <c r="E31" s="494" t="s">
        <v>16</v>
      </c>
      <c r="F31" s="517" t="s">
        <v>305</v>
      </c>
      <c r="G31" s="496" t="s">
        <v>18</v>
      </c>
      <c r="H31" s="519">
        <v>0.3</v>
      </c>
      <c r="I31" s="519">
        <v>0.3</v>
      </c>
      <c r="J31" s="542">
        <f>IF(I31/H31*100&gt;100,100,I31/H31*100)</f>
        <v>100</v>
      </c>
      <c r="K31" s="523">
        <f>J31</f>
        <v>100</v>
      </c>
      <c r="L31" s="511"/>
      <c r="M31" s="662"/>
      <c r="N31" s="503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</row>
    <row r="32" spans="1:32" s="505" customFormat="1" ht="42" customHeight="1" x14ac:dyDescent="0.25">
      <c r="A32" s="508"/>
      <c r="B32" s="603" t="s">
        <v>79</v>
      </c>
      <c r="C32" s="492" t="s">
        <v>450</v>
      </c>
      <c r="D32" s="521" t="s">
        <v>406</v>
      </c>
      <c r="E32" s="494" t="s">
        <v>11</v>
      </c>
      <c r="F32" s="495" t="s">
        <v>12</v>
      </c>
      <c r="G32" s="496" t="s">
        <v>13</v>
      </c>
      <c r="H32" s="497">
        <v>10</v>
      </c>
      <c r="I32" s="498">
        <v>9.9</v>
      </c>
      <c r="J32" s="542">
        <f>IF(H32/I32*100&gt;100,100,H32/I32*100)</f>
        <v>100</v>
      </c>
      <c r="K32" s="500">
        <f>(J32+J33+J34)/3</f>
        <v>100</v>
      </c>
      <c r="L32" s="501">
        <f>(K32+K35)/2</f>
        <v>99.457429048414014</v>
      </c>
      <c r="M32" s="662"/>
      <c r="N32" s="503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  <c r="AD32" s="504"/>
      <c r="AE32" s="504"/>
      <c r="AF32" s="504"/>
    </row>
    <row r="33" spans="1:32" s="505" customFormat="1" ht="42" customHeight="1" x14ac:dyDescent="0.25">
      <c r="A33" s="508"/>
      <c r="B33" s="590"/>
      <c r="C33" s="508"/>
      <c r="D33" s="509"/>
      <c r="E33" s="494" t="s">
        <v>11</v>
      </c>
      <c r="F33" s="495" t="s">
        <v>112</v>
      </c>
      <c r="G33" s="496" t="s">
        <v>13</v>
      </c>
      <c r="H33" s="497">
        <v>100</v>
      </c>
      <c r="I33" s="498">
        <v>100</v>
      </c>
      <c r="J33" s="542">
        <f>IF(I33/H33*100&gt;100,100,I33/H33*100)</f>
        <v>100</v>
      </c>
      <c r="K33" s="510"/>
      <c r="L33" s="511"/>
      <c r="M33" s="662"/>
      <c r="N33" s="503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</row>
    <row r="34" spans="1:32" s="505" customFormat="1" ht="36" customHeight="1" x14ac:dyDescent="0.25">
      <c r="A34" s="508"/>
      <c r="B34" s="590"/>
      <c r="C34" s="508"/>
      <c r="D34" s="509"/>
      <c r="E34" s="494" t="s">
        <v>11</v>
      </c>
      <c r="F34" s="495" t="s">
        <v>408</v>
      </c>
      <c r="G34" s="496" t="s">
        <v>13</v>
      </c>
      <c r="H34" s="497">
        <v>55</v>
      </c>
      <c r="I34" s="513">
        <v>65.8</v>
      </c>
      <c r="J34" s="542">
        <f>IF(I34/H34*100&gt;100,100,I34/H34*100)</f>
        <v>100</v>
      </c>
      <c r="K34" s="510"/>
      <c r="L34" s="511"/>
      <c r="M34" s="662"/>
      <c r="N34" s="503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  <c r="AD34" s="504"/>
      <c r="AE34" s="504"/>
      <c r="AF34" s="504"/>
    </row>
    <row r="35" spans="1:32" s="505" customFormat="1" ht="30.75" customHeight="1" thickBot="1" x14ac:dyDescent="0.3">
      <c r="A35" s="508"/>
      <c r="B35" s="612"/>
      <c r="C35" s="514"/>
      <c r="D35" s="515"/>
      <c r="E35" s="494" t="s">
        <v>16</v>
      </c>
      <c r="F35" s="517" t="s">
        <v>305</v>
      </c>
      <c r="G35" s="496" t="s">
        <v>18</v>
      </c>
      <c r="H35" s="519">
        <v>419.3</v>
      </c>
      <c r="I35" s="519">
        <v>414.75</v>
      </c>
      <c r="J35" s="542">
        <f>IF(I35/H35*100&gt;100,100,I35/H35*100)</f>
        <v>98.914858096828041</v>
      </c>
      <c r="K35" s="523">
        <f>J35</f>
        <v>98.914858096828041</v>
      </c>
      <c r="L35" s="511"/>
      <c r="M35" s="662"/>
      <c r="N35" s="503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</row>
    <row r="36" spans="1:32" s="505" customFormat="1" ht="42" hidden="1" customHeight="1" x14ac:dyDescent="0.25">
      <c r="A36" s="508"/>
      <c r="B36" s="576" t="s">
        <v>182</v>
      </c>
      <c r="C36" s="492" t="s">
        <v>416</v>
      </c>
      <c r="D36" s="521" t="s">
        <v>406</v>
      </c>
      <c r="E36" s="494" t="s">
        <v>11</v>
      </c>
      <c r="F36" s="495" t="s">
        <v>12</v>
      </c>
      <c r="G36" s="496" t="s">
        <v>13</v>
      </c>
      <c r="H36" s="497"/>
      <c r="I36" s="498"/>
      <c r="J36" s="542" t="e">
        <f>IF(H36/I36*100&gt;100,100,H36/I36*100)</f>
        <v>#DIV/0!</v>
      </c>
      <c r="K36" s="500" t="e">
        <f>(J36+J37+J38)/3</f>
        <v>#DIV/0!</v>
      </c>
      <c r="L36" s="501" t="e">
        <f>(K36+K39)/2</f>
        <v>#DIV/0!</v>
      </c>
      <c r="M36" s="662"/>
      <c r="N36" s="503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  <c r="AD36" s="504"/>
      <c r="AE36" s="504"/>
      <c r="AF36" s="504"/>
    </row>
    <row r="37" spans="1:32" s="505" customFormat="1" ht="42" hidden="1" customHeight="1" x14ac:dyDescent="0.25">
      <c r="A37" s="508"/>
      <c r="B37" s="590"/>
      <c r="C37" s="508"/>
      <c r="D37" s="509"/>
      <c r="E37" s="494" t="s">
        <v>11</v>
      </c>
      <c r="F37" s="495" t="s">
        <v>112</v>
      </c>
      <c r="G37" s="496" t="s">
        <v>13</v>
      </c>
      <c r="H37" s="497"/>
      <c r="I37" s="498"/>
      <c r="J37" s="542" t="e">
        <f>IF(I37/H37*100&gt;100,100,I37/H37*100)</f>
        <v>#DIV/0!</v>
      </c>
      <c r="K37" s="510"/>
      <c r="L37" s="511"/>
      <c r="M37" s="662"/>
      <c r="N37" s="503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  <c r="AD37" s="504"/>
      <c r="AE37" s="504"/>
      <c r="AF37" s="504"/>
    </row>
    <row r="38" spans="1:32" s="505" customFormat="1" ht="36" hidden="1" customHeight="1" x14ac:dyDescent="0.25">
      <c r="A38" s="508"/>
      <c r="B38" s="590"/>
      <c r="C38" s="508"/>
      <c r="D38" s="509"/>
      <c r="E38" s="494" t="s">
        <v>11</v>
      </c>
      <c r="F38" s="495" t="s">
        <v>408</v>
      </c>
      <c r="G38" s="496" t="s">
        <v>13</v>
      </c>
      <c r="H38" s="497"/>
      <c r="I38" s="513"/>
      <c r="J38" s="542" t="e">
        <f>IF(I38/H38*100&gt;100,100,I38/H38*100)</f>
        <v>#DIV/0!</v>
      </c>
      <c r="K38" s="510"/>
      <c r="L38" s="511"/>
      <c r="M38" s="662"/>
      <c r="N38" s="503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  <c r="AD38" s="504"/>
      <c r="AE38" s="504"/>
      <c r="AF38" s="504"/>
    </row>
    <row r="39" spans="1:32" s="505" customFormat="1" ht="30.75" hidden="1" customHeight="1" x14ac:dyDescent="0.25">
      <c r="A39" s="508"/>
      <c r="B39" s="596"/>
      <c r="C39" s="514"/>
      <c r="D39" s="515"/>
      <c r="E39" s="494" t="s">
        <v>16</v>
      </c>
      <c r="F39" s="517" t="s">
        <v>305</v>
      </c>
      <c r="G39" s="496" t="s">
        <v>18</v>
      </c>
      <c r="H39" s="519"/>
      <c r="I39" s="522"/>
      <c r="J39" s="542" t="e">
        <f>IF(I39/H39*100&gt;100,100,I39/H39*100)</f>
        <v>#DIV/0!</v>
      </c>
      <c r="K39" s="523" t="e">
        <f>J39</f>
        <v>#DIV/0!</v>
      </c>
      <c r="L39" s="511"/>
      <c r="M39" s="662"/>
      <c r="N39" s="503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  <c r="AD39" s="504"/>
      <c r="AE39" s="504"/>
      <c r="AF39" s="504"/>
    </row>
    <row r="40" spans="1:32" s="505" customFormat="1" ht="42" hidden="1" customHeight="1" x14ac:dyDescent="0.25">
      <c r="A40" s="508"/>
      <c r="B40" s="576" t="s">
        <v>80</v>
      </c>
      <c r="C40" s="492" t="s">
        <v>417</v>
      </c>
      <c r="D40" s="521" t="s">
        <v>406</v>
      </c>
      <c r="E40" s="494" t="s">
        <v>11</v>
      </c>
      <c r="F40" s="495" t="s">
        <v>12</v>
      </c>
      <c r="G40" s="496" t="s">
        <v>13</v>
      </c>
      <c r="H40" s="497"/>
      <c r="I40" s="497"/>
      <c r="J40" s="542" t="e">
        <f>IF(H40/I40*100&gt;100,100,H40/I40*100)</f>
        <v>#DIV/0!</v>
      </c>
      <c r="K40" s="500" t="e">
        <f>(J40+J41+J42)/3</f>
        <v>#DIV/0!</v>
      </c>
      <c r="L40" s="501" t="e">
        <f>(K40+K43)/2</f>
        <v>#DIV/0!</v>
      </c>
      <c r="M40" s="662"/>
      <c r="N40" s="503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  <c r="AD40" s="504"/>
      <c r="AE40" s="504"/>
      <c r="AF40" s="504"/>
    </row>
    <row r="41" spans="1:32" s="505" customFormat="1" ht="42" hidden="1" customHeight="1" x14ac:dyDescent="0.25">
      <c r="A41" s="508"/>
      <c r="B41" s="590"/>
      <c r="C41" s="508"/>
      <c r="D41" s="509"/>
      <c r="E41" s="494" t="s">
        <v>11</v>
      </c>
      <c r="F41" s="495" t="s">
        <v>112</v>
      </c>
      <c r="G41" s="496" t="s">
        <v>13</v>
      </c>
      <c r="H41" s="497"/>
      <c r="I41" s="497"/>
      <c r="J41" s="542" t="e">
        <f>IF(I41/H41*100&gt;100,100,I41/H41*100)</f>
        <v>#DIV/0!</v>
      </c>
      <c r="K41" s="510"/>
      <c r="L41" s="511"/>
      <c r="M41" s="662"/>
      <c r="N41" s="503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</row>
    <row r="42" spans="1:32" s="505" customFormat="1" ht="36" hidden="1" customHeight="1" x14ac:dyDescent="0.25">
      <c r="A42" s="508"/>
      <c r="B42" s="590"/>
      <c r="C42" s="508"/>
      <c r="D42" s="509"/>
      <c r="E42" s="494" t="s">
        <v>11</v>
      </c>
      <c r="F42" s="495" t="s">
        <v>408</v>
      </c>
      <c r="G42" s="496" t="s">
        <v>13</v>
      </c>
      <c r="H42" s="497"/>
      <c r="I42" s="497"/>
      <c r="J42" s="542" t="e">
        <f>IF(I42/H42*100&gt;100,100,I42/H42*100)</f>
        <v>#DIV/0!</v>
      </c>
      <c r="K42" s="510"/>
      <c r="L42" s="511"/>
      <c r="M42" s="662"/>
      <c r="N42" s="503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  <c r="AD42" s="504"/>
      <c r="AE42" s="504"/>
      <c r="AF42" s="504"/>
    </row>
    <row r="43" spans="1:32" s="505" customFormat="1" ht="30.75" hidden="1" customHeight="1" x14ac:dyDescent="0.25">
      <c r="A43" s="508"/>
      <c r="B43" s="596"/>
      <c r="C43" s="514"/>
      <c r="D43" s="515"/>
      <c r="E43" s="494" t="s">
        <v>16</v>
      </c>
      <c r="F43" s="517" t="s">
        <v>305</v>
      </c>
      <c r="G43" s="496" t="s">
        <v>18</v>
      </c>
      <c r="H43" s="519"/>
      <c r="I43" s="519"/>
      <c r="J43" s="542" t="e">
        <f>IF(I43/H43*100&gt;100,100,I43/H43*100)</f>
        <v>#DIV/0!</v>
      </c>
      <c r="K43" s="523" t="e">
        <f>J43</f>
        <v>#DIV/0!</v>
      </c>
      <c r="L43" s="511"/>
      <c r="M43" s="662"/>
      <c r="N43" s="503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  <c r="AD43" s="504"/>
      <c r="AE43" s="504"/>
      <c r="AF43" s="504"/>
    </row>
    <row r="44" spans="1:32" s="505" customFormat="1" ht="42" customHeight="1" x14ac:dyDescent="0.25">
      <c r="A44" s="508"/>
      <c r="B44" s="613" t="s">
        <v>101</v>
      </c>
      <c r="C44" s="525" t="s">
        <v>478</v>
      </c>
      <c r="D44" s="521" t="s">
        <v>406</v>
      </c>
      <c r="E44" s="494" t="s">
        <v>11</v>
      </c>
      <c r="F44" s="495" t="s">
        <v>12</v>
      </c>
      <c r="G44" s="496" t="s">
        <v>13</v>
      </c>
      <c r="H44" s="497">
        <v>12</v>
      </c>
      <c r="I44" s="498">
        <v>11.8</v>
      </c>
      <c r="J44" s="542">
        <f>IF(H44/I44*100&gt;100,100,H44/I44*100)</f>
        <v>100</v>
      </c>
      <c r="K44" s="500">
        <f>(J44+J45+J46)/3</f>
        <v>100</v>
      </c>
      <c r="L44" s="501">
        <f>(K44+K47)/2</f>
        <v>96.25</v>
      </c>
      <c r="M44" s="662"/>
      <c r="N44" s="503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  <c r="AD44" s="504"/>
      <c r="AE44" s="504"/>
      <c r="AF44" s="504"/>
    </row>
    <row r="45" spans="1:32" s="505" customFormat="1" ht="42" customHeight="1" x14ac:dyDescent="0.25">
      <c r="A45" s="508"/>
      <c r="B45" s="615"/>
      <c r="C45" s="526"/>
      <c r="D45" s="509"/>
      <c r="E45" s="494" t="s">
        <v>11</v>
      </c>
      <c r="F45" s="495" t="s">
        <v>112</v>
      </c>
      <c r="G45" s="496" t="s">
        <v>13</v>
      </c>
      <c r="H45" s="497">
        <v>100</v>
      </c>
      <c r="I45" s="498">
        <v>100</v>
      </c>
      <c r="J45" s="542">
        <f>IF(I45/H45*100&gt;100,100,I45/H45*100)</f>
        <v>100</v>
      </c>
      <c r="K45" s="510"/>
      <c r="L45" s="511"/>
      <c r="M45" s="662"/>
      <c r="N45" s="503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  <c r="AD45" s="504"/>
      <c r="AE45" s="504"/>
      <c r="AF45" s="504"/>
    </row>
    <row r="46" spans="1:32" s="505" customFormat="1" ht="36" customHeight="1" x14ac:dyDescent="0.25">
      <c r="A46" s="508"/>
      <c r="B46" s="617"/>
      <c r="C46" s="526"/>
      <c r="D46" s="509"/>
      <c r="E46" s="494" t="s">
        <v>11</v>
      </c>
      <c r="F46" s="495" t="s">
        <v>408</v>
      </c>
      <c r="G46" s="496" t="s">
        <v>13</v>
      </c>
      <c r="H46" s="497">
        <v>55</v>
      </c>
      <c r="I46" s="513">
        <v>70.8</v>
      </c>
      <c r="J46" s="542">
        <f>IF(I46/H46*100&gt;100,100,I46/H46*100)</f>
        <v>100</v>
      </c>
      <c r="K46" s="510"/>
      <c r="L46" s="511"/>
      <c r="M46" s="662"/>
      <c r="N46" s="503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</row>
    <row r="47" spans="1:32" s="505" customFormat="1" ht="30.75" customHeight="1" x14ac:dyDescent="0.25">
      <c r="A47" s="508"/>
      <c r="B47" s="615"/>
      <c r="C47" s="528"/>
      <c r="D47" s="515"/>
      <c r="E47" s="494" t="s">
        <v>16</v>
      </c>
      <c r="F47" s="517" t="s">
        <v>305</v>
      </c>
      <c r="G47" s="496" t="s">
        <v>18</v>
      </c>
      <c r="H47" s="519">
        <v>4</v>
      </c>
      <c r="I47" s="522">
        <v>3.7</v>
      </c>
      <c r="J47" s="542">
        <f>IF(I47/H47*100&gt;100,100,I47/H47*100)</f>
        <v>92.5</v>
      </c>
      <c r="K47" s="523">
        <f>J47</f>
        <v>92.5</v>
      </c>
      <c r="L47" s="511"/>
      <c r="M47" s="662"/>
      <c r="N47" s="503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504"/>
      <c r="AF47" s="504"/>
    </row>
    <row r="48" spans="1:32" s="505" customFormat="1" ht="42" customHeight="1" x14ac:dyDescent="0.25">
      <c r="A48" s="508"/>
      <c r="B48" s="747" t="s">
        <v>179</v>
      </c>
      <c r="C48" s="525" t="s">
        <v>420</v>
      </c>
      <c r="D48" s="521" t="s">
        <v>406</v>
      </c>
      <c r="E48" s="494" t="s">
        <v>11</v>
      </c>
      <c r="F48" s="495" t="s">
        <v>12</v>
      </c>
      <c r="G48" s="496" t="s">
        <v>13</v>
      </c>
      <c r="H48" s="497">
        <v>12</v>
      </c>
      <c r="I48" s="498">
        <v>11.8</v>
      </c>
      <c r="J48" s="542">
        <f>IF(H48/I48*100&gt;100,100,H48/I48*100)</f>
        <v>100</v>
      </c>
      <c r="K48" s="500">
        <f>(J48+J49+J50)/3</f>
        <v>96.933333333333337</v>
      </c>
      <c r="L48" s="501">
        <f>(K48+K51)/2</f>
        <v>98.466666666666669</v>
      </c>
      <c r="M48" s="662"/>
      <c r="N48" s="503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  <c r="AD48" s="504"/>
      <c r="AE48" s="504"/>
      <c r="AF48" s="504"/>
    </row>
    <row r="49" spans="1:32" s="505" customFormat="1" ht="42" customHeight="1" x14ac:dyDescent="0.25">
      <c r="A49" s="508"/>
      <c r="B49" s="652"/>
      <c r="C49" s="526"/>
      <c r="D49" s="509"/>
      <c r="E49" s="494" t="s">
        <v>11</v>
      </c>
      <c r="F49" s="495" t="s">
        <v>20</v>
      </c>
      <c r="G49" s="496" t="s">
        <v>13</v>
      </c>
      <c r="H49" s="497">
        <v>100</v>
      </c>
      <c r="I49" s="498">
        <v>90.8</v>
      </c>
      <c r="J49" s="542">
        <f>IF(I49/H49*100&gt;100,100,I49/H49*100)</f>
        <v>90.8</v>
      </c>
      <c r="K49" s="510"/>
      <c r="L49" s="511"/>
      <c r="M49" s="662"/>
      <c r="N49" s="503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</row>
    <row r="50" spans="1:32" s="505" customFormat="1" ht="36" customHeight="1" x14ac:dyDescent="0.25">
      <c r="A50" s="508"/>
      <c r="B50" s="653"/>
      <c r="C50" s="526"/>
      <c r="D50" s="509"/>
      <c r="E50" s="494" t="s">
        <v>11</v>
      </c>
      <c r="F50" s="495" t="s">
        <v>408</v>
      </c>
      <c r="G50" s="496" t="s">
        <v>13</v>
      </c>
      <c r="H50" s="497">
        <v>55</v>
      </c>
      <c r="I50" s="513">
        <v>65.8</v>
      </c>
      <c r="J50" s="542">
        <f>IF(I50/H50*100&gt;100,100,I50/H50*100)</f>
        <v>100</v>
      </c>
      <c r="K50" s="510"/>
      <c r="L50" s="511"/>
      <c r="M50" s="662"/>
      <c r="N50" s="503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</row>
    <row r="51" spans="1:32" s="505" customFormat="1" ht="30.75" customHeight="1" x14ac:dyDescent="0.25">
      <c r="A51" s="508"/>
      <c r="B51" s="748"/>
      <c r="C51" s="528"/>
      <c r="D51" s="515"/>
      <c r="E51" s="494" t="s">
        <v>16</v>
      </c>
      <c r="F51" s="517" t="s">
        <v>305</v>
      </c>
      <c r="G51" s="496" t="s">
        <v>18</v>
      </c>
      <c r="H51" s="519">
        <v>23.3</v>
      </c>
      <c r="I51" s="519">
        <v>26.5</v>
      </c>
      <c r="J51" s="542">
        <f>IF(I51/H51*100&gt;100,100,I51/H51*100)</f>
        <v>100</v>
      </c>
      <c r="K51" s="523">
        <f>J51</f>
        <v>100</v>
      </c>
      <c r="L51" s="511"/>
      <c r="M51" s="662"/>
      <c r="N51" s="503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</row>
    <row r="52" spans="1:32" s="531" customFormat="1" ht="42" hidden="1" customHeight="1" x14ac:dyDescent="0.25">
      <c r="A52" s="509"/>
      <c r="B52" s="603" t="s">
        <v>85</v>
      </c>
      <c r="C52" s="492" t="s">
        <v>421</v>
      </c>
      <c r="D52" s="529" t="s">
        <v>406</v>
      </c>
      <c r="E52" s="496" t="s">
        <v>11</v>
      </c>
      <c r="F52" s="530" t="s">
        <v>212</v>
      </c>
      <c r="G52" s="496" t="s">
        <v>13</v>
      </c>
      <c r="H52" s="497"/>
      <c r="I52" s="498"/>
      <c r="J52" s="542" t="e">
        <f>IF(H52/I52*100&gt;100,100,H52/I52*100)</f>
        <v>#DIV/0!</v>
      </c>
      <c r="K52" s="500" t="e">
        <f>(J52+J53+J54)/3</f>
        <v>#DIV/0!</v>
      </c>
      <c r="L52" s="501" t="e">
        <f>(K52+K55)/2</f>
        <v>#DIV/0!</v>
      </c>
      <c r="M52" s="662"/>
      <c r="N52" s="503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</row>
    <row r="53" spans="1:32" s="531" customFormat="1" ht="42" hidden="1" customHeight="1" x14ac:dyDescent="0.25">
      <c r="A53" s="509"/>
      <c r="B53" s="590"/>
      <c r="C53" s="508"/>
      <c r="D53" s="532"/>
      <c r="E53" s="496" t="s">
        <v>11</v>
      </c>
      <c r="F53" s="530" t="s">
        <v>213</v>
      </c>
      <c r="G53" s="496" t="s">
        <v>13</v>
      </c>
      <c r="H53" s="497"/>
      <c r="I53" s="498"/>
      <c r="J53" s="542" t="e">
        <f>IF(I53/H53*100&gt;100,100,I53/H53*100)</f>
        <v>#DIV/0!</v>
      </c>
      <c r="K53" s="510"/>
      <c r="L53" s="511"/>
      <c r="M53" s="662"/>
      <c r="N53" s="503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</row>
    <row r="54" spans="1:32" s="531" customFormat="1" ht="36" hidden="1" customHeight="1" x14ac:dyDescent="0.25">
      <c r="A54" s="509"/>
      <c r="B54" s="590"/>
      <c r="C54" s="508"/>
      <c r="D54" s="532"/>
      <c r="E54" s="496" t="s">
        <v>11</v>
      </c>
      <c r="F54" s="530" t="s">
        <v>214</v>
      </c>
      <c r="G54" s="496" t="s">
        <v>13</v>
      </c>
      <c r="H54" s="497"/>
      <c r="I54" s="513"/>
      <c r="J54" s="542" t="e">
        <f>IF(I54/H54*100&gt;100,100,I54/H54*100)</f>
        <v>#DIV/0!</v>
      </c>
      <c r="K54" s="510"/>
      <c r="L54" s="511"/>
      <c r="M54" s="662"/>
      <c r="N54" s="503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</row>
    <row r="55" spans="1:32" s="531" customFormat="1" ht="30.75" hidden="1" customHeight="1" x14ac:dyDescent="0.25">
      <c r="A55" s="509"/>
      <c r="B55" s="590"/>
      <c r="C55" s="514"/>
      <c r="D55" s="533"/>
      <c r="E55" s="496" t="s">
        <v>16</v>
      </c>
      <c r="F55" s="534" t="s">
        <v>305</v>
      </c>
      <c r="G55" s="496" t="s">
        <v>18</v>
      </c>
      <c r="H55" s="519"/>
      <c r="I55" s="519"/>
      <c r="J55" s="542" t="e">
        <f>IF(I55/H55*100&gt;100,100,I55/H55*100)</f>
        <v>#DIV/0!</v>
      </c>
      <c r="K55" s="523" t="e">
        <f>J55</f>
        <v>#DIV/0!</v>
      </c>
      <c r="L55" s="511"/>
      <c r="M55" s="662"/>
      <c r="N55" s="503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  <c r="AD55" s="504"/>
      <c r="AE55" s="504"/>
      <c r="AF55" s="504"/>
    </row>
    <row r="56" spans="1:32" s="531" customFormat="1" ht="42" customHeight="1" x14ac:dyDescent="0.25">
      <c r="A56" s="509"/>
      <c r="B56" s="492" t="s">
        <v>88</v>
      </c>
      <c r="C56" s="492" t="s">
        <v>458</v>
      </c>
      <c r="D56" s="535" t="s">
        <v>406</v>
      </c>
      <c r="E56" s="536" t="s">
        <v>11</v>
      </c>
      <c r="F56" s="537" t="s">
        <v>212</v>
      </c>
      <c r="G56" s="536" t="s">
        <v>13</v>
      </c>
      <c r="H56" s="497">
        <v>100</v>
      </c>
      <c r="I56" s="538">
        <v>100</v>
      </c>
      <c r="J56" s="542">
        <f>IF(H56/I56*100&gt;100,100,H56/I56*100)</f>
        <v>100</v>
      </c>
      <c r="K56" s="500">
        <f>(J56+J57+J58)/3</f>
        <v>100</v>
      </c>
      <c r="L56" s="501">
        <f>(K56+K59)/2</f>
        <v>100</v>
      </c>
      <c r="M56" s="662"/>
      <c r="N56" s="503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</row>
    <row r="57" spans="1:32" s="531" customFormat="1" ht="42" customHeight="1" x14ac:dyDescent="0.25">
      <c r="A57" s="509"/>
      <c r="B57" s="509"/>
      <c r="C57" s="508"/>
      <c r="D57" s="539"/>
      <c r="E57" s="536" t="s">
        <v>11</v>
      </c>
      <c r="F57" s="537" t="s">
        <v>213</v>
      </c>
      <c r="G57" s="536" t="s">
        <v>13</v>
      </c>
      <c r="H57" s="497">
        <v>12</v>
      </c>
      <c r="I57" s="538">
        <v>11</v>
      </c>
      <c r="J57" s="542">
        <f>IF(H57/I57*100&gt;100,100,H57/I57*100)</f>
        <v>100</v>
      </c>
      <c r="K57" s="510"/>
      <c r="L57" s="511"/>
      <c r="M57" s="662"/>
      <c r="N57" s="503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504"/>
      <c r="AE57" s="504"/>
      <c r="AF57" s="504"/>
    </row>
    <row r="58" spans="1:32" s="531" customFormat="1" ht="36" customHeight="1" x14ac:dyDescent="0.25">
      <c r="A58" s="509"/>
      <c r="B58" s="509"/>
      <c r="C58" s="508"/>
      <c r="D58" s="539"/>
      <c r="E58" s="536" t="s">
        <v>11</v>
      </c>
      <c r="F58" s="537" t="s">
        <v>214</v>
      </c>
      <c r="G58" s="536" t="s">
        <v>13</v>
      </c>
      <c r="H58" s="497">
        <v>100</v>
      </c>
      <c r="I58" s="497">
        <v>100</v>
      </c>
      <c r="J58" s="542">
        <f>IF(I58/H58*100&gt;100,100,I58/H58*100)</f>
        <v>100</v>
      </c>
      <c r="K58" s="510"/>
      <c r="L58" s="511"/>
      <c r="M58" s="662"/>
      <c r="N58" s="503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  <c r="AD58" s="504"/>
      <c r="AE58" s="504"/>
      <c r="AF58" s="504"/>
    </row>
    <row r="59" spans="1:32" s="531" customFormat="1" ht="30.75" customHeight="1" x14ac:dyDescent="0.25">
      <c r="A59" s="509"/>
      <c r="B59" s="515"/>
      <c r="C59" s="514"/>
      <c r="D59" s="540"/>
      <c r="E59" s="536" t="s">
        <v>16</v>
      </c>
      <c r="F59" s="541" t="s">
        <v>305</v>
      </c>
      <c r="G59" s="536" t="s">
        <v>18</v>
      </c>
      <c r="H59" s="519">
        <v>1.3</v>
      </c>
      <c r="I59" s="519">
        <v>1.3</v>
      </c>
      <c r="J59" s="542">
        <f>IF(I59/H59*100&gt;100,100,I59/H59*100)</f>
        <v>100</v>
      </c>
      <c r="K59" s="523">
        <f>J59</f>
        <v>100</v>
      </c>
      <c r="L59" s="511"/>
      <c r="M59" s="662"/>
      <c r="N59" s="503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</row>
    <row r="60" spans="1:32" s="531" customFormat="1" ht="42" customHeight="1" x14ac:dyDescent="0.25">
      <c r="A60" s="509"/>
      <c r="B60" s="603" t="s">
        <v>87</v>
      </c>
      <c r="C60" s="492" t="s">
        <v>423</v>
      </c>
      <c r="D60" s="529" t="s">
        <v>406</v>
      </c>
      <c r="E60" s="496" t="s">
        <v>11</v>
      </c>
      <c r="F60" s="530" t="s">
        <v>212</v>
      </c>
      <c r="G60" s="496" t="s">
        <v>13</v>
      </c>
      <c r="H60" s="497">
        <v>100</v>
      </c>
      <c r="I60" s="538">
        <v>100</v>
      </c>
      <c r="J60" s="542">
        <f t="shared" ref="J60:J67" si="0">IF(I60/H60*100&gt;100,100,I60/H60*100)</f>
        <v>100</v>
      </c>
      <c r="K60" s="500">
        <f>(J60+J61+J62)/3</f>
        <v>100</v>
      </c>
      <c r="L60" s="501">
        <f>(K60+K63)/2</f>
        <v>100</v>
      </c>
      <c r="M60" s="662"/>
      <c r="N60" s="503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  <c r="AD60" s="504"/>
      <c r="AE60" s="504"/>
      <c r="AF60" s="504"/>
    </row>
    <row r="61" spans="1:32" s="531" customFormat="1" ht="42" customHeight="1" x14ac:dyDescent="0.25">
      <c r="A61" s="509"/>
      <c r="B61" s="590"/>
      <c r="C61" s="508"/>
      <c r="D61" s="532"/>
      <c r="E61" s="496" t="s">
        <v>11</v>
      </c>
      <c r="F61" s="530" t="s">
        <v>213</v>
      </c>
      <c r="G61" s="496" t="s">
        <v>13</v>
      </c>
      <c r="H61" s="497">
        <v>10</v>
      </c>
      <c r="I61" s="538">
        <v>9.8000000000000007</v>
      </c>
      <c r="J61" s="542">
        <f>IF(H61/I61*100&gt;100,100,H61/I61*100)</f>
        <v>100</v>
      </c>
      <c r="K61" s="510"/>
      <c r="L61" s="511"/>
      <c r="M61" s="662"/>
      <c r="N61" s="503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  <c r="AD61" s="504"/>
      <c r="AE61" s="504"/>
      <c r="AF61" s="504"/>
    </row>
    <row r="62" spans="1:32" s="531" customFormat="1" ht="36" customHeight="1" x14ac:dyDescent="0.25">
      <c r="A62" s="509"/>
      <c r="B62" s="590"/>
      <c r="C62" s="508"/>
      <c r="D62" s="532"/>
      <c r="E62" s="496" t="s">
        <v>11</v>
      </c>
      <c r="F62" s="530" t="s">
        <v>214</v>
      </c>
      <c r="G62" s="496" t="s">
        <v>13</v>
      </c>
      <c r="H62" s="497">
        <v>100</v>
      </c>
      <c r="I62" s="497">
        <v>100</v>
      </c>
      <c r="J62" s="542">
        <f t="shared" si="0"/>
        <v>100</v>
      </c>
      <c r="K62" s="510"/>
      <c r="L62" s="511"/>
      <c r="M62" s="662"/>
      <c r="N62" s="503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  <c r="AD62" s="504"/>
      <c r="AE62" s="504"/>
      <c r="AF62" s="504"/>
    </row>
    <row r="63" spans="1:32" s="531" customFormat="1" ht="30.75" customHeight="1" thickBot="1" x14ac:dyDescent="0.3">
      <c r="A63" s="509"/>
      <c r="B63" s="596"/>
      <c r="C63" s="514"/>
      <c r="D63" s="533"/>
      <c r="E63" s="496" t="s">
        <v>16</v>
      </c>
      <c r="F63" s="534" t="s">
        <v>305</v>
      </c>
      <c r="G63" s="496" t="s">
        <v>18</v>
      </c>
      <c r="H63" s="519">
        <v>0.3</v>
      </c>
      <c r="I63" s="519">
        <v>0.3</v>
      </c>
      <c r="J63" s="542">
        <f t="shared" si="0"/>
        <v>100</v>
      </c>
      <c r="K63" s="523">
        <f>J63</f>
        <v>100</v>
      </c>
      <c r="L63" s="511"/>
      <c r="M63" s="662"/>
      <c r="N63" s="503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</row>
    <row r="64" spans="1:32" s="531" customFormat="1" ht="42" customHeight="1" x14ac:dyDescent="0.25">
      <c r="A64" s="509"/>
      <c r="B64" s="603" t="s">
        <v>82</v>
      </c>
      <c r="C64" s="492" t="s">
        <v>451</v>
      </c>
      <c r="D64" s="529" t="s">
        <v>406</v>
      </c>
      <c r="E64" s="496" t="s">
        <v>11</v>
      </c>
      <c r="F64" s="530" t="s">
        <v>212</v>
      </c>
      <c r="G64" s="496" t="s">
        <v>13</v>
      </c>
      <c r="H64" s="497">
        <v>100</v>
      </c>
      <c r="I64" s="498">
        <v>100</v>
      </c>
      <c r="J64" s="542">
        <f t="shared" si="0"/>
        <v>100</v>
      </c>
      <c r="K64" s="500">
        <f>(J64+J65+J66)/3</f>
        <v>100</v>
      </c>
      <c r="L64" s="501">
        <f>(K64+K67)/2</f>
        <v>99.459619952494052</v>
      </c>
      <c r="M64" s="662"/>
      <c r="N64" s="503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</row>
    <row r="65" spans="1:32" s="531" customFormat="1" ht="42" customHeight="1" x14ac:dyDescent="0.25">
      <c r="A65" s="509"/>
      <c r="B65" s="590"/>
      <c r="C65" s="508"/>
      <c r="D65" s="532"/>
      <c r="E65" s="496" t="s">
        <v>11</v>
      </c>
      <c r="F65" s="530" t="s">
        <v>213</v>
      </c>
      <c r="G65" s="496" t="s">
        <v>13</v>
      </c>
      <c r="H65" s="497">
        <v>10</v>
      </c>
      <c r="I65" s="498">
        <v>10</v>
      </c>
      <c r="J65" s="542">
        <f>IF(H65/I65*100&gt;100,100,H65/I65*100)</f>
        <v>100</v>
      </c>
      <c r="K65" s="510"/>
      <c r="L65" s="511"/>
      <c r="M65" s="662"/>
      <c r="N65" s="503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</row>
    <row r="66" spans="1:32" s="531" customFormat="1" ht="36" customHeight="1" x14ac:dyDescent="0.25">
      <c r="A66" s="509"/>
      <c r="B66" s="590"/>
      <c r="C66" s="508"/>
      <c r="D66" s="532"/>
      <c r="E66" s="496" t="s">
        <v>11</v>
      </c>
      <c r="F66" s="530" t="s">
        <v>214</v>
      </c>
      <c r="G66" s="496" t="s">
        <v>13</v>
      </c>
      <c r="H66" s="497">
        <v>100</v>
      </c>
      <c r="I66" s="513">
        <v>100</v>
      </c>
      <c r="J66" s="542">
        <f t="shared" si="0"/>
        <v>100</v>
      </c>
      <c r="K66" s="510"/>
      <c r="L66" s="511"/>
      <c r="M66" s="662"/>
      <c r="N66" s="503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4"/>
      <c r="AE66" s="504"/>
      <c r="AF66" s="504"/>
    </row>
    <row r="67" spans="1:32" s="531" customFormat="1" ht="30.75" customHeight="1" thickBot="1" x14ac:dyDescent="0.3">
      <c r="A67" s="509"/>
      <c r="B67" s="612"/>
      <c r="C67" s="514"/>
      <c r="D67" s="533"/>
      <c r="E67" s="496" t="s">
        <v>16</v>
      </c>
      <c r="F67" s="534" t="s">
        <v>305</v>
      </c>
      <c r="G67" s="496" t="s">
        <v>18</v>
      </c>
      <c r="H67" s="519">
        <v>421</v>
      </c>
      <c r="I67" s="519">
        <v>416.45</v>
      </c>
      <c r="J67" s="542">
        <f t="shared" si="0"/>
        <v>98.919239904988117</v>
      </c>
      <c r="K67" s="523">
        <f>J67</f>
        <v>98.919239904988117</v>
      </c>
      <c r="L67" s="511"/>
      <c r="M67" s="662"/>
      <c r="N67" s="503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</row>
    <row r="68" spans="1:32" s="531" customFormat="1" ht="42" hidden="1" customHeight="1" x14ac:dyDescent="0.25">
      <c r="A68" s="509"/>
      <c r="B68" s="627"/>
      <c r="C68" s="492" t="s">
        <v>425</v>
      </c>
      <c r="D68" s="529" t="s">
        <v>406</v>
      </c>
      <c r="E68" s="496" t="s">
        <v>11</v>
      </c>
      <c r="F68" s="530" t="s">
        <v>212</v>
      </c>
      <c r="G68" s="496" t="s">
        <v>13</v>
      </c>
      <c r="H68" s="497"/>
      <c r="I68" s="498"/>
      <c r="J68" s="542" t="e">
        <f>IF(H68/I68*100&gt;100,100,H68/I68*100)</f>
        <v>#DIV/0!</v>
      </c>
      <c r="K68" s="500" t="e">
        <f>(J68+J69+J70)/3</f>
        <v>#DIV/0!</v>
      </c>
      <c r="L68" s="501" t="e">
        <f>(K68+K71)/2</f>
        <v>#DIV/0!</v>
      </c>
      <c r="M68" s="662"/>
      <c r="N68" s="503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</row>
    <row r="69" spans="1:32" s="531" customFormat="1" ht="42" hidden="1" customHeight="1" x14ac:dyDescent="0.25">
      <c r="A69" s="509"/>
      <c r="B69" s="590"/>
      <c r="C69" s="508"/>
      <c r="D69" s="532"/>
      <c r="E69" s="496" t="s">
        <v>11</v>
      </c>
      <c r="F69" s="530" t="s">
        <v>213</v>
      </c>
      <c r="G69" s="496" t="s">
        <v>13</v>
      </c>
      <c r="H69" s="497"/>
      <c r="I69" s="498"/>
      <c r="J69" s="542" t="e">
        <f>IF(I69/H69*100&gt;100,100,I69/H69*100)</f>
        <v>#DIV/0!</v>
      </c>
      <c r="K69" s="510"/>
      <c r="L69" s="511"/>
      <c r="M69" s="662"/>
      <c r="N69" s="503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  <c r="AD69" s="504"/>
      <c r="AE69" s="504"/>
      <c r="AF69" s="504"/>
    </row>
    <row r="70" spans="1:32" s="531" customFormat="1" ht="36" hidden="1" customHeight="1" x14ac:dyDescent="0.25">
      <c r="A70" s="509"/>
      <c r="B70" s="590"/>
      <c r="C70" s="508"/>
      <c r="D70" s="532"/>
      <c r="E70" s="496" t="s">
        <v>11</v>
      </c>
      <c r="F70" s="530" t="s">
        <v>214</v>
      </c>
      <c r="G70" s="496" t="s">
        <v>13</v>
      </c>
      <c r="H70" s="497"/>
      <c r="I70" s="513"/>
      <c r="J70" s="542" t="e">
        <f>IF(I70/H70*100&gt;100,100,I70/H70*100)</f>
        <v>#DIV/0!</v>
      </c>
      <c r="K70" s="510"/>
      <c r="L70" s="511"/>
      <c r="M70" s="662"/>
      <c r="N70" s="503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  <c r="AD70" s="504"/>
      <c r="AE70" s="504"/>
      <c r="AF70" s="504"/>
    </row>
    <row r="71" spans="1:32" s="531" customFormat="1" ht="30.75" hidden="1" customHeight="1" x14ac:dyDescent="0.25">
      <c r="A71" s="509"/>
      <c r="B71" s="612"/>
      <c r="C71" s="514"/>
      <c r="D71" s="533"/>
      <c r="E71" s="496" t="s">
        <v>16</v>
      </c>
      <c r="F71" s="534" t="s">
        <v>305</v>
      </c>
      <c r="G71" s="496" t="s">
        <v>18</v>
      </c>
      <c r="H71" s="519"/>
      <c r="I71" s="522"/>
      <c r="J71" s="542" t="e">
        <f>IF(I71/H71*100&gt;100,100,I71/H71*100)</f>
        <v>#DIV/0!</v>
      </c>
      <c r="K71" s="523" t="e">
        <f>J71</f>
        <v>#DIV/0!</v>
      </c>
      <c r="L71" s="511"/>
      <c r="M71" s="662"/>
      <c r="N71" s="503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</row>
    <row r="72" spans="1:32" s="531" customFormat="1" ht="42" hidden="1" customHeight="1" x14ac:dyDescent="0.25">
      <c r="A72" s="509"/>
      <c r="B72" s="627" t="s">
        <v>210</v>
      </c>
      <c r="C72" s="492" t="s">
        <v>426</v>
      </c>
      <c r="D72" s="529" t="s">
        <v>406</v>
      </c>
      <c r="E72" s="496" t="s">
        <v>11</v>
      </c>
      <c r="F72" s="530" t="s">
        <v>212</v>
      </c>
      <c r="G72" s="496" t="s">
        <v>13</v>
      </c>
      <c r="H72" s="497"/>
      <c r="I72" s="498"/>
      <c r="J72" s="542" t="e">
        <f>IF(H72/I72*100&gt;100,100,H72/I72*100)</f>
        <v>#DIV/0!</v>
      </c>
      <c r="K72" s="500" t="e">
        <f>(J72+J73+J74)/3</f>
        <v>#DIV/0!</v>
      </c>
      <c r="L72" s="501" t="e">
        <f>(K72+K75)/2</f>
        <v>#DIV/0!</v>
      </c>
      <c r="M72" s="662"/>
      <c r="N72" s="503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</row>
    <row r="73" spans="1:32" s="531" customFormat="1" ht="42" hidden="1" customHeight="1" x14ac:dyDescent="0.25">
      <c r="A73" s="509"/>
      <c r="B73" s="590"/>
      <c r="C73" s="508"/>
      <c r="D73" s="532"/>
      <c r="E73" s="496" t="s">
        <v>11</v>
      </c>
      <c r="F73" s="530" t="s">
        <v>213</v>
      </c>
      <c r="G73" s="496" t="s">
        <v>13</v>
      </c>
      <c r="H73" s="497"/>
      <c r="I73" s="498"/>
      <c r="J73" s="542" t="e">
        <f>IF(I73/H73*100&gt;100,100,I73/H73*100)</f>
        <v>#DIV/0!</v>
      </c>
      <c r="K73" s="510"/>
      <c r="L73" s="511"/>
      <c r="M73" s="662"/>
      <c r="N73" s="503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</row>
    <row r="74" spans="1:32" s="531" customFormat="1" ht="36" hidden="1" customHeight="1" x14ac:dyDescent="0.25">
      <c r="A74" s="509"/>
      <c r="B74" s="590"/>
      <c r="C74" s="508"/>
      <c r="D74" s="532"/>
      <c r="E74" s="496" t="s">
        <v>11</v>
      </c>
      <c r="F74" s="530" t="s">
        <v>214</v>
      </c>
      <c r="G74" s="496" t="s">
        <v>13</v>
      </c>
      <c r="H74" s="497"/>
      <c r="I74" s="513"/>
      <c r="J74" s="542" t="e">
        <f>IF(I74/H74*100&gt;100,100,I74/H74*100)</f>
        <v>#DIV/0!</v>
      </c>
      <c r="K74" s="510"/>
      <c r="L74" s="511"/>
      <c r="M74" s="662"/>
      <c r="N74" s="503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</row>
    <row r="75" spans="1:32" s="531" customFormat="1" ht="30.75" hidden="1" customHeight="1" x14ac:dyDescent="0.25">
      <c r="A75" s="509"/>
      <c r="B75" s="590"/>
      <c r="C75" s="514"/>
      <c r="D75" s="533"/>
      <c r="E75" s="496" t="s">
        <v>16</v>
      </c>
      <c r="F75" s="534" t="s">
        <v>305</v>
      </c>
      <c r="G75" s="496" t="s">
        <v>18</v>
      </c>
      <c r="H75" s="519"/>
      <c r="I75" s="522"/>
      <c r="J75" s="542" t="e">
        <f>IF(I75/H75*100&gt;100,100,I75/H75*100)</f>
        <v>#DIV/0!</v>
      </c>
      <c r="K75" s="523" t="e">
        <f>J75</f>
        <v>#DIV/0!</v>
      </c>
      <c r="L75" s="511"/>
      <c r="M75" s="662"/>
      <c r="N75" s="503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</row>
    <row r="76" spans="1:32" s="531" customFormat="1" ht="42" hidden="1" customHeight="1" x14ac:dyDescent="0.25">
      <c r="A76" s="509"/>
      <c r="B76" s="576" t="s">
        <v>83</v>
      </c>
      <c r="C76" s="492" t="s">
        <v>427</v>
      </c>
      <c r="D76" s="529" t="s">
        <v>406</v>
      </c>
      <c r="E76" s="496" t="s">
        <v>11</v>
      </c>
      <c r="F76" s="530" t="s">
        <v>212</v>
      </c>
      <c r="G76" s="496" t="s">
        <v>13</v>
      </c>
      <c r="H76" s="497"/>
      <c r="I76" s="497"/>
      <c r="J76" s="542" t="e">
        <f>IF(H76/I76*100&gt;100,100,H76/I76*100)</f>
        <v>#DIV/0!</v>
      </c>
      <c r="K76" s="500" t="e">
        <f>(J76+J77+J78)/3</f>
        <v>#DIV/0!</v>
      </c>
      <c r="L76" s="501" t="e">
        <f>(K76+K79)/2</f>
        <v>#DIV/0!</v>
      </c>
      <c r="M76" s="662"/>
      <c r="N76" s="503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</row>
    <row r="77" spans="1:32" s="531" customFormat="1" ht="42" hidden="1" customHeight="1" x14ac:dyDescent="0.25">
      <c r="A77" s="509"/>
      <c r="B77" s="590"/>
      <c r="C77" s="508"/>
      <c r="D77" s="532"/>
      <c r="E77" s="496" t="s">
        <v>11</v>
      </c>
      <c r="F77" s="530" t="s">
        <v>213</v>
      </c>
      <c r="G77" s="496" t="s">
        <v>13</v>
      </c>
      <c r="H77" s="497"/>
      <c r="I77" s="497"/>
      <c r="J77" s="542" t="e">
        <f>IF(I77/H77*100&gt;100,100,I77/H77*100)</f>
        <v>#DIV/0!</v>
      </c>
      <c r="K77" s="510"/>
      <c r="L77" s="511"/>
      <c r="M77" s="662"/>
      <c r="N77" s="503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</row>
    <row r="78" spans="1:32" s="531" customFormat="1" ht="36" hidden="1" customHeight="1" x14ac:dyDescent="0.25">
      <c r="A78" s="509"/>
      <c r="B78" s="590"/>
      <c r="C78" s="508"/>
      <c r="D78" s="532"/>
      <c r="E78" s="496" t="s">
        <v>11</v>
      </c>
      <c r="F78" s="530" t="s">
        <v>214</v>
      </c>
      <c r="G78" s="496" t="s">
        <v>13</v>
      </c>
      <c r="H78" s="497"/>
      <c r="I78" s="497"/>
      <c r="J78" s="542" t="e">
        <f>IF(I78/H78*100&gt;100,100,I78/H78*100)</f>
        <v>#DIV/0!</v>
      </c>
      <c r="K78" s="510"/>
      <c r="L78" s="511"/>
      <c r="M78" s="662"/>
      <c r="N78" s="503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</row>
    <row r="79" spans="1:32" s="531" customFormat="1" ht="30.75" hidden="1" customHeight="1" x14ac:dyDescent="0.25">
      <c r="A79" s="509"/>
      <c r="B79" s="596"/>
      <c r="C79" s="514"/>
      <c r="D79" s="533"/>
      <c r="E79" s="496" t="s">
        <v>16</v>
      </c>
      <c r="F79" s="534" t="s">
        <v>305</v>
      </c>
      <c r="G79" s="496" t="s">
        <v>18</v>
      </c>
      <c r="H79" s="519"/>
      <c r="I79" s="522"/>
      <c r="J79" s="542" t="e">
        <f>IF(I79/H79*100&gt;100,100,I79/H79*100)</f>
        <v>#DIV/0!</v>
      </c>
      <c r="K79" s="523" t="e">
        <f>J79</f>
        <v>#DIV/0!</v>
      </c>
      <c r="L79" s="511"/>
      <c r="M79" s="662"/>
      <c r="N79" s="503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</row>
    <row r="80" spans="1:32" s="531" customFormat="1" ht="42" customHeight="1" x14ac:dyDescent="0.25">
      <c r="A80" s="509"/>
      <c r="B80" s="576" t="s">
        <v>102</v>
      </c>
      <c r="C80" s="492" t="s">
        <v>428</v>
      </c>
      <c r="D80" s="529" t="s">
        <v>406</v>
      </c>
      <c r="E80" s="496" t="s">
        <v>11</v>
      </c>
      <c r="F80" s="530" t="s">
        <v>212</v>
      </c>
      <c r="G80" s="496" t="s">
        <v>13</v>
      </c>
      <c r="H80" s="497">
        <v>100</v>
      </c>
      <c r="I80" s="497">
        <v>100</v>
      </c>
      <c r="J80" s="542">
        <f>IF(H80/I80*100&gt;100,100,H80/I80*100)</f>
        <v>100</v>
      </c>
      <c r="K80" s="500">
        <f>(J80+J81+J82)/3</f>
        <v>100</v>
      </c>
      <c r="L80" s="501">
        <f>(K80+K83)/2</f>
        <v>96.25</v>
      </c>
      <c r="M80" s="662"/>
      <c r="N80" s="503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</row>
    <row r="81" spans="1:32" s="531" customFormat="1" ht="42" customHeight="1" x14ac:dyDescent="0.25">
      <c r="A81" s="509"/>
      <c r="B81" s="590"/>
      <c r="C81" s="508"/>
      <c r="D81" s="532"/>
      <c r="E81" s="496" t="s">
        <v>11</v>
      </c>
      <c r="F81" s="530" t="s">
        <v>213</v>
      </c>
      <c r="G81" s="496" t="s">
        <v>13</v>
      </c>
      <c r="H81" s="497">
        <v>12</v>
      </c>
      <c r="I81" s="497">
        <v>11.8</v>
      </c>
      <c r="J81" s="542">
        <f>IF(H81/I81*100&gt;100,100,H81/I81*100)</f>
        <v>100</v>
      </c>
      <c r="K81" s="510"/>
      <c r="L81" s="511"/>
      <c r="M81" s="662"/>
      <c r="N81" s="503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</row>
    <row r="82" spans="1:32" s="531" customFormat="1" ht="36" customHeight="1" x14ac:dyDescent="0.25">
      <c r="A82" s="509"/>
      <c r="B82" s="590"/>
      <c r="C82" s="508"/>
      <c r="D82" s="532"/>
      <c r="E82" s="496" t="s">
        <v>11</v>
      </c>
      <c r="F82" s="530" t="s">
        <v>214</v>
      </c>
      <c r="G82" s="496" t="s">
        <v>13</v>
      </c>
      <c r="H82" s="497">
        <v>100</v>
      </c>
      <c r="I82" s="497">
        <v>100</v>
      </c>
      <c r="J82" s="542">
        <f>IF(I82/H82*100&gt;100,100,I82/H82*100)</f>
        <v>100</v>
      </c>
      <c r="K82" s="510"/>
      <c r="L82" s="511"/>
      <c r="M82" s="662"/>
      <c r="N82" s="503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</row>
    <row r="83" spans="1:32" s="531" customFormat="1" ht="30.75" customHeight="1" thickBot="1" x14ac:dyDescent="0.3">
      <c r="A83" s="509"/>
      <c r="B83" s="596"/>
      <c r="C83" s="514"/>
      <c r="D83" s="533"/>
      <c r="E83" s="496" t="s">
        <v>16</v>
      </c>
      <c r="F83" s="534" t="s">
        <v>305</v>
      </c>
      <c r="G83" s="496" t="s">
        <v>18</v>
      </c>
      <c r="H83" s="519">
        <v>4</v>
      </c>
      <c r="I83" s="522">
        <v>3.7</v>
      </c>
      <c r="J83" s="542">
        <f>IF(I83/H83*100&gt;100,100,I83/H83*100)</f>
        <v>92.5</v>
      </c>
      <c r="K83" s="523">
        <f>J83</f>
        <v>92.5</v>
      </c>
      <c r="L83" s="511"/>
      <c r="M83" s="662"/>
      <c r="N83" s="503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</row>
    <row r="84" spans="1:32" s="531" customFormat="1" ht="42" customHeight="1" x14ac:dyDescent="0.25">
      <c r="A84" s="509"/>
      <c r="B84" s="603" t="s">
        <v>86</v>
      </c>
      <c r="C84" s="492" t="s">
        <v>479</v>
      </c>
      <c r="D84" s="529" t="s">
        <v>406</v>
      </c>
      <c r="E84" s="496" t="s">
        <v>11</v>
      </c>
      <c r="F84" s="530" t="s">
        <v>212</v>
      </c>
      <c r="G84" s="496" t="s">
        <v>13</v>
      </c>
      <c r="H84" s="497">
        <v>100</v>
      </c>
      <c r="I84" s="498">
        <v>100</v>
      </c>
      <c r="J84" s="542">
        <f>IF(I84/H84*100&gt;100,100,I84/H84*100)</f>
        <v>100</v>
      </c>
      <c r="K84" s="500">
        <f>(J84+J85+J86)/3</f>
        <v>100</v>
      </c>
      <c r="L84" s="501">
        <f>(K84+K87)/2</f>
        <v>100</v>
      </c>
      <c r="M84" s="662"/>
      <c r="N84" s="503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</row>
    <row r="85" spans="1:32" s="531" customFormat="1" ht="42" customHeight="1" x14ac:dyDescent="0.25">
      <c r="A85" s="509"/>
      <c r="B85" s="590"/>
      <c r="C85" s="508"/>
      <c r="D85" s="532"/>
      <c r="E85" s="496" t="s">
        <v>11</v>
      </c>
      <c r="F85" s="530" t="s">
        <v>213</v>
      </c>
      <c r="G85" s="496" t="s">
        <v>13</v>
      </c>
      <c r="H85" s="497">
        <v>12</v>
      </c>
      <c r="I85" s="538">
        <v>11.8</v>
      </c>
      <c r="J85" s="542">
        <f>IF(H85/I85*100&gt;100,100,H85/I85*100)</f>
        <v>100</v>
      </c>
      <c r="K85" s="510"/>
      <c r="L85" s="511"/>
      <c r="M85" s="662"/>
      <c r="N85" s="503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  <c r="AD85" s="504"/>
      <c r="AE85" s="504"/>
      <c r="AF85" s="504"/>
    </row>
    <row r="86" spans="1:32" s="531" customFormat="1" ht="36" customHeight="1" x14ac:dyDescent="0.25">
      <c r="A86" s="509"/>
      <c r="B86" s="590"/>
      <c r="C86" s="508"/>
      <c r="D86" s="532"/>
      <c r="E86" s="496" t="s">
        <v>11</v>
      </c>
      <c r="F86" s="530" t="s">
        <v>214</v>
      </c>
      <c r="G86" s="496" t="s">
        <v>13</v>
      </c>
      <c r="H86" s="497">
        <v>100</v>
      </c>
      <c r="I86" s="513">
        <v>100</v>
      </c>
      <c r="J86" s="542">
        <f>IF(I86/H86*100&gt;100,100,I86/H86*100)</f>
        <v>100</v>
      </c>
      <c r="K86" s="510"/>
      <c r="L86" s="511"/>
      <c r="M86" s="662"/>
      <c r="N86" s="503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</row>
    <row r="87" spans="1:32" s="531" customFormat="1" ht="30.75" customHeight="1" x14ac:dyDescent="0.25">
      <c r="A87" s="515"/>
      <c r="B87" s="612"/>
      <c r="C87" s="514"/>
      <c r="D87" s="533"/>
      <c r="E87" s="496" t="s">
        <v>16</v>
      </c>
      <c r="F87" s="534" t="s">
        <v>305</v>
      </c>
      <c r="G87" s="496" t="s">
        <v>18</v>
      </c>
      <c r="H87" s="519">
        <v>23.3</v>
      </c>
      <c r="I87" s="519">
        <v>26.5</v>
      </c>
      <c r="J87" s="542">
        <f>IF(I87/H87*100&gt;100,100,I87/H87*100)</f>
        <v>100</v>
      </c>
      <c r="K87" s="523">
        <f>J87</f>
        <v>100</v>
      </c>
      <c r="L87" s="511"/>
      <c r="M87" s="700"/>
      <c r="N87" s="503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  <c r="AD87" s="504"/>
      <c r="AE87" s="504"/>
      <c r="AF87" s="504"/>
    </row>
    <row r="88" spans="1:32" ht="34.5" customHeight="1" x14ac:dyDescent="0.25">
      <c r="A88" s="560" t="s">
        <v>430</v>
      </c>
      <c r="G88" s="560" t="s">
        <v>431</v>
      </c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</row>
    <row r="89" spans="1:32" ht="30.75" customHeight="1" x14ac:dyDescent="0.25">
      <c r="A89" s="561" t="s">
        <v>432</v>
      </c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</row>
    <row r="90" spans="1:32" x14ac:dyDescent="0.25">
      <c r="G90" s="561">
        <v>450</v>
      </c>
      <c r="H90" s="566">
        <f>H7+H11+H15+H19+H23+H27+H31+H35+H39+H43+H47+H51</f>
        <v>449.90000000000003</v>
      </c>
      <c r="I90" s="703">
        <f>I7+I11+I15+I19+I23+I27+I31+I35+I39+I43+I47+I51</f>
        <v>448.25</v>
      </c>
      <c r="J90" s="704">
        <v>448.25</v>
      </c>
      <c r="K90" s="505"/>
    </row>
    <row r="91" spans="1:32" x14ac:dyDescent="0.25">
      <c r="G91" s="561">
        <v>450</v>
      </c>
      <c r="H91" s="566">
        <f>H55+H59+H63+H67+H71+H75+H79+H83+H87</f>
        <v>449.90000000000003</v>
      </c>
      <c r="I91" s="703">
        <f>I55+I59+I63+I67+I71+I75+I79+I83+I87</f>
        <v>448.25</v>
      </c>
      <c r="J91" s="704">
        <v>448.25</v>
      </c>
      <c r="K91" s="505"/>
    </row>
    <row r="92" spans="1:32" ht="30.75" customHeight="1" x14ac:dyDescent="0.25">
      <c r="A92" s="560"/>
      <c r="G92" s="560"/>
      <c r="J92" s="561"/>
      <c r="K92" s="561"/>
      <c r="L92" s="561"/>
      <c r="M92" s="561"/>
      <c r="N92" s="561"/>
      <c r="O92" s="561"/>
      <c r="P92" s="561"/>
      <c r="Q92" s="561"/>
      <c r="R92" s="561"/>
      <c r="S92" s="561"/>
      <c r="T92" s="561"/>
      <c r="U92" s="561"/>
      <c r="V92" s="561"/>
      <c r="W92" s="561"/>
      <c r="X92" s="561"/>
      <c r="Y92" s="561"/>
      <c r="Z92" s="561"/>
      <c r="AA92" s="561"/>
      <c r="AB92" s="561"/>
      <c r="AC92" s="561"/>
      <c r="AD92" s="561"/>
      <c r="AE92" s="561"/>
      <c r="AF92" s="561"/>
    </row>
    <row r="93" spans="1:32" x14ac:dyDescent="0.25">
      <c r="A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</row>
    <row r="100" spans="15:15" x14ac:dyDescent="0.25">
      <c r="O100" s="504" t="s">
        <v>480</v>
      </c>
    </row>
  </sheetData>
  <autoFilter ref="A2:N87"/>
  <mergeCells count="106"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L20:L23"/>
    <mergeCell ref="D8:D11"/>
    <mergeCell ref="K8:K10"/>
    <mergeCell ref="L8:L11"/>
    <mergeCell ref="B12:B15"/>
    <mergeCell ref="C12:C15"/>
    <mergeCell ref="D12:D15"/>
    <mergeCell ref="K12:K14"/>
    <mergeCell ref="L12:L15"/>
    <mergeCell ref="A1:M1"/>
    <mergeCell ref="A4:A87"/>
    <mergeCell ref="B4:B7"/>
    <mergeCell ref="C4:C7"/>
    <mergeCell ref="D4:D7"/>
    <mergeCell ref="K4:K6"/>
    <mergeCell ref="L4:L7"/>
    <mergeCell ref="M4:M87"/>
    <mergeCell ref="B8:B11"/>
    <mergeCell ref="C8:C1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R131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8.5703125" style="145" customWidth="1"/>
    <col min="9" max="9" width="15.42578125" style="145" customWidth="1"/>
    <col min="10" max="10" width="20.42578125" style="145" customWidth="1"/>
    <col min="11" max="11" width="19.28515625" style="145" customWidth="1"/>
    <col min="12" max="12" width="18.42578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22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IF(H4/I4*100&gt;100,100,H4/I4*100)</f>
        <v>#DIV/0!</v>
      </c>
      <c r="K4" s="229" t="e">
        <f>(J4+J5+J6)/3</f>
        <v>#DIV/0!</v>
      </c>
      <c r="L4" s="230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315</v>
      </c>
      <c r="Q5" s="129">
        <f>I7+I11+I15+I19+I23+I27+I31+I35+I39+I43+I47+I51+I55+I59+I63+I67+I71</f>
        <v>323.41666666666674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314.99999999999994</v>
      </c>
      <c r="Q7" s="129">
        <f>I75+I79+I83+I87+I91+I95+I99+I103+I107+I111+I115+I119</f>
        <v>323.25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10.013594715533774</v>
      </c>
      <c r="I8" s="73">
        <v>5.5167055167055166</v>
      </c>
      <c r="J8" s="24">
        <f>IF(H8/I8*100&gt;100,100,H8/I8*100)</f>
        <v>100</v>
      </c>
      <c r="K8" s="229">
        <f>(J8+J9+J10)/3</f>
        <v>100</v>
      </c>
      <c r="L8" s="230">
        <f>(K8+K11)/2</f>
        <v>93.421052631578959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70</v>
      </c>
      <c r="I10" s="73">
        <v>80</v>
      </c>
      <c r="J10" s="24">
        <f t="shared" si="0"/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6.333333333333333</v>
      </c>
      <c r="I11" s="74">
        <v>5.5</v>
      </c>
      <c r="J11" s="24">
        <f t="shared" si="0"/>
        <v>86.842105263157904</v>
      </c>
      <c r="K11" s="24">
        <f>J11</f>
        <v>86.842105263157904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>IF(H20/I20*100&gt;100,100,H20/I20*100)</f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>IF(I21/H21*100&gt;100,100,I21/H21*100)</f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>IF(I22/H22*100&gt;100,100,I22/H22*100)</f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3">
        <v>0</v>
      </c>
      <c r="I23" s="73">
        <v>0</v>
      </c>
      <c r="J23" s="24" t="e">
        <f>IF(I23/H23*100&gt;100,100,I23/H23*100)</f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customHeight="1" x14ac:dyDescent="0.25">
      <c r="A28" s="203"/>
      <c r="B28" s="51" t="s">
        <v>178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9.9976744186046549</v>
      </c>
      <c r="I28" s="73">
        <v>6.9767441860465116</v>
      </c>
      <c r="J28" s="24">
        <f>IF(H28/I28*100&gt;100,100,H28/I28*100)</f>
        <v>100</v>
      </c>
      <c r="K28" s="229">
        <f>(J28+J29+J30)/3</f>
        <v>100</v>
      </c>
      <c r="L28" s="230">
        <f>(K28+K31)/2</f>
        <v>100</v>
      </c>
      <c r="M28" s="203"/>
      <c r="N28" s="225"/>
    </row>
    <row r="29" spans="1:14" ht="81.75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24">
        <f t="shared" si="0"/>
        <v>100</v>
      </c>
      <c r="K29" s="213"/>
      <c r="L29" s="231"/>
      <c r="M29" s="203"/>
      <c r="N29" s="225"/>
    </row>
    <row r="30" spans="1:14" ht="81.75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100</v>
      </c>
      <c r="I30" s="73">
        <v>100</v>
      </c>
      <c r="J30" s="24">
        <f t="shared" si="0"/>
        <v>100</v>
      </c>
      <c r="K30" s="214"/>
      <c r="L30" s="231"/>
      <c r="M30" s="203"/>
      <c r="N30" s="225"/>
    </row>
    <row r="31" spans="1:14" ht="81.75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0.66666666666666663</v>
      </c>
      <c r="I31" s="74">
        <v>0.66666666666666663</v>
      </c>
      <c r="J31" s="24">
        <f t="shared" si="0"/>
        <v>100</v>
      </c>
      <c r="K31" s="24">
        <f>J31</f>
        <v>100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9.9949961333757891</v>
      </c>
      <c r="I32" s="73">
        <v>4.8433048433048436</v>
      </c>
      <c r="J32" s="24">
        <f>IF(H32/I32*100&gt;100,100,H32/I32*100)</f>
        <v>100</v>
      </c>
      <c r="K32" s="229">
        <f>(J32+J33+J34)/3</f>
        <v>99.404761904761884</v>
      </c>
      <c r="L32" s="230">
        <f>(K32+K35)/2</f>
        <v>99.702380952380935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70.000000000000014</v>
      </c>
      <c r="I34" s="73">
        <v>68.75</v>
      </c>
      <c r="J34" s="24">
        <f>IF(I34/H34*100&gt;100,100,I34/H34*100)</f>
        <v>98.214285714285694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29.666666666666668</v>
      </c>
      <c r="I35" s="74">
        <v>30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9.997621660189294</v>
      </c>
      <c r="I36" s="73">
        <v>4.8267408732525015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99.999999999999972</v>
      </c>
      <c r="I37" s="73">
        <v>100</v>
      </c>
      <c r="J37" s="24">
        <f t="shared" ref="J37:J43" si="1">IF(I37/H37*100&gt;100,100,I37/H37*100)</f>
        <v>100.00000000000003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60</v>
      </c>
      <c r="I38" s="73">
        <v>60</v>
      </c>
      <c r="J38" s="24">
        <f t="shared" si="1"/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249.66666666666666</v>
      </c>
      <c r="I39" s="74">
        <v>258</v>
      </c>
      <c r="J39" s="24">
        <f t="shared" si="1"/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13.98447204968944</v>
      </c>
      <c r="I44" s="73">
        <v>15.202702702702704</v>
      </c>
      <c r="J44" s="24">
        <f>IF(H44/I44*100&gt;100,100,H44/I44*100)</f>
        <v>91.986749482401649</v>
      </c>
      <c r="K44" s="229">
        <f>(J44+J45+J46)/3</f>
        <v>97.328916494133878</v>
      </c>
      <c r="L44" s="230">
        <f>(K44+K47)/2</f>
        <v>98.664458247066932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>IF(I45/H45*100&gt;100,100,I45/H45*100)</f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100</v>
      </c>
      <c r="I46" s="73">
        <v>100</v>
      </c>
      <c r="J46" s="24">
        <f>IF(I46/H46*100&gt;100,100,I46/H46*100)</f>
        <v>100</v>
      </c>
      <c r="K46" s="214"/>
      <c r="L46" s="231"/>
      <c r="M46" s="203"/>
      <c r="N46" s="225"/>
    </row>
    <row r="47" spans="1:14" ht="81.75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0.66666666666666663</v>
      </c>
      <c r="I47" s="74">
        <v>0.66666666666666663</v>
      </c>
      <c r="J47" s="24">
        <f>IF(I47/H47*100&gt;100,100,I47/H47*100)</f>
        <v>100</v>
      </c>
      <c r="K47" s="24">
        <f>J47</f>
        <v>100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9.9999999999999982</v>
      </c>
      <c r="I48" s="73">
        <v>8.5470085470085468</v>
      </c>
      <c r="J48" s="24">
        <f>IF(H48/I48*100&gt;100,100,H48/I48*100)</f>
        <v>100</v>
      </c>
      <c r="K48" s="229">
        <f>(J48+J49+J50)/3</f>
        <v>100</v>
      </c>
      <c r="L48" s="230">
        <f>(K48+K51)/2</f>
        <v>100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100.00000000000003</v>
      </c>
      <c r="I49" s="73">
        <v>100</v>
      </c>
      <c r="J49" s="24">
        <f>IF(I49/H49*100&gt;100,100,I49/H49*100)</f>
        <v>99.999999999999972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100</v>
      </c>
      <c r="I50" s="73">
        <v>100</v>
      </c>
      <c r="J50" s="24">
        <f>IF(I50/H50*100&gt;100,100,I50/H50*100)</f>
        <v>100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4</v>
      </c>
      <c r="I51" s="74">
        <v>4</v>
      </c>
      <c r="J51" s="24">
        <f>IF(I51/H51*100&gt;100,100,I51/H51*100)</f>
        <v>100</v>
      </c>
      <c r="K51" s="24">
        <f>J51</f>
        <v>100</v>
      </c>
      <c r="L51" s="234"/>
      <c r="M51" s="203"/>
      <c r="N51" s="225"/>
    </row>
    <row r="52" spans="1:14" ht="81.75" customHeight="1" x14ac:dyDescent="0.25">
      <c r="A52" s="203"/>
      <c r="B52" s="51" t="s">
        <v>103</v>
      </c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14.031055900621118</v>
      </c>
      <c r="I52" s="73">
        <v>24.324324324324326</v>
      </c>
      <c r="J52" s="24">
        <f>IF(H52/I52*100&gt;100,100,H52/I52*100)</f>
        <v>57.683229813664596</v>
      </c>
      <c r="K52" s="229">
        <f>(J52+J53+J54)/3</f>
        <v>85.894409937888199</v>
      </c>
      <c r="L52" s="230">
        <f>(K52+K55)/2</f>
        <v>92.947204968944106</v>
      </c>
      <c r="M52" s="203"/>
      <c r="N52" s="225"/>
    </row>
    <row r="53" spans="1:14" ht="81.75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100</v>
      </c>
      <c r="I53" s="73">
        <v>100</v>
      </c>
      <c r="J53" s="24">
        <f>IF(I53/H53*100&gt;100,100,I53/H53*100)</f>
        <v>100</v>
      </c>
      <c r="K53" s="213"/>
      <c r="L53" s="231"/>
      <c r="M53" s="203"/>
      <c r="N53" s="225"/>
    </row>
    <row r="54" spans="1:14" ht="81.75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100</v>
      </c>
      <c r="I54" s="73">
        <v>100</v>
      </c>
      <c r="J54" s="24">
        <f>IF(I54/H54*100&gt;100,100,I54/H54*100)</f>
        <v>100</v>
      </c>
      <c r="K54" s="214"/>
      <c r="L54" s="231"/>
      <c r="M54" s="203"/>
      <c r="N54" s="225"/>
    </row>
    <row r="55" spans="1:14" ht="81.75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0.66666666666666663</v>
      </c>
      <c r="I55" s="74">
        <v>0.66666666666666663</v>
      </c>
      <c r="J55" s="24">
        <f>IF(I55/H55*100&gt;100,100,I55/H55*100)</f>
        <v>100</v>
      </c>
      <c r="K55" s="24">
        <f>J55</f>
        <v>100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>IF(I56/H56*100&gt;100,100,I56/H56*100)</f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>IF(I57/H57*100&gt;100,100,I57/H57*100)</f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ref="J58:J63" si="2">IF(I58/H58*100&gt;100,100,I58/H58*100)</f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9.9990746096009246</v>
      </c>
      <c r="I64" s="73">
        <v>6.5576699723041187</v>
      </c>
      <c r="J64" s="24">
        <f>IF(H64/I64*100&gt;100,100,H64/I64*100)</f>
        <v>100</v>
      </c>
      <c r="K64" s="229">
        <f>(J64+J65+J66)/3</f>
        <v>100</v>
      </c>
      <c r="L64" s="230">
        <f>(K64+K67)/2</f>
        <v>100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99.999999999999972</v>
      </c>
      <c r="I65" s="73">
        <v>100</v>
      </c>
      <c r="J65" s="24">
        <f t="shared" ref="J65:J73" si="3">IF(I65/H65*100&gt;100,100,I65/H65*100)</f>
        <v>100.00000000000003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60</v>
      </c>
      <c r="I66" s="73">
        <v>60</v>
      </c>
      <c r="J66" s="24">
        <f t="shared" si="3"/>
        <v>100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23.333333333333332</v>
      </c>
      <c r="I67" s="74">
        <v>23.916666666666668</v>
      </c>
      <c r="J67" s="24">
        <f t="shared" si="3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9.9999999999999982</v>
      </c>
      <c r="I76" s="73">
        <v>8.5470085470085468</v>
      </c>
      <c r="J76" s="24">
        <f>IF(H76/I76*100&gt;100,100,H76/I76*100)</f>
        <v>100</v>
      </c>
      <c r="K76" s="229">
        <f>(J76+J77+J78)/3</f>
        <v>99.999999999999986</v>
      </c>
      <c r="L76" s="230">
        <f>(K76+K79)/2</f>
        <v>100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100.00000000000004</v>
      </c>
      <c r="I77" s="73">
        <v>100</v>
      </c>
      <c r="J77" s="24">
        <f>IF(I77/H77*100&gt;100,100,I77/H77*100)</f>
        <v>99.999999999999957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4</v>
      </c>
      <c r="I79" s="74">
        <v>4</v>
      </c>
      <c r="J79" s="24">
        <f>IF(I79/H79*100&gt;100,100,I79/H79*100)</f>
        <v>100</v>
      </c>
      <c r="K79" s="24">
        <f>J79</f>
        <v>100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9.9989057883794707</v>
      </c>
      <c r="I80" s="73">
        <v>4.8351648351648358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>IF(I82/H82*100&gt;100,100,I82/H82*100)</f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271.33333333333331</v>
      </c>
      <c r="I83" s="74">
        <v>280</v>
      </c>
      <c r="J83" s="24">
        <f>IF(I83/H83*100&gt;100,100,I83/H83*100)</f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>IF(H84/I84*100&gt;100,100,H84/I84*100)</f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>IF(I85/H85*100&gt;100,100,I85/H85*100)</f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>IF(I86/H86*100&gt;100,100,I86/H86*100)</f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>IF(I87/H87*100&gt;100,100,I87/H87*100)</f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>IF(I88/H88*100&gt;100,100,I88/H88*100)</f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>IF(I89/H89*100&gt;100,100,I89/H89*100)</f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ref="J90:J97" si="4">IF(I90/H90*100&gt;100,100,I90/H90*100)</f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>IF(I98/H98*100&gt;100,100,I98/H98*100)</f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>IF(I99/H99*100&gt;100,100,I99/H99*100)</f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14.031055900621119</v>
      </c>
      <c r="I100" s="73">
        <v>15.202702702702704</v>
      </c>
      <c r="J100" s="24">
        <f>IF(H100/I100*100&gt;100,100,H100/I100*100)</f>
        <v>92.293167701863354</v>
      </c>
      <c r="K100" s="229">
        <f>(J100+J101+J102)/3</f>
        <v>97.431055900621118</v>
      </c>
      <c r="L100" s="230">
        <f>(K100+K103)/2</f>
        <v>98.715527950310559</v>
      </c>
      <c r="M100" s="203"/>
      <c r="N100" s="225"/>
    </row>
    <row r="101" spans="1:14" ht="81.75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100</v>
      </c>
      <c r="I101" s="73">
        <v>100</v>
      </c>
      <c r="J101" s="24">
        <f>IF(I101/H101*100&gt;100,100,I101/H101*100)</f>
        <v>100</v>
      </c>
      <c r="K101" s="213"/>
      <c r="L101" s="231"/>
      <c r="M101" s="203"/>
      <c r="N101" s="225"/>
    </row>
    <row r="102" spans="1:14" ht="81.75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100</v>
      </c>
      <c r="I102" s="73">
        <v>100</v>
      </c>
      <c r="J102" s="24">
        <f>IF(I102/H102*100&gt;100,100,I102/H102*100)</f>
        <v>100</v>
      </c>
      <c r="K102" s="214"/>
      <c r="L102" s="231"/>
      <c r="M102" s="203"/>
      <c r="N102" s="225"/>
    </row>
    <row r="103" spans="1:14" ht="81.75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0.66666666666666663</v>
      </c>
      <c r="I103" s="74">
        <v>0.66666666666666663</v>
      </c>
      <c r="J103" s="24">
        <f>IF(I103/H103*100&gt;100,100,I103/H103*100)</f>
        <v>100</v>
      </c>
      <c r="K103" s="24">
        <f>J103</f>
        <v>100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9.9872758820127228</v>
      </c>
      <c r="I104" s="73">
        <v>6.5576699723041187</v>
      </c>
      <c r="J104" s="24">
        <f>IF(H104/I104*100&gt;100,100,H104/I104*100)</f>
        <v>100</v>
      </c>
      <c r="K104" s="229">
        <f>(J104+J105+J106)/3</f>
        <v>100</v>
      </c>
      <c r="L104" s="230">
        <f>(K104+K107)/2</f>
        <v>100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23.333333333333332</v>
      </c>
      <c r="I107" s="74">
        <v>23.916666666666668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9.9554229703814201</v>
      </c>
      <c r="I108" s="73">
        <v>5.6891025641025648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92.10526315789474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6.333333333333333</v>
      </c>
      <c r="I111" s="74">
        <v>5.333333333333333</v>
      </c>
      <c r="J111" s="24">
        <f>IF(I111/H111*100&gt;100,100,I111/H111*100)</f>
        <v>84.210526315789465</v>
      </c>
      <c r="K111" s="24">
        <f>J111</f>
        <v>84.210526315789465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10.034123770965875</v>
      </c>
      <c r="I112" s="73">
        <v>3.525641025641026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100.00000000000003</v>
      </c>
      <c r="I113" s="73">
        <v>100</v>
      </c>
      <c r="J113" s="24">
        <f t="shared" ref="J113:J119" si="5">IF(I113/H113*100&gt;100,100,I113/H113*100)</f>
        <v>99.999999999999972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5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9.3333333333333339</v>
      </c>
      <c r="I115" s="74">
        <v>9.3333333333333339</v>
      </c>
      <c r="J115" s="24">
        <f t="shared" si="5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106">
      <selection activeCell="B4" sqref="B4:B7"/>
      <rowBreaks count="7" manualBreakCount="7">
        <brk id="20" max="13" man="1"/>
        <brk id="39" max="13" man="1"/>
        <brk id="58" max="13" man="1"/>
        <brk id="63" max="16383" man="1"/>
        <brk id="82" max="13" man="1"/>
        <brk id="101" max="13" man="1"/>
        <brk id="107" max="1638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7" manualBreakCount="7">
        <brk id="20" max="13" man="1"/>
        <brk id="39" max="13" man="1"/>
        <brk id="58" max="13" man="1"/>
        <brk id="63" max="16383" man="1"/>
        <brk id="82" max="13" man="1"/>
        <brk id="101" max="13" man="1"/>
        <brk id="107" max="1638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16">
    <mergeCell ref="L52:L55"/>
    <mergeCell ref="L60:L63"/>
    <mergeCell ref="L44:L47"/>
    <mergeCell ref="N8:N115"/>
    <mergeCell ref="L12:L15"/>
    <mergeCell ref="M4:M119"/>
    <mergeCell ref="L20:L23"/>
    <mergeCell ref="L92:L95"/>
    <mergeCell ref="L100:L103"/>
    <mergeCell ref="L108:L111"/>
    <mergeCell ref="L116:L119"/>
    <mergeCell ref="L112:L115"/>
    <mergeCell ref="L104:L107"/>
    <mergeCell ref="L36:L39"/>
    <mergeCell ref="L84:L87"/>
    <mergeCell ref="L76:L79"/>
    <mergeCell ref="L8:L11"/>
    <mergeCell ref="L32:L35"/>
    <mergeCell ref="L68:L71"/>
    <mergeCell ref="L80:L83"/>
    <mergeCell ref="L64:L67"/>
    <mergeCell ref="L48:L51"/>
    <mergeCell ref="A1:N1"/>
    <mergeCell ref="C20:C23"/>
    <mergeCell ref="C28:C31"/>
    <mergeCell ref="L4:L7"/>
    <mergeCell ref="C8:C11"/>
    <mergeCell ref="K12:K14"/>
    <mergeCell ref="L28:L31"/>
    <mergeCell ref="K24:K26"/>
    <mergeCell ref="D20:D23"/>
    <mergeCell ref="K20:K22"/>
    <mergeCell ref="C24:C27"/>
    <mergeCell ref="D8:D11"/>
    <mergeCell ref="K8:K10"/>
    <mergeCell ref="D12:D15"/>
    <mergeCell ref="C16:C19"/>
    <mergeCell ref="D16:D19"/>
    <mergeCell ref="K16:K18"/>
    <mergeCell ref="K28:K30"/>
    <mergeCell ref="A4:A119"/>
    <mergeCell ref="C4:C7"/>
    <mergeCell ref="D4:D7"/>
    <mergeCell ref="K4:K6"/>
    <mergeCell ref="C12:C15"/>
    <mergeCell ref="N116:N119"/>
    <mergeCell ref="D24:D27"/>
    <mergeCell ref="C36:C39"/>
    <mergeCell ref="D40:D43"/>
    <mergeCell ref="K40:K42"/>
    <mergeCell ref="C44:C47"/>
    <mergeCell ref="D44:D47"/>
    <mergeCell ref="K44:K46"/>
    <mergeCell ref="D32:D35"/>
    <mergeCell ref="K32:K34"/>
    <mergeCell ref="D36:D39"/>
    <mergeCell ref="K36:K38"/>
    <mergeCell ref="C32:C35"/>
    <mergeCell ref="C40:C43"/>
    <mergeCell ref="D28:D31"/>
    <mergeCell ref="C52:C55"/>
    <mergeCell ref="D52:D55"/>
    <mergeCell ref="K52:K54"/>
    <mergeCell ref="C48:C51"/>
    <mergeCell ref="D48:D51"/>
    <mergeCell ref="K48:K50"/>
    <mergeCell ref="C56:C59"/>
    <mergeCell ref="D56:D59"/>
    <mergeCell ref="K56:K58"/>
    <mergeCell ref="C60:C63"/>
    <mergeCell ref="D60:D63"/>
    <mergeCell ref="K60:K62"/>
    <mergeCell ref="C64:C67"/>
    <mergeCell ref="D64:D67"/>
    <mergeCell ref="K64:K66"/>
    <mergeCell ref="C72:C75"/>
    <mergeCell ref="D72:D75"/>
    <mergeCell ref="K72:K74"/>
    <mergeCell ref="C68:C71"/>
    <mergeCell ref="D68:D71"/>
    <mergeCell ref="K68:K70"/>
    <mergeCell ref="C76:C79"/>
    <mergeCell ref="D76:D79"/>
    <mergeCell ref="K76:K78"/>
    <mergeCell ref="C80:C83"/>
    <mergeCell ref="D80:D83"/>
    <mergeCell ref="K80:K82"/>
    <mergeCell ref="K84:K86"/>
    <mergeCell ref="C84:C87"/>
    <mergeCell ref="D84:D87"/>
    <mergeCell ref="C100:C103"/>
    <mergeCell ref="D100:D103"/>
    <mergeCell ref="K100:K102"/>
    <mergeCell ref="D88:D91"/>
    <mergeCell ref="C96:C99"/>
    <mergeCell ref="D96:D99"/>
    <mergeCell ref="K96:K98"/>
    <mergeCell ref="C92:C95"/>
    <mergeCell ref="D92:D95"/>
    <mergeCell ref="K92:K94"/>
    <mergeCell ref="C88:C91"/>
    <mergeCell ref="K88:K90"/>
    <mergeCell ref="K116:K118"/>
    <mergeCell ref="C104:C107"/>
    <mergeCell ref="D104:D107"/>
    <mergeCell ref="K104:K106"/>
    <mergeCell ref="C108:C111"/>
    <mergeCell ref="D108:D111"/>
    <mergeCell ref="K108:K110"/>
    <mergeCell ref="B120:C120"/>
    <mergeCell ref="A121:C121"/>
    <mergeCell ref="C112:C115"/>
    <mergeCell ref="D112:D115"/>
    <mergeCell ref="K112:K114"/>
    <mergeCell ref="C116:C119"/>
    <mergeCell ref="D116:D119"/>
  </mergeCells>
  <phoneticPr fontId="5" type="noConversion"/>
  <pageMargins left="0.75" right="0.75" top="1" bottom="1" header="0.5" footer="0.5"/>
  <pageSetup paperSize="9" scale="26" orientation="portrait" r:id="rId3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41.7109375" style="759" customWidth="1"/>
    <col min="15" max="16384" width="9.140625" style="759"/>
  </cols>
  <sheetData>
    <row r="2" spans="1:14" ht="39" customHeight="1" x14ac:dyDescent="0.25">
      <c r="B2" s="815" t="s">
        <v>522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521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3.4</v>
      </c>
      <c r="I39" s="771">
        <v>3.4</v>
      </c>
      <c r="J39" s="771">
        <f>IF(H39/I39*100&gt;100,100,H39/I39*100)</f>
        <v>100</v>
      </c>
      <c r="K39" s="792">
        <f>(J39+J40+J41)/3</f>
        <v>100</v>
      </c>
      <c r="L39" s="791">
        <f>(K39+K42)/2</f>
        <v>98.837209302325576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92.3</v>
      </c>
      <c r="I41" s="786">
        <v>92.3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43</v>
      </c>
      <c r="I42" s="801">
        <v>42</v>
      </c>
      <c r="J42" s="771">
        <f>IF(I42/H42*100&gt;100,100,I42/H42*100)</f>
        <v>97.674418604651152</v>
      </c>
      <c r="K42" s="771">
        <f>J42</f>
        <v>97.674418604651152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63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customHeight="1" x14ac:dyDescent="0.25">
      <c r="A47" s="789"/>
      <c r="B47" s="806" t="s">
        <v>103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>
        <v>7.8</v>
      </c>
      <c r="I47" s="771">
        <v>7.4</v>
      </c>
      <c r="J47" s="771">
        <f>IF(H47/I47*100&gt;100,100,H47/I47*100)</f>
        <v>100</v>
      </c>
      <c r="K47" s="792">
        <f>(J47+J48+J49)/3</f>
        <v>100</v>
      </c>
      <c r="L47" s="791">
        <f>(K47+K50)/2</f>
        <v>100</v>
      </c>
      <c r="M47" s="784"/>
      <c r="N47" s="783"/>
    </row>
    <row r="48" spans="1:14" ht="63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>
        <v>100</v>
      </c>
      <c r="I48" s="771">
        <v>100</v>
      </c>
      <c r="J48" s="771">
        <f>IF(I48/H48*100&gt;100,100,I48/H48*100)</f>
        <v>100</v>
      </c>
      <c r="K48" s="785"/>
      <c r="L48" s="773"/>
      <c r="M48" s="784"/>
      <c r="N48" s="783"/>
    </row>
    <row r="49" spans="1:14" ht="89.25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>
        <v>92.9</v>
      </c>
      <c r="I49" s="786">
        <v>92.9</v>
      </c>
      <c r="J49" s="771">
        <f>IF(I49/H49*100&gt;100,100,I49/H49*100)</f>
        <v>100</v>
      </c>
      <c r="K49" s="785"/>
      <c r="L49" s="773"/>
      <c r="M49" s="784"/>
      <c r="N49" s="783"/>
    </row>
    <row r="50" spans="1:14" ht="33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>
        <v>3</v>
      </c>
      <c r="I50" s="801">
        <v>3</v>
      </c>
      <c r="J50" s="771">
        <f>IF(I50/H50*100&gt;100,100,I50/H50*100)</f>
        <v>100</v>
      </c>
      <c r="K50" s="771">
        <f>J50</f>
        <v>100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5.4</v>
      </c>
      <c r="I51" s="771">
        <v>5</v>
      </c>
      <c r="J51" s="771">
        <f>IF(H51/I51*100&gt;100,100,H51/I51*100)</f>
        <v>100</v>
      </c>
      <c r="K51" s="792">
        <f>(J51+J52+J53)/3</f>
        <v>100</v>
      </c>
      <c r="L51" s="791">
        <f>(K51+K54)/2</f>
        <v>100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92.9</v>
      </c>
      <c r="I53" s="786">
        <v>92.9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296</v>
      </c>
      <c r="I54" s="801">
        <v>297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7.1</v>
      </c>
      <c r="I67" s="771">
        <v>7.1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800"/>
    </row>
    <row r="68" spans="1:14" ht="63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99"/>
    </row>
    <row r="69" spans="1:14" ht="89.25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80</v>
      </c>
      <c r="I69" s="786">
        <v>80</v>
      </c>
      <c r="J69" s="771">
        <f>IF(I69/H69*100&gt;100,100,I69/H69*100)</f>
        <v>100</v>
      </c>
      <c r="K69" s="785"/>
      <c r="L69" s="773"/>
      <c r="M69" s="784"/>
      <c r="N69" s="799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34</v>
      </c>
      <c r="I70" s="774">
        <v>34</v>
      </c>
      <c r="J70" s="771">
        <f>IF(I70/H70*100&gt;100,100,I70/H70*100)</f>
        <v>100</v>
      </c>
      <c r="K70" s="771">
        <f>J70</f>
        <v>100</v>
      </c>
      <c r="L70" s="773"/>
      <c r="M70" s="784"/>
      <c r="N70" s="798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7.8</v>
      </c>
      <c r="I76" s="771">
        <v>7.4</v>
      </c>
      <c r="J76" s="771">
        <f>IF(H76/I76*100&gt;100,100,H76/I76*100)</f>
        <v>100</v>
      </c>
      <c r="K76" s="785"/>
      <c r="L76" s="773"/>
      <c r="M76" s="784"/>
      <c r="N76" s="783"/>
    </row>
    <row r="77" spans="1:14" ht="89.25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3</v>
      </c>
      <c r="I78" s="801">
        <v>3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94.927536231884062</v>
      </c>
      <c r="L83" s="791">
        <f>(K83+K86)/2</f>
        <v>97.463768115942031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3.9</v>
      </c>
      <c r="I84" s="771">
        <v>4.5999999999999996</v>
      </c>
      <c r="J84" s="771">
        <f>IF(H84/I84*100&gt;100,100,H84/I84*100)</f>
        <v>84.782608695652186</v>
      </c>
      <c r="K84" s="785"/>
      <c r="L84" s="773"/>
      <c r="M84" s="784"/>
      <c r="N84" s="783"/>
    </row>
    <row r="85" spans="1:14" ht="89.25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2</v>
      </c>
      <c r="I86" s="801">
        <v>3</v>
      </c>
      <c r="J86" s="771">
        <f>IF(I86/H86*100&gt;100,100,I86/H86*100)</f>
        <v>100</v>
      </c>
      <c r="K86" s="771">
        <f>J86</f>
        <v>100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5.0999999999999996</v>
      </c>
      <c r="I88" s="771">
        <v>5.0999999999999996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339</v>
      </c>
      <c r="I90" s="801">
        <v>339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800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7.1</v>
      </c>
      <c r="I124" s="771">
        <v>7.1</v>
      </c>
      <c r="J124" s="771">
        <f>IF(H124/I124*100&gt;100,100,H124/I124*100)</f>
        <v>100</v>
      </c>
      <c r="K124" s="785"/>
      <c r="L124" s="773"/>
      <c r="M124" s="784"/>
      <c r="N124" s="799"/>
    </row>
    <row r="125" spans="1:14" ht="89.25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99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34</v>
      </c>
      <c r="I126" s="774">
        <v>34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98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376</v>
      </c>
      <c r="I150" s="761">
        <f>I10+I14+I18+I22+I26+I30+I34+I38+I42+I46+I50+I54+I58+I62+I66+I70</f>
        <v>376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378</v>
      </c>
      <c r="I152" s="761">
        <f>I74+I78+I82+I86+I90+I94+I98+I102+I106+I110+I114+I118+I122+I126+I130+I134+I138+I142</f>
        <v>379</v>
      </c>
    </row>
    <row r="156" spans="1:14" ht="23.25" hidden="1" x14ac:dyDescent="0.35">
      <c r="H156" s="760">
        <f>H10+H18+H22+H42+H46+H50+H54+H62+H70</f>
        <v>376</v>
      </c>
      <c r="I156" s="760">
        <f>I10+I18+I22+I42+I46+I50+I54+I62+I70</f>
        <v>376</v>
      </c>
    </row>
    <row r="157" spans="1:14" ht="23.25" hidden="1" x14ac:dyDescent="0.35">
      <c r="H157" s="760">
        <f>H74+H78+H86+H90+H102+H110+H114+H122+H126+H138</f>
        <v>378</v>
      </c>
      <c r="I157" s="760">
        <f>I74+I78+I86+I90+I102+I110+I114+I122+I126+I138</f>
        <v>379</v>
      </c>
    </row>
  </sheetData>
  <autoFilter ref="H6:L6"/>
  <mergeCells count="145"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K107:K109"/>
    <mergeCell ref="L107:L110"/>
    <mergeCell ref="C111:C114"/>
    <mergeCell ref="D111:D114"/>
    <mergeCell ref="K111:K113"/>
    <mergeCell ref="L111:L114"/>
    <mergeCell ref="C107:C110"/>
    <mergeCell ref="D107:D110"/>
    <mergeCell ref="N67:N70"/>
    <mergeCell ref="N123:N126"/>
    <mergeCell ref="C139:C142"/>
    <mergeCell ref="D139:D142"/>
    <mergeCell ref="K139:K141"/>
    <mergeCell ref="C127:C130"/>
    <mergeCell ref="D127:D130"/>
    <mergeCell ref="L139:L142"/>
    <mergeCell ref="C115:C118"/>
    <mergeCell ref="D115:D118"/>
    <mergeCell ref="K115:K117"/>
    <mergeCell ref="L115:L118"/>
    <mergeCell ref="K119:K121"/>
    <mergeCell ref="L119:L122"/>
    <mergeCell ref="K123:K125"/>
    <mergeCell ref="C135:C138"/>
    <mergeCell ref="K127:K129"/>
    <mergeCell ref="L127:L130"/>
    <mergeCell ref="D131:D134"/>
    <mergeCell ref="K131:K133"/>
    <mergeCell ref="D135:D138"/>
    <mergeCell ref="C131:C134"/>
    <mergeCell ref="A148:C148"/>
    <mergeCell ref="A7:A142"/>
    <mergeCell ref="L131:L134"/>
    <mergeCell ref="C119:C122"/>
    <mergeCell ref="D119:D122"/>
    <mergeCell ref="K135:K137"/>
    <mergeCell ref="L135:L138"/>
    <mergeCell ref="C123:C126"/>
    <mergeCell ref="L123:L126"/>
    <mergeCell ref="D123:D126"/>
    <mergeCell ref="C83:C86"/>
    <mergeCell ref="D83:D86"/>
    <mergeCell ref="K83:K85"/>
    <mergeCell ref="L83:L86"/>
    <mergeCell ref="C87:C90"/>
    <mergeCell ref="D87:D90"/>
    <mergeCell ref="K87:K89"/>
    <mergeCell ref="L87:L90"/>
    <mergeCell ref="C91:C94"/>
    <mergeCell ref="D91:D94"/>
    <mergeCell ref="K91:K93"/>
    <mergeCell ref="L91:L94"/>
    <mergeCell ref="C95:C98"/>
    <mergeCell ref="D95:D98"/>
    <mergeCell ref="K95:K97"/>
    <mergeCell ref="L95:L98"/>
    <mergeCell ref="C67:C70"/>
    <mergeCell ref="D67:D70"/>
    <mergeCell ref="K67:K69"/>
    <mergeCell ref="L67:L70"/>
    <mergeCell ref="C71:C74"/>
    <mergeCell ref="D71:D74"/>
    <mergeCell ref="K71:K73"/>
    <mergeCell ref="L71:L74"/>
    <mergeCell ref="C75:C78"/>
    <mergeCell ref="D75:D78"/>
    <mergeCell ref="K75:K77"/>
    <mergeCell ref="L75:L78"/>
    <mergeCell ref="C79:C82"/>
    <mergeCell ref="D79:D82"/>
    <mergeCell ref="K79:K81"/>
    <mergeCell ref="L79:L82"/>
    <mergeCell ref="C51:C54"/>
    <mergeCell ref="D51:D54"/>
    <mergeCell ref="K51:K53"/>
    <mergeCell ref="L51:L54"/>
    <mergeCell ref="C55:C58"/>
    <mergeCell ref="D55:D58"/>
    <mergeCell ref="K55:K57"/>
    <mergeCell ref="L55:L58"/>
    <mergeCell ref="C59:C62"/>
    <mergeCell ref="D59:D62"/>
    <mergeCell ref="K59:K61"/>
    <mergeCell ref="L59:L62"/>
    <mergeCell ref="C63:C66"/>
    <mergeCell ref="D63:D66"/>
    <mergeCell ref="K63:K65"/>
    <mergeCell ref="L63:L66"/>
    <mergeCell ref="C35:C38"/>
    <mergeCell ref="D35:D38"/>
    <mergeCell ref="K35:K37"/>
    <mergeCell ref="L35:L38"/>
    <mergeCell ref="C39:C42"/>
    <mergeCell ref="D39:D42"/>
    <mergeCell ref="K39:K41"/>
    <mergeCell ref="L39:L42"/>
    <mergeCell ref="C43:C46"/>
    <mergeCell ref="D43:D46"/>
    <mergeCell ref="K43:K45"/>
    <mergeCell ref="L43:L46"/>
    <mergeCell ref="C47:C50"/>
    <mergeCell ref="D47:D50"/>
    <mergeCell ref="K47:K49"/>
    <mergeCell ref="L47:L50"/>
    <mergeCell ref="K31:K33"/>
    <mergeCell ref="L31:L34"/>
    <mergeCell ref="C19:C22"/>
    <mergeCell ref="D19:D22"/>
    <mergeCell ref="C23:C26"/>
    <mergeCell ref="D23:D26"/>
    <mergeCell ref="K23:K25"/>
    <mergeCell ref="C11:C14"/>
    <mergeCell ref="C15:C18"/>
    <mergeCell ref="D15:D18"/>
    <mergeCell ref="C27:C30"/>
    <mergeCell ref="L11:L14"/>
    <mergeCell ref="K145:M145"/>
    <mergeCell ref="D27:D30"/>
    <mergeCell ref="K27:K29"/>
    <mergeCell ref="C31:C34"/>
    <mergeCell ref="D31:D34"/>
    <mergeCell ref="L23:L26"/>
    <mergeCell ref="D11:D14"/>
    <mergeCell ref="K11:K13"/>
    <mergeCell ref="K15:K17"/>
    <mergeCell ref="K19:K21"/>
    <mergeCell ref="K148:M148"/>
    <mergeCell ref="M7:M142"/>
    <mergeCell ref="L19:L22"/>
    <mergeCell ref="L27:L30"/>
    <mergeCell ref="L15:L18"/>
    <mergeCell ref="B2:N2"/>
    <mergeCell ref="B3:N3"/>
    <mergeCell ref="C7:C10"/>
    <mergeCell ref="D7:D10"/>
    <mergeCell ref="K7:K9"/>
    <mergeCell ref="L7:L10"/>
  </mergeCells>
  <pageMargins left="0.11811023622047245" right="0.11811023622047245" top="0.35433070866141736" bottom="0.15748031496062992" header="0.31496062992125984" footer="0.31496062992125984"/>
  <pageSetup paperSize="9" scale="43" fitToHeight="2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524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5.5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523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8.6</v>
      </c>
      <c r="I39" s="771">
        <v>7.2</v>
      </c>
      <c r="J39" s="771">
        <f>IF(H39/I39*100&gt;100,100,H39/I39*100)</f>
        <v>100</v>
      </c>
      <c r="K39" s="792">
        <f>(J39+J40+J41)/3</f>
        <v>100</v>
      </c>
      <c r="L39" s="791">
        <f>(K39+K42)/2</f>
        <v>98.611111111111114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100</v>
      </c>
      <c r="I41" s="786">
        <v>100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36</v>
      </c>
      <c r="I42" s="801">
        <v>35</v>
      </c>
      <c r="J42" s="771">
        <f>IF(I42/H42*100&gt;100,100,I42/H42*100)</f>
        <v>97.222222222222214</v>
      </c>
      <c r="K42" s="771">
        <f>J42</f>
        <v>97.222222222222214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9.4</v>
      </c>
      <c r="I43" s="771">
        <v>4.7</v>
      </c>
      <c r="J43" s="771">
        <f>IF(H43/I43*100&gt;100,100,H43/I43*100)</f>
        <v>100</v>
      </c>
      <c r="K43" s="792">
        <f>(J43+J44+J45)/3</f>
        <v>100</v>
      </c>
      <c r="L43" s="791">
        <f>(K43+K46)/2</f>
        <v>100</v>
      </c>
      <c r="M43" s="784"/>
      <c r="N43" s="783"/>
    </row>
    <row r="44" spans="1:14" ht="63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100</v>
      </c>
      <c r="I45" s="786">
        <v>100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1</v>
      </c>
      <c r="I46" s="774">
        <v>1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9.3000000000000007</v>
      </c>
      <c r="I51" s="771">
        <v>8.3000000000000007</v>
      </c>
      <c r="J51" s="771">
        <f>IF(H51/I51*100&gt;100,100,H51/I51*100)</f>
        <v>100</v>
      </c>
      <c r="K51" s="792">
        <f>(J51+J52+J53)/3</f>
        <v>96.966666666666654</v>
      </c>
      <c r="L51" s="791">
        <f>(K51+K54)/2</f>
        <v>98.48333333333332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90.9</v>
      </c>
      <c r="J52" s="771">
        <f>IF(I52/H52*100&gt;100,100,I52/H52*100)</f>
        <v>90.9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63.6</v>
      </c>
      <c r="I53" s="786">
        <v>63.6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276</v>
      </c>
      <c r="I54" s="801">
        <v>282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63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/>
      <c r="I70" s="774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9.4</v>
      </c>
      <c r="I76" s="771">
        <v>4.7</v>
      </c>
      <c r="J76" s="771">
        <f>IF(H76/I76*100&gt;100,100,H76/I76*100)</f>
        <v>100</v>
      </c>
      <c r="K76" s="785"/>
      <c r="L76" s="773"/>
      <c r="M76" s="784"/>
      <c r="N76" s="783"/>
    </row>
    <row r="77" spans="1:14" ht="89.25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1</v>
      </c>
      <c r="I78" s="801">
        <v>1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75.75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90.038314176245208</v>
      </c>
      <c r="L83" s="791">
        <f>(K83+K86)/2</f>
        <v>95.019157088122597</v>
      </c>
      <c r="M83" s="784"/>
      <c r="N83" s="783"/>
    </row>
    <row r="84" spans="1:14" ht="79.5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6.1</v>
      </c>
      <c r="I84" s="771">
        <v>8.6999999999999993</v>
      </c>
      <c r="J84" s="771">
        <f>IF(H84/I84*100&gt;100,100,H84/I84*100)</f>
        <v>70.114942528735639</v>
      </c>
      <c r="K84" s="785"/>
      <c r="L84" s="773"/>
      <c r="M84" s="784"/>
      <c r="N84" s="783"/>
    </row>
    <row r="85" spans="1:14" ht="89.25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3</v>
      </c>
      <c r="I86" s="801">
        <v>3</v>
      </c>
      <c r="J86" s="771">
        <f>IF(I86/H86*100&gt;100,100,I86/H86*100)</f>
        <v>100</v>
      </c>
      <c r="K86" s="771">
        <f>J86</f>
        <v>100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94.7</v>
      </c>
      <c r="J87" s="771">
        <f>IF(I87/H87*100&gt;100,100,I87/H87*100)</f>
        <v>94.7</v>
      </c>
      <c r="K87" s="792">
        <f>(J87+J88+J89)/3</f>
        <v>98.233333333333334</v>
      </c>
      <c r="L87" s="791">
        <f>(K87+K90)/2</f>
        <v>99.116666666666674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10</v>
      </c>
      <c r="I88" s="771">
        <v>9.9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330</v>
      </c>
      <c r="I90" s="801">
        <v>335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hidden="1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313</v>
      </c>
      <c r="I150" s="761">
        <f>I10+I14+I18+I22+I26+I30+I34+I38+I42+I46+I50+I54+I58+I62+I66+I70</f>
        <v>318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334</v>
      </c>
      <c r="I152" s="761">
        <f>I74+I78+I82+I86+I90+I94+I98+I102+I106+I110+I114+I118+I122+I126+I130+I134+I138+I142</f>
        <v>339</v>
      </c>
    </row>
    <row r="156" spans="1:14" ht="23.25" hidden="1" x14ac:dyDescent="0.35">
      <c r="H156" s="760">
        <f>H10+H18+H22+H42+H46+H50+H54+H62+H70</f>
        <v>313</v>
      </c>
      <c r="I156" s="760">
        <f>I10+I18+I22+I42+I46+I50+I54+I62+I70</f>
        <v>318</v>
      </c>
    </row>
    <row r="157" spans="1:14" ht="23.25" hidden="1" x14ac:dyDescent="0.35">
      <c r="H157" s="760">
        <f>H74+H78+H86+H90+H102+H110+H114+H122+H126+H138</f>
        <v>334</v>
      </c>
      <c r="I157" s="760">
        <f>I74+I78+I86+I90+I102+I110+I114+I122+I126+I138</f>
        <v>339</v>
      </c>
    </row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526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525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10</v>
      </c>
      <c r="I39" s="771">
        <v>10</v>
      </c>
      <c r="J39" s="771">
        <f>IF(H39/I39*100&gt;100,100,H39/I39*100)</f>
        <v>100</v>
      </c>
      <c r="K39" s="792">
        <f>(J39+J40+J41)/3</f>
        <v>100</v>
      </c>
      <c r="L39" s="791">
        <f>(K39+K42)/2</f>
        <v>91.666666666666671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80</v>
      </c>
      <c r="I41" s="786">
        <v>80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18</v>
      </c>
      <c r="I42" s="801">
        <v>15</v>
      </c>
      <c r="J42" s="771">
        <f>IF(I42/H42*100&gt;100,100,I42/H42*100)</f>
        <v>83.333333333333343</v>
      </c>
      <c r="K42" s="771">
        <f>J42</f>
        <v>83.333333333333343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63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10</v>
      </c>
      <c r="I51" s="771">
        <v>10</v>
      </c>
      <c r="J51" s="771">
        <f>IF(H51/I51*100&gt;100,100,H51/I51*100)</f>
        <v>100</v>
      </c>
      <c r="K51" s="792">
        <f>(J51+J52+J53)/3</f>
        <v>100</v>
      </c>
      <c r="L51" s="791">
        <f>(K51+K54)/2</f>
        <v>98.943661971830977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50</v>
      </c>
      <c r="I53" s="786">
        <v>50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142</v>
      </c>
      <c r="I54" s="801">
        <v>139</v>
      </c>
      <c r="J54" s="771">
        <f>IF(I54/H54*100&gt;100,100,I54/H54*100)</f>
        <v>97.887323943661968</v>
      </c>
      <c r="K54" s="771">
        <f>J54</f>
        <v>97.887323943661968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63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/>
      <c r="I70" s="774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hidden="1" customHeight="1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/>
      <c r="I75" s="771"/>
      <c r="J75" s="771" t="e">
        <f>IF(I75/H75*100&gt;100,100,I75/H75*100)</f>
        <v>#DIV/0!</v>
      </c>
      <c r="K75" s="792" t="e">
        <f>(J75+J76+J77)/3</f>
        <v>#DIV/0!</v>
      </c>
      <c r="L75" s="791" t="e">
        <f>(K75+K78)/2</f>
        <v>#DIV/0!</v>
      </c>
      <c r="M75" s="784"/>
      <c r="N75" s="783"/>
    </row>
    <row r="76" spans="1:14" ht="63" hidden="1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/>
      <c r="I76" s="771"/>
      <c r="J76" s="771" t="e">
        <f>IF(H76/I76*100&gt;100,100,H76/I76*100)</f>
        <v>#DIV/0!</v>
      </c>
      <c r="K76" s="785"/>
      <c r="L76" s="773"/>
      <c r="M76" s="784"/>
      <c r="N76" s="783"/>
    </row>
    <row r="77" spans="1:14" ht="89.25" hidden="1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/>
      <c r="I77" s="771"/>
      <c r="J77" s="771" t="e">
        <f>IF(I77/H77*100&gt;100,100,I77/H77*100)</f>
        <v>#DIV/0!</v>
      </c>
      <c r="K77" s="785"/>
      <c r="L77" s="773"/>
      <c r="M77" s="784"/>
      <c r="N77" s="783"/>
    </row>
    <row r="78" spans="1:14" ht="33" hidden="1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/>
      <c r="I78" s="801"/>
      <c r="J78" s="771" t="e">
        <f>IF(I78/H78*100&gt;100,100,I78/H78*100)</f>
        <v>#DIV/0!</v>
      </c>
      <c r="K78" s="771" t="e">
        <f>J78</f>
        <v>#DIV/0!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hidden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98.125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10</v>
      </c>
      <c r="I88" s="771">
        <v>10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160</v>
      </c>
      <c r="I90" s="801">
        <v>154</v>
      </c>
      <c r="J90" s="771">
        <f>IF(I90/H90*100&gt;100,100,I90/H90*100)</f>
        <v>96.25</v>
      </c>
      <c r="K90" s="771">
        <f>J90</f>
        <v>96.25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hidden="1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160</v>
      </c>
      <c r="I150" s="761">
        <f>I10+I14+I18+I22+I26+I30+I34+I38+I42+I46+I50+I54+I58+I62+I66+I70</f>
        <v>154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160</v>
      </c>
      <c r="I152" s="761">
        <f>I74+I78+I82+I86+I90+I94+I98+I102+I106+I110+I114+I118+I122+I126+I130+I134+I138+I142</f>
        <v>154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6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abSelected="1" topLeftCell="A86" zoomScale="85" zoomScaleNormal="85" workbookViewId="0">
      <selection activeCell="A145" sqref="A145:XFD145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42.28515625" style="759" customWidth="1"/>
    <col min="15" max="16384" width="9.140625" style="759"/>
  </cols>
  <sheetData>
    <row r="2" spans="1:14" ht="39" customHeight="1" x14ac:dyDescent="0.25">
      <c r="B2" s="815" t="s">
        <v>528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527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74.25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>
        <v>11</v>
      </c>
      <c r="I11" s="771">
        <v>10.3</v>
      </c>
      <c r="J11" s="771">
        <f>IF(H11/I11*100&gt;100,100,H11/I11*100)</f>
        <v>100</v>
      </c>
      <c r="K11" s="792">
        <f>(J11+J12+J13)/3</f>
        <v>100</v>
      </c>
      <c r="L11" s="791">
        <f>(K11+K14)/2</f>
        <v>100</v>
      </c>
      <c r="M11" s="784"/>
      <c r="N11" s="807"/>
    </row>
    <row r="12" spans="1:14" ht="63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>
        <v>100</v>
      </c>
      <c r="I12" s="771">
        <v>100</v>
      </c>
      <c r="J12" s="771">
        <f>IF(I12/H12*100&gt;100,100,I12/H12*100)</f>
        <v>100</v>
      </c>
      <c r="K12" s="785"/>
      <c r="L12" s="773"/>
      <c r="M12" s="784"/>
      <c r="N12" s="807"/>
    </row>
    <row r="13" spans="1:14" ht="81.75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>
        <v>66.7</v>
      </c>
      <c r="I13" s="786">
        <v>66.7</v>
      </c>
      <c r="J13" s="771">
        <f>IF(I13/H13*100&gt;100,100,I13/H13*100)</f>
        <v>100</v>
      </c>
      <c r="K13" s="785"/>
      <c r="L13" s="773"/>
      <c r="M13" s="784"/>
      <c r="N13" s="807"/>
    </row>
    <row r="14" spans="1:14" ht="38.25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>
        <v>7</v>
      </c>
      <c r="I14" s="774">
        <v>7</v>
      </c>
      <c r="J14" s="771">
        <f>IF(I14/H14*100&gt;100,100,I14/H14*100)</f>
        <v>100</v>
      </c>
      <c r="K14" s="771">
        <f>J14</f>
        <v>100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>
        <v>9.9</v>
      </c>
      <c r="I19" s="771">
        <v>9.9</v>
      </c>
      <c r="J19" s="771">
        <f>IF(H19/I19*100&gt;100,100,H19/I19*100)</f>
        <v>100</v>
      </c>
      <c r="K19" s="792">
        <f>(J19+J20+J21)/3</f>
        <v>100</v>
      </c>
      <c r="L19" s="791">
        <f>(K19+K22)/2</f>
        <v>91.8</v>
      </c>
      <c r="M19" s="784"/>
      <c r="N19" s="818"/>
    </row>
    <row r="20" spans="1:14" ht="63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>
        <v>100</v>
      </c>
      <c r="I20" s="771">
        <v>100</v>
      </c>
      <c r="J20" s="771">
        <f>IF(I20/H20*100&gt;100,100,I20/H20*100)</f>
        <v>100</v>
      </c>
      <c r="K20" s="785"/>
      <c r="L20" s="773"/>
      <c r="M20" s="784"/>
      <c r="N20" s="817"/>
    </row>
    <row r="21" spans="1:14" ht="63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>
        <v>50</v>
      </c>
      <c r="I21" s="786">
        <v>50</v>
      </c>
      <c r="J21" s="771">
        <f>IF(I21/H21*100&gt;100,100,I21/H21*100)</f>
        <v>100</v>
      </c>
      <c r="K21" s="785"/>
      <c r="L21" s="773"/>
      <c r="M21" s="784"/>
      <c r="N21" s="817"/>
    </row>
    <row r="22" spans="1:14" ht="63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>
        <v>13</v>
      </c>
      <c r="I22" s="801">
        <v>11</v>
      </c>
      <c r="J22" s="771">
        <v>83.6</v>
      </c>
      <c r="K22" s="771">
        <f>J22</f>
        <v>83.6</v>
      </c>
      <c r="L22" s="773"/>
      <c r="M22" s="784"/>
      <c r="N22" s="816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9.9</v>
      </c>
      <c r="I39" s="771">
        <v>9.9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87.5</v>
      </c>
      <c r="I41" s="786">
        <v>87.5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51</v>
      </c>
      <c r="I42" s="801">
        <v>52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10</v>
      </c>
      <c r="I43" s="771">
        <v>10</v>
      </c>
      <c r="J43" s="771">
        <f>IF(H43/I43*100&gt;100,100,H43/I43*100)</f>
        <v>100</v>
      </c>
      <c r="K43" s="792">
        <f>(J43+J44+J45)/3</f>
        <v>100</v>
      </c>
      <c r="L43" s="791">
        <f>(K43+K46)/2</f>
        <v>100</v>
      </c>
      <c r="M43" s="784"/>
      <c r="N43" s="783"/>
    </row>
    <row r="44" spans="1:14" ht="63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100</v>
      </c>
      <c r="I45" s="786">
        <v>100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5</v>
      </c>
      <c r="I46" s="774">
        <v>7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9.6999999999999993</v>
      </c>
      <c r="I51" s="771">
        <v>9.5</v>
      </c>
      <c r="J51" s="771">
        <f>IF(H51/I51*100&gt;100,100,H51/I51*100)</f>
        <v>100</v>
      </c>
      <c r="K51" s="792">
        <f>(J51+J52+J53)/3</f>
        <v>100</v>
      </c>
      <c r="L51" s="791">
        <f>(K51+K54)/2</f>
        <v>99.81751824817519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75</v>
      </c>
      <c r="I53" s="786">
        <v>75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274</v>
      </c>
      <c r="I54" s="801">
        <v>273</v>
      </c>
      <c r="J54" s="771">
        <f>IF(I54/H54*100&gt;100,100,I54/H54*100)</f>
        <v>99.635036496350367</v>
      </c>
      <c r="K54" s="771">
        <f>J54</f>
        <v>99.635036496350367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11</v>
      </c>
      <c r="I67" s="771">
        <v>11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783"/>
    </row>
    <row r="68" spans="1:14" ht="63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89.25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50</v>
      </c>
      <c r="I69" s="786">
        <v>50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19</v>
      </c>
      <c r="I70" s="774">
        <v>21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63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>
        <v>100</v>
      </c>
      <c r="I71" s="771">
        <v>100</v>
      </c>
      <c r="J71" s="771">
        <f>IF(I71/H71*100&gt;100,100,I71/H71*100)</f>
        <v>100</v>
      </c>
      <c r="K71" s="792">
        <f>(J71+J72+J73)/3</f>
        <v>100</v>
      </c>
      <c r="L71" s="791">
        <f>(K71+K74)/2</f>
        <v>100</v>
      </c>
      <c r="M71" s="784"/>
      <c r="N71" s="783"/>
    </row>
    <row r="72" spans="1:14" ht="84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>
        <v>11</v>
      </c>
      <c r="I72" s="771">
        <v>10.3</v>
      </c>
      <c r="J72" s="771">
        <f>IF(H72/I72*100&gt;100,100,H72/I72*100)</f>
        <v>100</v>
      </c>
      <c r="K72" s="785"/>
      <c r="L72" s="773"/>
      <c r="M72" s="784"/>
      <c r="N72" s="783"/>
    </row>
    <row r="73" spans="1:14" ht="89.25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>
        <v>100</v>
      </c>
      <c r="I73" s="771">
        <v>100</v>
      </c>
      <c r="J73" s="771">
        <f>IF(I73/H73*100&gt;100,100,I73/H73*100)</f>
        <v>100</v>
      </c>
      <c r="K73" s="785"/>
      <c r="L73" s="773"/>
      <c r="M73" s="784"/>
      <c r="N73" s="783"/>
    </row>
    <row r="74" spans="1:14" ht="33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>
        <v>7</v>
      </c>
      <c r="I74" s="774">
        <v>7</v>
      </c>
      <c r="J74" s="771">
        <f>IF(I74/H74*100&gt;100,100,I74/H74*100)</f>
        <v>100</v>
      </c>
      <c r="K74" s="771">
        <f>J74</f>
        <v>100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10</v>
      </c>
      <c r="I76" s="771">
        <v>10</v>
      </c>
      <c r="J76" s="771">
        <f>IF(H76/I76*100&gt;100,100,H76/I76*100)</f>
        <v>100</v>
      </c>
      <c r="K76" s="785"/>
      <c r="L76" s="773"/>
      <c r="M76" s="784"/>
      <c r="N76" s="783"/>
    </row>
    <row r="77" spans="1:14" ht="89.25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5</v>
      </c>
      <c r="I78" s="801">
        <v>7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100</v>
      </c>
      <c r="L83" s="791">
        <f>(K83+K86)/2</f>
        <v>92.307692307692307</v>
      </c>
      <c r="M83" s="784"/>
      <c r="N83" s="800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9.9</v>
      </c>
      <c r="I84" s="771">
        <v>9.9</v>
      </c>
      <c r="J84" s="771">
        <f>IF(H84/I84*100&gt;100,100,H84/I84*100)</f>
        <v>100</v>
      </c>
      <c r="K84" s="785"/>
      <c r="L84" s="773"/>
      <c r="M84" s="784"/>
      <c r="N84" s="799"/>
    </row>
    <row r="85" spans="1:14" ht="89.25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99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13</v>
      </c>
      <c r="I86" s="801">
        <v>11</v>
      </c>
      <c r="J86" s="771">
        <f>IF(I86/H86*100&gt;100,100,I86/H86*100)</f>
        <v>84.615384615384613</v>
      </c>
      <c r="K86" s="771">
        <f>J86</f>
        <v>84.615384615384613</v>
      </c>
      <c r="L86" s="773"/>
      <c r="M86" s="784"/>
      <c r="N86" s="798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99.857549857549856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10</v>
      </c>
      <c r="I88" s="771">
        <v>9.8000000000000007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351</v>
      </c>
      <c r="I90" s="801">
        <v>350</v>
      </c>
      <c r="J90" s="771">
        <f>IF(I90/H90*100&gt;100,100,I90/H90*100)</f>
        <v>99.715099715099726</v>
      </c>
      <c r="K90" s="771">
        <f>J90</f>
        <v>99.715099715099726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11</v>
      </c>
      <c r="I124" s="771">
        <v>11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89.25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19</v>
      </c>
      <c r="I126" s="774">
        <v>21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369</v>
      </c>
      <c r="I150" s="761">
        <f>I10+I14+I18+I22+I26+I30+I34+I38+I42+I46+I50+I54+I58+I62+I66+I70</f>
        <v>371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395</v>
      </c>
      <c r="I152" s="761">
        <f>I74+I78+I82+I86+I90+I94+I98+I102+I106+I110+I114+I118+I122+I126+I130+I134+I138+I142</f>
        <v>396</v>
      </c>
    </row>
    <row r="156" spans="1:14" ht="23.25" hidden="1" x14ac:dyDescent="0.35">
      <c r="H156" s="760">
        <f>H10+H18+H22+H42+H46+H50+H54+H62+H70</f>
        <v>362</v>
      </c>
      <c r="I156" s="760">
        <f>I10+I18+I22+I42+I46+I50+I54+I62+I70</f>
        <v>364</v>
      </c>
    </row>
    <row r="157" spans="1:14" ht="23.25" hidden="1" x14ac:dyDescent="0.35">
      <c r="H157" s="760">
        <f>H74+H78+H86+H90+H102+H110+H114+H122+H126+H138</f>
        <v>395</v>
      </c>
      <c r="I157" s="760">
        <f>I74+I78+I86+I90+I102+I110+I114+I122+I126+I138</f>
        <v>396</v>
      </c>
    </row>
  </sheetData>
  <autoFilter ref="H6:L6"/>
  <mergeCells count="145"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K107:K109"/>
    <mergeCell ref="L107:L110"/>
    <mergeCell ref="C111:C114"/>
    <mergeCell ref="D111:D114"/>
    <mergeCell ref="K111:K113"/>
    <mergeCell ref="L111:L114"/>
    <mergeCell ref="C107:C110"/>
    <mergeCell ref="D107:D110"/>
    <mergeCell ref="N83:N86"/>
    <mergeCell ref="C139:C142"/>
    <mergeCell ref="D139:D142"/>
    <mergeCell ref="K139:K141"/>
    <mergeCell ref="C127:C130"/>
    <mergeCell ref="D127:D130"/>
    <mergeCell ref="L139:L142"/>
    <mergeCell ref="D135:D138"/>
    <mergeCell ref="C115:C118"/>
    <mergeCell ref="D115:D118"/>
    <mergeCell ref="K115:K117"/>
    <mergeCell ref="L115:L118"/>
    <mergeCell ref="K119:K121"/>
    <mergeCell ref="L119:L122"/>
    <mergeCell ref="K123:K125"/>
    <mergeCell ref="C135:C138"/>
    <mergeCell ref="K127:K129"/>
    <mergeCell ref="L127:L130"/>
    <mergeCell ref="D131:D134"/>
    <mergeCell ref="K131:K133"/>
    <mergeCell ref="C131:C134"/>
    <mergeCell ref="A148:C148"/>
    <mergeCell ref="A7:A142"/>
    <mergeCell ref="L131:L134"/>
    <mergeCell ref="C119:C122"/>
    <mergeCell ref="D119:D122"/>
    <mergeCell ref="K135:K137"/>
    <mergeCell ref="L135:L138"/>
    <mergeCell ref="C123:C126"/>
    <mergeCell ref="L123:L126"/>
    <mergeCell ref="D123:D126"/>
    <mergeCell ref="C83:C86"/>
    <mergeCell ref="D83:D86"/>
    <mergeCell ref="K83:K85"/>
    <mergeCell ref="L83:L86"/>
    <mergeCell ref="C87:C90"/>
    <mergeCell ref="D87:D90"/>
    <mergeCell ref="K87:K89"/>
    <mergeCell ref="L87:L90"/>
    <mergeCell ref="D91:D94"/>
    <mergeCell ref="K91:K93"/>
    <mergeCell ref="L91:L94"/>
    <mergeCell ref="C95:C98"/>
    <mergeCell ref="D95:D98"/>
    <mergeCell ref="K95:K97"/>
    <mergeCell ref="L95:L98"/>
    <mergeCell ref="C91:C94"/>
    <mergeCell ref="C67:C70"/>
    <mergeCell ref="D67:D70"/>
    <mergeCell ref="K67:K69"/>
    <mergeCell ref="L67:L70"/>
    <mergeCell ref="C71:C74"/>
    <mergeCell ref="D71:D74"/>
    <mergeCell ref="K71:K73"/>
    <mergeCell ref="L71:L74"/>
    <mergeCell ref="C75:C78"/>
    <mergeCell ref="D75:D78"/>
    <mergeCell ref="K75:K77"/>
    <mergeCell ref="L75:L78"/>
    <mergeCell ref="C79:C82"/>
    <mergeCell ref="D79:D82"/>
    <mergeCell ref="K79:K81"/>
    <mergeCell ref="L79:L82"/>
    <mergeCell ref="C51:C54"/>
    <mergeCell ref="D51:D54"/>
    <mergeCell ref="K51:K53"/>
    <mergeCell ref="L51:L54"/>
    <mergeCell ref="C55:C58"/>
    <mergeCell ref="D55:D58"/>
    <mergeCell ref="K55:K57"/>
    <mergeCell ref="L55:L58"/>
    <mergeCell ref="C59:C62"/>
    <mergeCell ref="D59:D62"/>
    <mergeCell ref="K59:K61"/>
    <mergeCell ref="L59:L62"/>
    <mergeCell ref="C63:C66"/>
    <mergeCell ref="D63:D66"/>
    <mergeCell ref="K63:K65"/>
    <mergeCell ref="L63:L66"/>
    <mergeCell ref="C35:C38"/>
    <mergeCell ref="D35:D38"/>
    <mergeCell ref="K35:K37"/>
    <mergeCell ref="L35:L38"/>
    <mergeCell ref="C39:C42"/>
    <mergeCell ref="D39:D42"/>
    <mergeCell ref="K39:K41"/>
    <mergeCell ref="L39:L42"/>
    <mergeCell ref="C43:C46"/>
    <mergeCell ref="D43:D46"/>
    <mergeCell ref="K43:K45"/>
    <mergeCell ref="L43:L46"/>
    <mergeCell ref="C47:C50"/>
    <mergeCell ref="D47:D50"/>
    <mergeCell ref="K47:K49"/>
    <mergeCell ref="L47:L50"/>
    <mergeCell ref="D27:D30"/>
    <mergeCell ref="K27:K29"/>
    <mergeCell ref="C31:C34"/>
    <mergeCell ref="D31:D34"/>
    <mergeCell ref="L15:L18"/>
    <mergeCell ref="K31:K33"/>
    <mergeCell ref="L31:L34"/>
    <mergeCell ref="C19:C22"/>
    <mergeCell ref="D19:D22"/>
    <mergeCell ref="C23:C26"/>
    <mergeCell ref="K148:M148"/>
    <mergeCell ref="M7:M142"/>
    <mergeCell ref="L19:L22"/>
    <mergeCell ref="L27:L30"/>
    <mergeCell ref="C11:C14"/>
    <mergeCell ref="C15:C18"/>
    <mergeCell ref="D15:D18"/>
    <mergeCell ref="C27:C30"/>
    <mergeCell ref="L11:L14"/>
    <mergeCell ref="K145:M145"/>
    <mergeCell ref="L23:L26"/>
    <mergeCell ref="D11:D14"/>
    <mergeCell ref="K11:K13"/>
    <mergeCell ref="K15:K17"/>
    <mergeCell ref="K19:K21"/>
    <mergeCell ref="N19:N22"/>
    <mergeCell ref="D23:D26"/>
    <mergeCell ref="K23:K25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3" fitToHeight="4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530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529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81.75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8.3000000000000007</v>
      </c>
      <c r="I39" s="771">
        <v>8</v>
      </c>
      <c r="J39" s="771">
        <f>IF(H39/I39*100&gt;100,100,H39/I39*100)</f>
        <v>100</v>
      </c>
      <c r="K39" s="792">
        <f>(J39+J40+J41)/3</f>
        <v>100</v>
      </c>
      <c r="L39" s="791">
        <f>(K39+K42)/2</f>
        <v>95.833333333333329</v>
      </c>
      <c r="M39" s="784"/>
      <c r="N39" s="783"/>
    </row>
    <row r="40" spans="1:14" ht="72.75" customHeight="1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87.5</v>
      </c>
      <c r="I41" s="786">
        <v>100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24</v>
      </c>
      <c r="I42" s="801">
        <v>22</v>
      </c>
      <c r="J42" s="771">
        <f>IF(I42/H42*100&gt;100,100,I42/H42*100)</f>
        <v>91.666666666666657</v>
      </c>
      <c r="K42" s="771">
        <f>J42</f>
        <v>91.666666666666657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9.3000000000000007</v>
      </c>
      <c r="I43" s="771">
        <v>8.1</v>
      </c>
      <c r="J43" s="771">
        <f>IF(H43/I43*100&gt;100,100,H43/I43*100)</f>
        <v>100</v>
      </c>
      <c r="K43" s="792">
        <f>(J43+J44+J45)/3</f>
        <v>100</v>
      </c>
      <c r="L43" s="791">
        <f>(K43+K46)/2</f>
        <v>100</v>
      </c>
      <c r="M43" s="784"/>
      <c r="N43" s="783"/>
    </row>
    <row r="44" spans="1:14" ht="63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80</v>
      </c>
      <c r="I45" s="786">
        <v>100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3</v>
      </c>
      <c r="I46" s="774">
        <v>3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8</v>
      </c>
      <c r="I51" s="771">
        <v>6.8</v>
      </c>
      <c r="J51" s="771">
        <f>IF(H51/I51*100&gt;100,100,H51/I51*100)</f>
        <v>100</v>
      </c>
      <c r="K51" s="792">
        <f>(J51+J52+J53)/3</f>
        <v>100</v>
      </c>
      <c r="L51" s="791">
        <f>(K51+K54)/2</f>
        <v>100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82.4</v>
      </c>
      <c r="I53" s="786">
        <v>84.7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432</v>
      </c>
      <c r="I54" s="801">
        <v>449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8.6999999999999993</v>
      </c>
      <c r="I67" s="771">
        <v>8.4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783"/>
    </row>
    <row r="68" spans="1:14" ht="63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89.25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80</v>
      </c>
      <c r="I69" s="786">
        <v>100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26</v>
      </c>
      <c r="I70" s="774">
        <v>29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9.6999999999999993</v>
      </c>
      <c r="I76" s="771">
        <v>8.3000000000000007</v>
      </c>
      <c r="J76" s="771">
        <f>IF(H76/I76*100&gt;100,100,H76/I76*100)</f>
        <v>100</v>
      </c>
      <c r="K76" s="785"/>
      <c r="L76" s="773"/>
      <c r="M76" s="784"/>
      <c r="N76" s="783"/>
    </row>
    <row r="77" spans="1:14" ht="89.25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3</v>
      </c>
      <c r="I78" s="801">
        <v>3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100</v>
      </c>
      <c r="L83" s="791">
        <f>(K83+K86)/2</f>
        <v>93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8</v>
      </c>
      <c r="I84" s="771">
        <v>7.4</v>
      </c>
      <c r="J84" s="771">
        <f>IF(H84/I84*100&gt;100,100,H84/I84*100)</f>
        <v>100</v>
      </c>
      <c r="K84" s="785"/>
      <c r="L84" s="773"/>
      <c r="M84" s="784"/>
      <c r="N84" s="783"/>
    </row>
    <row r="85" spans="1:14" ht="89.25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3</v>
      </c>
      <c r="I86" s="774">
        <v>2.58</v>
      </c>
      <c r="J86" s="771">
        <f>IF(I86/H86*100&gt;100,100,I86/H86*100)</f>
        <v>86</v>
      </c>
      <c r="K86" s="771">
        <f>J86</f>
        <v>86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9.6999999999999993</v>
      </c>
      <c r="I88" s="771">
        <v>7.8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594</v>
      </c>
      <c r="I90" s="801">
        <v>595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>
        <v>100</v>
      </c>
      <c r="I119" s="771">
        <v>100</v>
      </c>
      <c r="J119" s="771">
        <f>IF(I119/H119*100&gt;100,100,I119/H119*100)</f>
        <v>100</v>
      </c>
      <c r="K119" s="792">
        <f>(J119+J120+J121)/3</f>
        <v>100</v>
      </c>
      <c r="L119" s="791">
        <f>(K119+K122)/2</f>
        <v>100</v>
      </c>
      <c r="M119" s="784"/>
      <c r="N119" s="783"/>
    </row>
    <row r="120" spans="1:14" ht="63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>
        <v>8.1</v>
      </c>
      <c r="I120" s="771">
        <v>7.8</v>
      </c>
      <c r="J120" s="771">
        <f>IF(H120/I120*100&gt;100,100,H120/I120*100)</f>
        <v>100</v>
      </c>
      <c r="K120" s="785"/>
      <c r="L120" s="773"/>
      <c r="M120" s="784"/>
      <c r="N120" s="783"/>
    </row>
    <row r="121" spans="1:14" ht="89.25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>
        <v>100</v>
      </c>
      <c r="I121" s="771">
        <v>100</v>
      </c>
      <c r="J121" s="771">
        <f>IF(I121/H121*100&gt;100,100,I121/H121*100)</f>
        <v>100</v>
      </c>
      <c r="K121" s="785"/>
      <c r="L121" s="773"/>
      <c r="M121" s="784"/>
      <c r="N121" s="783"/>
    </row>
    <row r="122" spans="1:14" ht="33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>
        <v>7</v>
      </c>
      <c r="I122" s="774">
        <v>7</v>
      </c>
      <c r="J122" s="771">
        <f>IF(I122/H122*100&gt;100,100,I122/H122*100)</f>
        <v>100</v>
      </c>
      <c r="K122" s="771">
        <f>J122</f>
        <v>100</v>
      </c>
      <c r="L122" s="773"/>
      <c r="M122" s="784"/>
      <c r="N122" s="771"/>
    </row>
    <row r="123" spans="1:14" ht="63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8.9</v>
      </c>
      <c r="I124" s="771">
        <v>8.5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89.25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26</v>
      </c>
      <c r="I126" s="774">
        <v>29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485</v>
      </c>
      <c r="I150" s="761">
        <f>I10+I14+I18+I22+I26+I30+I34+I38+I42+I46+I50+I54+I58+I62+I66+I70</f>
        <v>503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633</v>
      </c>
      <c r="I152" s="761">
        <f>I74+I78+I82+I86+I90+I94+I98+I102+I106+I110+I114+I118+I122+I126+I130+I134+I138+I142</f>
        <v>636.58000000000004</v>
      </c>
    </row>
    <row r="156" spans="1:14" ht="23.25" hidden="1" x14ac:dyDescent="0.35">
      <c r="H156" s="760">
        <f>H10+H18+H22+H42+H46+H50+H54+H62+H70</f>
        <v>485</v>
      </c>
      <c r="I156" s="760">
        <f>I10+I18+I22+I42+I46+I50+I54+I62+I70</f>
        <v>503</v>
      </c>
    </row>
    <row r="157" spans="1:14" ht="23.25" hidden="1" x14ac:dyDescent="0.35">
      <c r="H157" s="760">
        <f>H74+H78+H86+H90+H102+H110+H114+H122+H126+H138</f>
        <v>633</v>
      </c>
      <c r="I157" s="760">
        <f>I74+I78+I86+I90+I102+I110+I114+I122+I126+I138</f>
        <v>636.58000000000004</v>
      </c>
    </row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3" fitToHeight="2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6.4257812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43.42578125" style="759" customWidth="1"/>
    <col min="15" max="16384" width="9.140625" style="759"/>
  </cols>
  <sheetData>
    <row r="2" spans="1:14" ht="39" customHeight="1" x14ac:dyDescent="0.25">
      <c r="B2" s="815" t="s">
        <v>565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564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563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562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561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560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559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558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557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556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10</v>
      </c>
      <c r="I39" s="771">
        <v>9.8000000000000007</v>
      </c>
      <c r="J39" s="771">
        <f>IF(H39/I39*100&gt;100,100,H39/I39*100)</f>
        <v>100</v>
      </c>
      <c r="K39" s="792">
        <f>(J39+J40+J41)/3</f>
        <v>95.855224751897254</v>
      </c>
      <c r="L39" s="791">
        <f>(K39+K42)/2</f>
        <v>97.927612375948627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57.1</v>
      </c>
      <c r="I41" s="786">
        <v>50</v>
      </c>
      <c r="J41" s="771">
        <f>IF(I41/H41*100&gt;100,100,I41/H41*100)</f>
        <v>87.565674255691761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32</v>
      </c>
      <c r="I42" s="801">
        <v>32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555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47.25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554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47.25" hidden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553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9.8000000000000007</v>
      </c>
      <c r="I51" s="771">
        <v>9.9</v>
      </c>
      <c r="J51" s="771">
        <f>IF(H51/I51*100&gt;100,100,H51/I51*100)</f>
        <v>98.98989898989899</v>
      </c>
      <c r="K51" s="792">
        <f>(J51+J52+J53)/3</f>
        <v>99.663299663299654</v>
      </c>
      <c r="L51" s="791">
        <f>(K51+K54)/2</f>
        <v>99.14983164983164</v>
      </c>
      <c r="M51" s="784"/>
      <c r="N51" s="800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99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50</v>
      </c>
      <c r="I53" s="786">
        <v>50</v>
      </c>
      <c r="J53" s="771">
        <f>IF(I53/H53*100&gt;100,100,I53/H53*100)</f>
        <v>100</v>
      </c>
      <c r="K53" s="785"/>
      <c r="L53" s="773"/>
      <c r="M53" s="784"/>
      <c r="N53" s="799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220</v>
      </c>
      <c r="I54" s="801">
        <v>217</v>
      </c>
      <c r="J54" s="771">
        <f>IF(I54/H54*100&gt;100,100,I54/H54*100)</f>
        <v>98.636363636363626</v>
      </c>
      <c r="K54" s="771">
        <f>J54</f>
        <v>98.636363636363626</v>
      </c>
      <c r="L54" s="773"/>
      <c r="M54" s="784"/>
      <c r="N54" s="798"/>
    </row>
    <row r="55" spans="1:14" ht="63" hidden="1" customHeight="1" x14ac:dyDescent="0.25">
      <c r="A55" s="789"/>
      <c r="B55" s="806"/>
      <c r="C55" s="780" t="s">
        <v>552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551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550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549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47.25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/>
      <c r="I70" s="774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548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hidden="1" x14ac:dyDescent="0.25">
      <c r="A75" s="789"/>
      <c r="B75" s="794" t="s">
        <v>88</v>
      </c>
      <c r="C75" s="780" t="s">
        <v>547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/>
      <c r="I75" s="771"/>
      <c r="J75" s="771" t="e">
        <f>IF(I75/H75*100&gt;100,100,I75/H75*100)</f>
        <v>#DIV/0!</v>
      </c>
      <c r="K75" s="792" t="e">
        <f>(J75+J76+J77)/3</f>
        <v>#DIV/0!</v>
      </c>
      <c r="L75" s="791" t="e">
        <f>(K75+K78)/2</f>
        <v>#DIV/0!</v>
      </c>
      <c r="M75" s="784"/>
      <c r="N75" s="783"/>
    </row>
    <row r="76" spans="1:14" ht="63" hidden="1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/>
      <c r="I76" s="771"/>
      <c r="J76" s="771" t="e">
        <f>IF(H76/I76*100&gt;100,100,H76/I76*100)</f>
        <v>#DIV/0!</v>
      </c>
      <c r="K76" s="785"/>
      <c r="L76" s="773"/>
      <c r="M76" s="784"/>
      <c r="N76" s="783"/>
    </row>
    <row r="77" spans="1:14" ht="89.25" hidden="1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/>
      <c r="I77" s="771"/>
      <c r="J77" s="771" t="e">
        <f>IF(I77/H77*100&gt;100,100,I77/H77*100)</f>
        <v>#DIV/0!</v>
      </c>
      <c r="K77" s="785"/>
      <c r="L77" s="773"/>
      <c r="M77" s="784"/>
      <c r="N77" s="783"/>
    </row>
    <row r="78" spans="1:14" ht="33" hidden="1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/>
      <c r="I78" s="801"/>
      <c r="J78" s="771" t="e">
        <f>IF(I78/H78*100&gt;100,100,I78/H78*100)</f>
        <v>#DIV/0!</v>
      </c>
      <c r="K78" s="771" t="e">
        <f>J78</f>
        <v>#DIV/0!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546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hidden="1" x14ac:dyDescent="0.25">
      <c r="A83" s="789"/>
      <c r="B83" s="794" t="s">
        <v>87</v>
      </c>
      <c r="C83" s="780" t="s">
        <v>545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544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99.663299663299654</v>
      </c>
      <c r="L87" s="791">
        <f>(K87+K90)/2</f>
        <v>99.433243457147839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9.8000000000000007</v>
      </c>
      <c r="I88" s="771">
        <v>9.9</v>
      </c>
      <c r="J88" s="771">
        <f>IF(H88/I88*100&gt;100,100,H88/I88*100)</f>
        <v>98.98989898989899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251</v>
      </c>
      <c r="I90" s="801">
        <v>249</v>
      </c>
      <c r="J90" s="771">
        <f>IF(I90/H90*100&gt;100,100,I90/H90*100)</f>
        <v>99.203187250996024</v>
      </c>
      <c r="K90" s="771">
        <f>J90</f>
        <v>99.203187250996024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543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542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541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540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539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538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537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hidden="1" customHeight="1" x14ac:dyDescent="0.25">
      <c r="A119" s="789"/>
      <c r="B119" s="794" t="s">
        <v>102</v>
      </c>
      <c r="C119" s="780" t="s">
        <v>536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47.25" hidden="1" customHeight="1" x14ac:dyDescent="0.25">
      <c r="A123" s="789"/>
      <c r="B123" s="794" t="s">
        <v>86</v>
      </c>
      <c r="C123" s="780" t="s">
        <v>535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534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533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532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821"/>
      <c r="C139" s="780" t="s">
        <v>531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820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820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819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252</v>
      </c>
      <c r="I150" s="761">
        <f>I10+I14+I18+I22+I26+I30+I34+I38+I42+I46+I50+I54+I58+I62+I66+I70</f>
        <v>249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251</v>
      </c>
      <c r="I152" s="761">
        <f>I74+I78+I82+I86+I90+I94+I98+I102+I106+I110+I114+I118+I122+I126+I130+I134+I138+I142</f>
        <v>249</v>
      </c>
    </row>
    <row r="156" spans="1:14" hidden="1" x14ac:dyDescent="0.25"/>
    <row r="157" spans="1:14" hidden="1" x14ac:dyDescent="0.25"/>
  </sheetData>
  <autoFilter ref="H6:L6"/>
  <mergeCells count="144">
    <mergeCell ref="C115:C118"/>
    <mergeCell ref="D115:D118"/>
    <mergeCell ref="K115:K117"/>
    <mergeCell ref="L115:L118"/>
    <mergeCell ref="C123:C126"/>
    <mergeCell ref="D123:D126"/>
    <mergeCell ref="K123:K125"/>
    <mergeCell ref="L131:L134"/>
    <mergeCell ref="K135:K137"/>
    <mergeCell ref="L123:L126"/>
    <mergeCell ref="C127:C130"/>
    <mergeCell ref="K127:K129"/>
    <mergeCell ref="D127:D130"/>
    <mergeCell ref="L127:L130"/>
    <mergeCell ref="A148:C148"/>
    <mergeCell ref="A7:A142"/>
    <mergeCell ref="N51:N54"/>
    <mergeCell ref="C139:C142"/>
    <mergeCell ref="D139:D142"/>
    <mergeCell ref="C131:C134"/>
    <mergeCell ref="D131:D134"/>
    <mergeCell ref="K131:K133"/>
    <mergeCell ref="L139:L142"/>
    <mergeCell ref="C135:C138"/>
    <mergeCell ref="C119:C122"/>
    <mergeCell ref="K119:K121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L55:L58"/>
    <mergeCell ref="C43:C46"/>
    <mergeCell ref="D43:D46"/>
    <mergeCell ref="K43:K45"/>
    <mergeCell ref="L43:L46"/>
    <mergeCell ref="C47:C50"/>
    <mergeCell ref="D47:D50"/>
    <mergeCell ref="K47:K49"/>
    <mergeCell ref="L47:L50"/>
    <mergeCell ref="C35:C38"/>
    <mergeCell ref="D35:D38"/>
    <mergeCell ref="C39:C42"/>
    <mergeCell ref="K39:K41"/>
    <mergeCell ref="C55:C58"/>
    <mergeCell ref="D55:D58"/>
    <mergeCell ref="K55:K57"/>
    <mergeCell ref="L19:L22"/>
    <mergeCell ref="C23:C26"/>
    <mergeCell ref="C51:C54"/>
    <mergeCell ref="D51:D54"/>
    <mergeCell ref="K51:K53"/>
    <mergeCell ref="L51:L54"/>
    <mergeCell ref="C31:C34"/>
    <mergeCell ref="K31:K33"/>
    <mergeCell ref="K27:K29"/>
    <mergeCell ref="K35:K37"/>
    <mergeCell ref="C27:C30"/>
    <mergeCell ref="D27:D30"/>
    <mergeCell ref="C19:C22"/>
    <mergeCell ref="D19:D22"/>
    <mergeCell ref="K19:K21"/>
    <mergeCell ref="K15:K17"/>
    <mergeCell ref="B2:N2"/>
    <mergeCell ref="B3:N3"/>
    <mergeCell ref="C7:C10"/>
    <mergeCell ref="D7:D10"/>
    <mergeCell ref="L7:L10"/>
    <mergeCell ref="D23:D26"/>
    <mergeCell ref="C11:C14"/>
    <mergeCell ref="K7:K9"/>
    <mergeCell ref="C15:C18"/>
    <mergeCell ref="M7:M142"/>
    <mergeCell ref="K145:M145"/>
    <mergeCell ref="L27:L30"/>
    <mergeCell ref="L15:L18"/>
    <mergeCell ref="L31:L34"/>
    <mergeCell ref="D119:D122"/>
    <mergeCell ref="L119:L122"/>
    <mergeCell ref="D39:D42"/>
    <mergeCell ref="K23:K25"/>
    <mergeCell ref="L39:L42"/>
    <mergeCell ref="D31:D34"/>
    <mergeCell ref="K148:M148"/>
    <mergeCell ref="L23:L26"/>
    <mergeCell ref="D11:D14"/>
    <mergeCell ref="K11:K13"/>
    <mergeCell ref="L11:L14"/>
    <mergeCell ref="D15:D18"/>
    <mergeCell ref="L35:L38"/>
    <mergeCell ref="L135:L138"/>
    <mergeCell ref="K139:K141"/>
    <mergeCell ref="D135:D138"/>
  </mergeCells>
  <pageMargins left="0.11811023622047245" right="0.11811023622047245" top="0.15748031496062992" bottom="0.15748031496062992" header="0.31496062992125984" footer="0.31496062992125984"/>
  <pageSetup paperSize="9" scale="40" fitToHeight="2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5.570312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568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567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9.9</v>
      </c>
      <c r="I39" s="771">
        <v>9.6999999999999993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80</v>
      </c>
      <c r="I41" s="786">
        <v>80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8</v>
      </c>
      <c r="I42" s="801">
        <v>10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9.9</v>
      </c>
      <c r="I43" s="771">
        <v>9.3000000000000007</v>
      </c>
      <c r="J43" s="771">
        <f>IF(H43/I43*100&gt;100,100,H43/I43*100)</f>
        <v>100</v>
      </c>
      <c r="K43" s="792">
        <f>(J43+J44+J45)/3</f>
        <v>96.416666666666671</v>
      </c>
      <c r="L43" s="791">
        <f>(K43+K46)/2</f>
        <v>98.208333333333343</v>
      </c>
      <c r="M43" s="784"/>
      <c r="N43" s="783"/>
    </row>
    <row r="44" spans="1:14" ht="47.25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80</v>
      </c>
      <c r="I45" s="786">
        <v>71.400000000000006</v>
      </c>
      <c r="J45" s="771">
        <f>IF(I45/H45*100&gt;100,100,I45/H45*100)</f>
        <v>89.25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1</v>
      </c>
      <c r="I46" s="774">
        <v>1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47.25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9.9</v>
      </c>
      <c r="I51" s="771">
        <v>9.6999999999999993</v>
      </c>
      <c r="J51" s="771">
        <f>IF(H51/I51*100&gt;100,100,H51/I51*100)</f>
        <v>100</v>
      </c>
      <c r="K51" s="792">
        <f>(J51+J52+J53)/3</f>
        <v>100</v>
      </c>
      <c r="L51" s="791">
        <f>(K51+K54)/2</f>
        <v>100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75</v>
      </c>
      <c r="I53" s="786">
        <v>87.5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332</v>
      </c>
      <c r="I54" s="801">
        <v>337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customHeight="1" x14ac:dyDescent="0.25">
      <c r="A63" s="789"/>
      <c r="B63" s="806" t="s">
        <v>80</v>
      </c>
      <c r="C63" s="780" t="s">
        <v>513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>
        <v>10</v>
      </c>
      <c r="I63" s="771">
        <v>9.4</v>
      </c>
      <c r="J63" s="771">
        <f>IF(H63/I63*100&gt;100,100,H63/I63*100)</f>
        <v>100</v>
      </c>
      <c r="K63" s="792">
        <f>(J63+J64+J65)/3</f>
        <v>99.066511085180863</v>
      </c>
      <c r="L63" s="791">
        <f>(K63+K66)/2</f>
        <v>91.720755542590439</v>
      </c>
      <c r="M63" s="784"/>
      <c r="N63" s="783"/>
    </row>
    <row r="64" spans="1:14" ht="47.25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>
        <v>100</v>
      </c>
      <c r="I64" s="771">
        <v>100</v>
      </c>
      <c r="J64" s="771">
        <f>IF(I64/H64*100&gt;100,100,I64/H64*100)</f>
        <v>100</v>
      </c>
      <c r="K64" s="785"/>
      <c r="L64" s="773"/>
      <c r="M64" s="784"/>
      <c r="N64" s="783"/>
    </row>
    <row r="65" spans="1:14" ht="89.25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>
        <v>85.7</v>
      </c>
      <c r="I65" s="786">
        <v>83.3</v>
      </c>
      <c r="J65" s="771">
        <f>IF(I65/H65*100&gt;100,100,I65/H65*100)</f>
        <v>97.199533255542576</v>
      </c>
      <c r="K65" s="785"/>
      <c r="L65" s="773"/>
      <c r="M65" s="784"/>
      <c r="N65" s="783"/>
    </row>
    <row r="66" spans="1:14" ht="33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801">
        <v>32</v>
      </c>
      <c r="I66" s="801">
        <v>27</v>
      </c>
      <c r="J66" s="771">
        <f>IF(I66/H66*100&gt;100,100,I66/H66*100)</f>
        <v>84.375</v>
      </c>
      <c r="K66" s="771">
        <f>J66</f>
        <v>84.375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566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47.25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801"/>
      <c r="I70" s="801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customHeight="1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9.9</v>
      </c>
      <c r="I76" s="771">
        <v>9.3000000000000007</v>
      </c>
      <c r="J76" s="771">
        <f>IF(H76/I76*100&gt;100,100,H76/I76*100)</f>
        <v>100</v>
      </c>
      <c r="K76" s="785"/>
      <c r="L76" s="773"/>
      <c r="M76" s="784"/>
      <c r="N76" s="783"/>
    </row>
    <row r="77" spans="1:14" ht="89.25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1</v>
      </c>
      <c r="I78" s="801">
        <v>1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hidden="1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9.9</v>
      </c>
      <c r="I88" s="771">
        <v>9.1999999999999993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340</v>
      </c>
      <c r="I90" s="801">
        <v>347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>
        <v>100</v>
      </c>
      <c r="I119" s="771">
        <v>100</v>
      </c>
      <c r="J119" s="771">
        <f>IF(I119/H119*100&gt;100,100,I119/H119*100)</f>
        <v>100</v>
      </c>
      <c r="K119" s="792">
        <f>(J119+J120+J121)/3</f>
        <v>100</v>
      </c>
      <c r="L119" s="791">
        <f>(K119+K122)/2</f>
        <v>92.1875</v>
      </c>
      <c r="M119" s="784"/>
      <c r="N119" s="783"/>
    </row>
    <row r="120" spans="1:14" ht="63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>
        <v>10</v>
      </c>
      <c r="I120" s="771">
        <v>9.4</v>
      </c>
      <c r="J120" s="771">
        <f>IF(H120/I120*100&gt;100,100,H120/I120*100)</f>
        <v>100</v>
      </c>
      <c r="K120" s="785"/>
      <c r="L120" s="773"/>
      <c r="M120" s="784"/>
      <c r="N120" s="783"/>
    </row>
    <row r="121" spans="1:14" ht="89.25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>
        <v>100</v>
      </c>
      <c r="I121" s="771">
        <v>100</v>
      </c>
      <c r="J121" s="771">
        <f>IF(I121/H121*100&gt;100,100,I121/H121*100)</f>
        <v>100</v>
      </c>
      <c r="K121" s="785"/>
      <c r="L121" s="773"/>
      <c r="M121" s="784"/>
      <c r="N121" s="783"/>
    </row>
    <row r="122" spans="1:14" ht="33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>
        <v>32</v>
      </c>
      <c r="I122" s="774">
        <v>27</v>
      </c>
      <c r="J122" s="771">
        <f>IF(I122/H122*100&gt;100,100,I122/H122*100)</f>
        <v>84.375</v>
      </c>
      <c r="K122" s="771">
        <f>J122</f>
        <v>84.375</v>
      </c>
      <c r="L122" s="773"/>
      <c r="M122" s="784"/>
      <c r="N122" s="771"/>
    </row>
    <row r="123" spans="1:14" ht="47.25" hidden="1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373</v>
      </c>
      <c r="I150" s="761">
        <f>I10+I14+I18+I22+I26+I30+I34+I38+I42+I46+I50+I54+I58+I62+I66+I70</f>
        <v>375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373</v>
      </c>
      <c r="I152" s="761">
        <f>I74+I78+I82+I86+I90+I94+I98+I102+I106+I110+I114+I118+I122+I126+I130+I134+I138+I142</f>
        <v>375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1.855468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570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569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>
        <v>9.4</v>
      </c>
      <c r="I19" s="771">
        <v>9.4</v>
      </c>
      <c r="J19" s="771">
        <f>IF(H19/I19*100&gt;100,100,H19/I19*100)</f>
        <v>100</v>
      </c>
      <c r="K19" s="792">
        <f>(J19+J20+J21)/3</f>
        <v>100</v>
      </c>
      <c r="L19" s="791">
        <f>(K19+K22)/2</f>
        <v>98.387096774193552</v>
      </c>
      <c r="M19" s="784"/>
      <c r="N19" s="807"/>
    </row>
    <row r="20" spans="1:14" ht="63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>
        <v>100</v>
      </c>
      <c r="I20" s="771">
        <v>100</v>
      </c>
      <c r="J20" s="771">
        <f>IF(I20/H20*100&gt;100,100,I20/H20*100)</f>
        <v>100</v>
      </c>
      <c r="K20" s="785"/>
      <c r="L20" s="773"/>
      <c r="M20" s="784"/>
      <c r="N20" s="807"/>
    </row>
    <row r="21" spans="1:14" ht="63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>
        <v>60</v>
      </c>
      <c r="I21" s="786">
        <v>60</v>
      </c>
      <c r="J21" s="771">
        <f>IF(I21/H21*100&gt;100,100,I21/H21*100)</f>
        <v>100</v>
      </c>
      <c r="K21" s="785"/>
      <c r="L21" s="773"/>
      <c r="M21" s="784"/>
      <c r="N21" s="807"/>
    </row>
    <row r="22" spans="1:14" ht="31.5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>
        <v>31</v>
      </c>
      <c r="I22" s="801">
        <v>30</v>
      </c>
      <c r="J22" s="771">
        <f>IF(I22/H22*100&gt;100,100,I22/H22*100)</f>
        <v>96.774193548387103</v>
      </c>
      <c r="K22" s="771">
        <f>J22</f>
        <v>96.774193548387103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9.3000000000000007</v>
      </c>
      <c r="I39" s="771">
        <v>9</v>
      </c>
      <c r="J39" s="771">
        <f>IF(H39/I39*100&gt;100,100,H39/I39*100)</f>
        <v>100</v>
      </c>
      <c r="K39" s="792">
        <f>(J39+J40+J41)/3</f>
        <v>100</v>
      </c>
      <c r="L39" s="791">
        <f>(K39+K42)/2</f>
        <v>99.275362318840592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47.25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61.5</v>
      </c>
      <c r="I41" s="786">
        <v>61.5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69</v>
      </c>
      <c r="I42" s="801">
        <v>68</v>
      </c>
      <c r="J42" s="771">
        <f>IF(I42/H42*100&gt;100,100,I42/H42*100)</f>
        <v>98.550724637681171</v>
      </c>
      <c r="K42" s="771">
        <f>J42</f>
        <v>98.550724637681171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8.1</v>
      </c>
      <c r="I43" s="771">
        <v>9.3000000000000007</v>
      </c>
      <c r="J43" s="771">
        <f>IF(H43/I43*100&gt;100,100,H43/I43*100)</f>
        <v>87.09677419354837</v>
      </c>
      <c r="K43" s="792">
        <f>(J43+J44+J45)/3</f>
        <v>95.698924731182785</v>
      </c>
      <c r="L43" s="791">
        <f>(K43+K46)/2</f>
        <v>97.849462365591393</v>
      </c>
      <c r="M43" s="784"/>
      <c r="N43" s="783"/>
    </row>
    <row r="44" spans="1:14" ht="47.25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47.25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60</v>
      </c>
      <c r="I45" s="786">
        <v>60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1</v>
      </c>
      <c r="I46" s="774">
        <v>2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47.25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9.8000000000000007</v>
      </c>
      <c r="I51" s="771">
        <v>9.8000000000000007</v>
      </c>
      <c r="J51" s="771">
        <f>IF(H51/I51*100&gt;100,100,H51/I51*100)</f>
        <v>100</v>
      </c>
      <c r="K51" s="792">
        <f>(J51+J52+J53)/3</f>
        <v>100</v>
      </c>
      <c r="L51" s="791">
        <f>(K51+K54)/2</f>
        <v>100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47.25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70.400000000000006</v>
      </c>
      <c r="I53" s="786">
        <v>70.400000000000006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400</v>
      </c>
      <c r="I54" s="801">
        <v>408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9.8000000000000007</v>
      </c>
      <c r="I67" s="771">
        <v>9.8000000000000007</v>
      </c>
      <c r="J67" s="771">
        <f>IF(H67/I67*100&gt;100,100,H67/I67*100)</f>
        <v>100</v>
      </c>
      <c r="K67" s="792">
        <f>(J67+J68+J69)/3</f>
        <v>100</v>
      </c>
      <c r="L67" s="805">
        <f>(K67+K70)/2</f>
        <v>90.909090909090907</v>
      </c>
      <c r="M67" s="784"/>
      <c r="N67" s="783"/>
    </row>
    <row r="68" spans="1:14" ht="47.25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47.25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60</v>
      </c>
      <c r="I69" s="786">
        <v>60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44</v>
      </c>
      <c r="I70" s="774">
        <v>36</v>
      </c>
      <c r="J70" s="771">
        <f>IF(I70/H70*100&gt;100,100,I70/H70*100)</f>
        <v>81.818181818181827</v>
      </c>
      <c r="K70" s="771">
        <f>J70</f>
        <v>81.818181818181827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95.698924731182785</v>
      </c>
      <c r="L75" s="791">
        <f>(K75+K78)/2</f>
        <v>97.849462365591393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8.1</v>
      </c>
      <c r="I76" s="771">
        <v>9.3000000000000007</v>
      </c>
      <c r="J76" s="771">
        <f>IF(H76/I76*100&gt;100,100,H76/I76*100)</f>
        <v>87.09677419354837</v>
      </c>
      <c r="K76" s="785"/>
      <c r="L76" s="773"/>
      <c r="M76" s="784"/>
      <c r="N76" s="783"/>
    </row>
    <row r="77" spans="1:14" ht="31.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1</v>
      </c>
      <c r="I78" s="801">
        <v>2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100</v>
      </c>
      <c r="L83" s="791">
        <f>(K83+K86)/2</f>
        <v>98.387096774193552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9.4</v>
      </c>
      <c r="I84" s="771">
        <v>9.4</v>
      </c>
      <c r="J84" s="771">
        <f>IF(H84/I84*100&gt;100,100,H84/I84*100)</f>
        <v>100</v>
      </c>
      <c r="K84" s="785"/>
      <c r="L84" s="773"/>
      <c r="M84" s="784"/>
      <c r="N84" s="783"/>
    </row>
    <row r="85" spans="1:14" ht="31.5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31</v>
      </c>
      <c r="I86" s="801">
        <v>30</v>
      </c>
      <c r="J86" s="771">
        <f>IF(I86/H86*100&gt;100,100,I86/H86*100)</f>
        <v>96.774193548387103</v>
      </c>
      <c r="K86" s="771">
        <f>J86</f>
        <v>96.774193548387103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9.8000000000000007</v>
      </c>
      <c r="I88" s="771">
        <v>9.8000000000000007</v>
      </c>
      <c r="J88" s="771">
        <f>IF(H88/I88*100&gt;100,100,H88/I88*100)</f>
        <v>100</v>
      </c>
      <c r="K88" s="785"/>
      <c r="L88" s="773"/>
      <c r="M88" s="784"/>
      <c r="N88" s="783"/>
    </row>
    <row r="89" spans="1:14" ht="31.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399</v>
      </c>
      <c r="I90" s="801">
        <v>436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>
        <v>100</v>
      </c>
      <c r="I99" s="771">
        <v>100</v>
      </c>
      <c r="J99" s="771">
        <f>IF(I99/H99*100&gt;100,100,I99/H99*100)</f>
        <v>100</v>
      </c>
      <c r="K99" s="792">
        <f>(J99+J100+J101)/3</f>
        <v>98.936170212765958</v>
      </c>
      <c r="L99" s="791">
        <f>(K99+K102)/2</f>
        <v>97.072251773049658</v>
      </c>
      <c r="M99" s="784"/>
      <c r="N99" s="783"/>
    </row>
    <row r="100" spans="1:14" ht="63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>
        <v>9.1</v>
      </c>
      <c r="I100" s="771">
        <v>9.4</v>
      </c>
      <c r="J100" s="771">
        <f>IF(H100/I100*100&gt;100,100,H100/I100*100)</f>
        <v>96.808510638297861</v>
      </c>
      <c r="K100" s="785"/>
      <c r="L100" s="773"/>
      <c r="M100" s="784"/>
      <c r="N100" s="783"/>
    </row>
    <row r="101" spans="1:14" ht="31.5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>
        <v>100</v>
      </c>
      <c r="I101" s="771">
        <v>100</v>
      </c>
      <c r="J101" s="771">
        <f>IF(I101/H101*100&gt;100,100,I101/H101*100)</f>
        <v>100</v>
      </c>
      <c r="K101" s="785"/>
      <c r="L101" s="773"/>
      <c r="M101" s="784"/>
      <c r="N101" s="783"/>
    </row>
    <row r="102" spans="1:14" ht="33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>
        <v>96</v>
      </c>
      <c r="I102" s="774">
        <v>91.4</v>
      </c>
      <c r="J102" s="771">
        <f>IF(I102/H102*100&gt;100,100,I102/H102*100)</f>
        <v>95.208333333333343</v>
      </c>
      <c r="K102" s="771">
        <f>J102</f>
        <v>95.208333333333343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47.25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9.8000000000000007</v>
      </c>
      <c r="I124" s="771">
        <v>9.8000000000000007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31.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25</v>
      </c>
      <c r="I126" s="774">
        <v>28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>
        <v>100</v>
      </c>
      <c r="I135" s="771">
        <v>100</v>
      </c>
      <c r="J135" s="771">
        <f>IF(I135/H135*100&gt;100,100,I135/H135*100)</f>
        <v>100</v>
      </c>
      <c r="K135" s="792">
        <f>(J135+J136+J137)/3</f>
        <v>96.491228070175438</v>
      </c>
      <c r="L135" s="791">
        <f>(K135+K138)/2</f>
        <v>98.245614035087726</v>
      </c>
      <c r="M135" s="784"/>
      <c r="N135" s="783"/>
    </row>
    <row r="136" spans="1:14" ht="63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>
        <v>5.0999999999999996</v>
      </c>
      <c r="I136" s="771">
        <v>5.7</v>
      </c>
      <c r="J136" s="771">
        <f>IF(H136/I136*100&gt;100,100,H136/I136*100)</f>
        <v>89.473684210526301</v>
      </c>
      <c r="K136" s="785"/>
      <c r="L136" s="773"/>
      <c r="M136" s="784"/>
      <c r="N136" s="783"/>
    </row>
    <row r="137" spans="1:14" ht="31.5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>
        <v>100</v>
      </c>
      <c r="I137" s="771">
        <v>100</v>
      </c>
      <c r="J137" s="771">
        <f>IF(I137/H137*100&gt;100,100,I137/H137*100)</f>
        <v>100</v>
      </c>
      <c r="K137" s="785"/>
      <c r="L137" s="773"/>
      <c r="M137" s="784"/>
      <c r="N137" s="783"/>
    </row>
    <row r="138" spans="1:14" ht="33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>
        <v>19</v>
      </c>
      <c r="I138" s="774">
        <v>19</v>
      </c>
      <c r="J138" s="771">
        <f>IF(I138/H138*100&gt;100,100,I138/H138*100)</f>
        <v>100</v>
      </c>
      <c r="K138" s="771">
        <f>J138</f>
        <v>100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545</v>
      </c>
      <c r="I150" s="761">
        <f>I10+I14+I18+I22+I26+I30+I34+I38+I42+I46+I50+I54+I58+I62+I66+I70</f>
        <v>544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571</v>
      </c>
      <c r="I152" s="761">
        <f>I74+I78+I82+I86+I90+I94+I98+I102+I106+I110+I114+I118+I122+I126+I130+I134+I138+I142</f>
        <v>606.4</v>
      </c>
    </row>
    <row r="156" spans="1:14" ht="23.25" hidden="1" x14ac:dyDescent="0.35">
      <c r="H156" s="760">
        <f>H10+H18+H22+H42+H46+H50+H54+H62+H70</f>
        <v>545</v>
      </c>
      <c r="I156" s="760">
        <f>I10+I18+I22+I42+I46+I50+I54+I62+I70</f>
        <v>544</v>
      </c>
    </row>
    <row r="157" spans="1:14" ht="23.25" hidden="1" x14ac:dyDescent="0.35">
      <c r="H157" s="760">
        <f>H74+H78+H86+H90+H102+H110+H114+H122+H126+H138</f>
        <v>571</v>
      </c>
      <c r="I157" s="760">
        <f>I74+I78+I86+I90+I102+I110+I114+I122+I126+I138</f>
        <v>606.4</v>
      </c>
    </row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38" fitToHeight="2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572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571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5.2</v>
      </c>
      <c r="I39" s="771">
        <v>3.1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63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53.3</v>
      </c>
      <c r="I41" s="786">
        <v>53.3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11</v>
      </c>
      <c r="I42" s="801">
        <v>11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63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>
        <v>6</v>
      </c>
      <c r="I47" s="771">
        <v>2.6</v>
      </c>
      <c r="J47" s="771">
        <f>IF(H47/I47*100&gt;100,100,H47/I47*100)</f>
        <v>100</v>
      </c>
      <c r="K47" s="792">
        <f>(J47+J48+J49)/3</f>
        <v>100</v>
      </c>
      <c r="L47" s="791">
        <f>(K47+K50)/2</f>
        <v>100</v>
      </c>
      <c r="M47" s="784"/>
      <c r="N47" s="783"/>
    </row>
    <row r="48" spans="1:14" ht="63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>
        <v>100</v>
      </c>
      <c r="I48" s="771">
        <v>100</v>
      </c>
      <c r="J48" s="771">
        <f>IF(I48/H48*100&gt;100,100,I48/H48*100)</f>
        <v>100</v>
      </c>
      <c r="K48" s="785"/>
      <c r="L48" s="773"/>
      <c r="M48" s="784"/>
      <c r="N48" s="783"/>
    </row>
    <row r="49" spans="1:14" ht="89.25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>
        <v>53.3</v>
      </c>
      <c r="I49" s="786">
        <v>53.3</v>
      </c>
      <c r="J49" s="771">
        <f>IF(I49/H49*100&gt;100,100,I49/H49*100)</f>
        <v>100</v>
      </c>
      <c r="K49" s="785"/>
      <c r="L49" s="773"/>
      <c r="M49" s="784"/>
      <c r="N49" s="783"/>
    </row>
    <row r="50" spans="1:14" ht="33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>
        <v>1</v>
      </c>
      <c r="I50" s="801">
        <v>1</v>
      </c>
      <c r="J50" s="771">
        <f>IF(I50/H50*100&gt;100,100,I50/H50*100)</f>
        <v>100</v>
      </c>
      <c r="K50" s="771">
        <f>J50</f>
        <v>100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10</v>
      </c>
      <c r="I51" s="771">
        <v>2.7</v>
      </c>
      <c r="J51" s="771">
        <f>IF(H51/I51*100&gt;100,100,H51/I51*100)</f>
        <v>100</v>
      </c>
      <c r="K51" s="792">
        <f>(J51+J52+J53)/3</f>
        <v>100</v>
      </c>
      <c r="L51" s="791">
        <f>(K51+K54)/2</f>
        <v>98.591549295774655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53.3</v>
      </c>
      <c r="I53" s="786">
        <v>53.3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142</v>
      </c>
      <c r="I54" s="801">
        <v>138</v>
      </c>
      <c r="J54" s="771">
        <f>IF(I54/H54*100&gt;100,100,I54/H54*100)</f>
        <v>97.183098591549296</v>
      </c>
      <c r="K54" s="771">
        <f>J54</f>
        <v>97.183098591549296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6.2</v>
      </c>
      <c r="I67" s="771">
        <v>1.9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783"/>
    </row>
    <row r="68" spans="1:14" ht="63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63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53.3</v>
      </c>
      <c r="I69" s="786">
        <v>53.3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8</v>
      </c>
      <c r="I70" s="774">
        <v>8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6</v>
      </c>
      <c r="I76" s="771">
        <v>2.6</v>
      </c>
      <c r="J76" s="771">
        <f>IF(H76/I76*100&gt;100,100,H76/I76*100)</f>
        <v>100</v>
      </c>
      <c r="K76" s="785"/>
      <c r="L76" s="773"/>
      <c r="M76" s="784"/>
      <c r="N76" s="783"/>
    </row>
    <row r="77" spans="1:14" ht="47.2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1</v>
      </c>
      <c r="I78" s="801">
        <v>1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hidden="1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98.768472906403943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10</v>
      </c>
      <c r="I88" s="771">
        <v>2.2000000000000002</v>
      </c>
      <c r="J88" s="771">
        <f>IF(H88/I88*100&gt;100,100,H88/I88*100)</f>
        <v>100</v>
      </c>
      <c r="K88" s="785"/>
      <c r="L88" s="773"/>
      <c r="M88" s="784"/>
      <c r="N88" s="783"/>
    </row>
    <row r="89" spans="1:14" ht="47.2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203</v>
      </c>
      <c r="I90" s="801">
        <v>198</v>
      </c>
      <c r="J90" s="771">
        <f>IF(I90/H90*100&gt;100,100,I90/H90*100)</f>
        <v>97.536945812807886</v>
      </c>
      <c r="K90" s="771">
        <f>J90</f>
        <v>97.536945812807886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6.2</v>
      </c>
      <c r="I124" s="771">
        <v>1.9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47.2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8</v>
      </c>
      <c r="I126" s="774">
        <v>8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162</v>
      </c>
      <c r="I150" s="761">
        <f>I10+I14+I18+I22+I26+I30+I34+I38+I42+I46+I50+I54+I58+I62+I66+I70</f>
        <v>158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212</v>
      </c>
      <c r="I152" s="761">
        <f>I74+I78+I82+I86+I90+I94+I98+I102+I106+I110+I114+I118+I122+I126+I130+I134+I138+I142</f>
        <v>207</v>
      </c>
    </row>
    <row r="156" spans="1:14" ht="23.25" hidden="1" x14ac:dyDescent="0.35">
      <c r="H156" s="760">
        <f>H10+H18+H22+H42+H46+H50+H54+H62+H70</f>
        <v>162</v>
      </c>
      <c r="I156" s="760">
        <f>I10+I18+I22+I42+I46+I50+I54+I62+I70</f>
        <v>158</v>
      </c>
    </row>
    <row r="157" spans="1:14" ht="23.25" hidden="1" x14ac:dyDescent="0.35">
      <c r="H157" s="760">
        <f>H74+H78+H86+H90+H102+H110+H114+H122+H126+H138</f>
        <v>212</v>
      </c>
      <c r="I157" s="760">
        <f>I74+I78+I86+I90+I102+I110+I114+I122+I126+I138</f>
        <v>207</v>
      </c>
    </row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574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customHeight="1" x14ac:dyDescent="0.25">
      <c r="A7" s="809" t="s">
        <v>573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>
        <v>15</v>
      </c>
      <c r="I7" s="771">
        <v>12.3</v>
      </c>
      <c r="J7" s="771">
        <f>IF(H7/I7*100&gt;100,100,H7/I7*100)</f>
        <v>100</v>
      </c>
      <c r="K7" s="792">
        <f>(J7+J8+J9)/3</f>
        <v>100</v>
      </c>
      <c r="L7" s="791">
        <f>(K7+K10)/2</f>
        <v>100</v>
      </c>
      <c r="M7" s="808" t="s">
        <v>154</v>
      </c>
      <c r="N7" s="818"/>
    </row>
    <row r="8" spans="1:14" ht="72.75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>
        <v>100</v>
      </c>
      <c r="I8" s="771">
        <v>100</v>
      </c>
      <c r="J8" s="771">
        <f>IF(I8/H8*100&gt;100,100,I8/H8*100)</f>
        <v>100</v>
      </c>
      <c r="K8" s="785"/>
      <c r="L8" s="773"/>
      <c r="M8" s="784"/>
      <c r="N8" s="817"/>
    </row>
    <row r="9" spans="1:14" ht="75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>
        <v>50</v>
      </c>
      <c r="I9" s="786">
        <v>100</v>
      </c>
      <c r="J9" s="771">
        <f>IF(I9/H9*100&gt;100,100,I9/H9*100)</f>
        <v>100</v>
      </c>
      <c r="K9" s="785"/>
      <c r="L9" s="773"/>
      <c r="M9" s="784"/>
      <c r="N9" s="817"/>
    </row>
    <row r="10" spans="1:14" ht="31.5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>
        <v>7</v>
      </c>
      <c r="I10" s="774">
        <v>7</v>
      </c>
      <c r="J10" s="771">
        <f>IF(I10/H10*100&gt;100,100,I10/H10*100)</f>
        <v>100</v>
      </c>
      <c r="K10" s="771">
        <f>J10</f>
        <v>100</v>
      </c>
      <c r="L10" s="773"/>
      <c r="M10" s="784"/>
      <c r="N10" s="816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11</v>
      </c>
      <c r="I39" s="771">
        <v>10.9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55.9</v>
      </c>
      <c r="I41" s="786">
        <v>55.9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130</v>
      </c>
      <c r="I42" s="801">
        <v>130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63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hidden="1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/>
      <c r="I51" s="771"/>
      <c r="J51" s="771" t="e">
        <f>IF(H51/I51*100&gt;100,100,H51/I51*100)</f>
        <v>#DIV/0!</v>
      </c>
      <c r="K51" s="792" t="e">
        <f>(J51+J52+J53)/3</f>
        <v>#DIV/0!</v>
      </c>
      <c r="L51" s="791" t="e">
        <f>(K51+K54)/2</f>
        <v>#DIV/0!</v>
      </c>
      <c r="M51" s="784"/>
      <c r="N51" s="783"/>
    </row>
    <row r="52" spans="1:14" ht="63" hidden="1" customHeight="1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/>
      <c r="I52" s="771"/>
      <c r="J52" s="771" t="e">
        <f>IF(I52/H52*100&gt;100,100,I52/H52*100)</f>
        <v>#DIV/0!</v>
      </c>
      <c r="K52" s="785"/>
      <c r="L52" s="773"/>
      <c r="M52" s="784"/>
      <c r="N52" s="783"/>
    </row>
    <row r="53" spans="1:14" ht="89.25" hidden="1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/>
      <c r="I53" s="786"/>
      <c r="J53" s="771" t="e">
        <f>IF(I53/H53*100&gt;100,100,I53/H53*100)</f>
        <v>#DIV/0!</v>
      </c>
      <c r="K53" s="785"/>
      <c r="L53" s="773"/>
      <c r="M53" s="784"/>
      <c r="N53" s="783"/>
    </row>
    <row r="54" spans="1:14" ht="33" hidden="1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/>
      <c r="I54" s="801"/>
      <c r="J54" s="771" t="e">
        <f>IF(I54/H54*100&gt;100,100,I54/H54*100)</f>
        <v>#DIV/0!</v>
      </c>
      <c r="K54" s="771" t="e">
        <f>J54</f>
        <v>#DIV/0!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63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/>
      <c r="I70" s="774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hidden="1" customHeight="1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/>
      <c r="I75" s="771"/>
      <c r="J75" s="771" t="e">
        <f>IF(I75/H75*100&gt;100,100,I75/H75*100)</f>
        <v>#DIV/0!</v>
      </c>
      <c r="K75" s="792" t="e">
        <f>(J75+J76+J77)/3</f>
        <v>#DIV/0!</v>
      </c>
      <c r="L75" s="791" t="e">
        <f>(K75+K78)/2</f>
        <v>#DIV/0!</v>
      </c>
      <c r="M75" s="784"/>
      <c r="N75" s="783"/>
    </row>
    <row r="76" spans="1:14" ht="63" hidden="1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/>
      <c r="I76" s="771"/>
      <c r="J76" s="771" t="e">
        <f>IF(H76/I76*100&gt;100,100,H76/I76*100)</f>
        <v>#DIV/0!</v>
      </c>
      <c r="K76" s="785"/>
      <c r="L76" s="773"/>
      <c r="M76" s="784"/>
      <c r="N76" s="783"/>
    </row>
    <row r="77" spans="1:14" ht="89.25" hidden="1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/>
      <c r="I77" s="771"/>
      <c r="J77" s="771" t="e">
        <f>IF(I77/H77*100&gt;100,100,I77/H77*100)</f>
        <v>#DIV/0!</v>
      </c>
      <c r="K77" s="785"/>
      <c r="L77" s="773"/>
      <c r="M77" s="784"/>
      <c r="N77" s="783"/>
    </row>
    <row r="78" spans="1:14" ht="33" hidden="1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/>
      <c r="I78" s="801"/>
      <c r="J78" s="771" t="e">
        <f>IF(I78/H78*100&gt;100,100,I78/H78*100)</f>
        <v>#DIV/0!</v>
      </c>
      <c r="K78" s="771" t="e">
        <f>J78</f>
        <v>#DIV/0!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100</v>
      </c>
      <c r="L83" s="791">
        <f>(K83+K86)/2</f>
        <v>100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15</v>
      </c>
      <c r="I84" s="771">
        <v>12.3</v>
      </c>
      <c r="J84" s="771">
        <f>IF(H84/I84*100&gt;100,100,H84/I84*100)</f>
        <v>100</v>
      </c>
      <c r="K84" s="785"/>
      <c r="L84" s="773"/>
      <c r="M84" s="784"/>
      <c r="N84" s="783"/>
    </row>
    <row r="85" spans="1:14" ht="47.25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7</v>
      </c>
      <c r="I86" s="801">
        <v>7</v>
      </c>
      <c r="J86" s="771">
        <f>IF(I86/H86*100&gt;100,100,I86/H86*100)</f>
        <v>100</v>
      </c>
      <c r="K86" s="771">
        <f>J86</f>
        <v>100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11</v>
      </c>
      <c r="I88" s="771">
        <v>10.9</v>
      </c>
      <c r="J88" s="771">
        <f>IF(H88/I88*100&gt;100,100,H88/I88*100)</f>
        <v>100</v>
      </c>
      <c r="K88" s="785"/>
      <c r="L88" s="773"/>
      <c r="M88" s="784"/>
      <c r="N88" s="783"/>
    </row>
    <row r="89" spans="1:14" ht="47.2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130</v>
      </c>
      <c r="I90" s="801">
        <v>130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hidden="1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137</v>
      </c>
      <c r="I150" s="761">
        <f>I10+I14+I18+I22+I26+I30+I34+I38+I42+I46+I50+I54+I58+I62+I66+I70</f>
        <v>137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137</v>
      </c>
      <c r="I152" s="761">
        <f>I74+I78+I82+I86+I90+I94+I98+I102+I106+I110+I114+I118+I122+I126+I130+I134+I138+I142</f>
        <v>137</v>
      </c>
    </row>
    <row r="156" spans="1:14" hidden="1" x14ac:dyDescent="0.25"/>
    <row r="157" spans="1:14" hidden="1" x14ac:dyDescent="0.25"/>
  </sheetData>
  <autoFilter ref="H6:L6"/>
  <mergeCells count="144">
    <mergeCell ref="K127:K129"/>
    <mergeCell ref="C115:C118"/>
    <mergeCell ref="D115:D118"/>
    <mergeCell ref="K115:K117"/>
    <mergeCell ref="L115:L118"/>
    <mergeCell ref="A7:A142"/>
    <mergeCell ref="C123:C126"/>
    <mergeCell ref="D123:D126"/>
    <mergeCell ref="L123:L126"/>
    <mergeCell ref="K123:K125"/>
    <mergeCell ref="C139:C142"/>
    <mergeCell ref="D139:D142"/>
    <mergeCell ref="K139:K141"/>
    <mergeCell ref="C127:C130"/>
    <mergeCell ref="D127:D130"/>
    <mergeCell ref="L111:L114"/>
    <mergeCell ref="A148:C148"/>
    <mergeCell ref="L139:L142"/>
    <mergeCell ref="C131:C134"/>
    <mergeCell ref="D131:D134"/>
    <mergeCell ref="K131:K133"/>
    <mergeCell ref="C135:C138"/>
    <mergeCell ref="D135:D138"/>
    <mergeCell ref="K135:K137"/>
    <mergeCell ref="L135:L138"/>
    <mergeCell ref="C119:C122"/>
    <mergeCell ref="D119:D122"/>
    <mergeCell ref="K119:K121"/>
    <mergeCell ref="L119:L122"/>
    <mergeCell ref="C107:C110"/>
    <mergeCell ref="D107:D110"/>
    <mergeCell ref="K107:K109"/>
    <mergeCell ref="L107:L110"/>
    <mergeCell ref="C111:C114"/>
    <mergeCell ref="D111:D114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C23:C26"/>
    <mergeCell ref="D23:D26"/>
    <mergeCell ref="K23:K25"/>
    <mergeCell ref="L23:L26"/>
    <mergeCell ref="L7:L10"/>
    <mergeCell ref="M7:M142"/>
    <mergeCell ref="D15:D18"/>
    <mergeCell ref="K15:K17"/>
    <mergeCell ref="N7:N10"/>
    <mergeCell ref="K145:M145"/>
    <mergeCell ref="L19:L22"/>
    <mergeCell ref="L127:L130"/>
    <mergeCell ref="L131:L134"/>
    <mergeCell ref="K111:K113"/>
    <mergeCell ref="K148:M148"/>
    <mergeCell ref="B2:N2"/>
    <mergeCell ref="B3:N3"/>
    <mergeCell ref="C7:C10"/>
    <mergeCell ref="D7:D10"/>
    <mergeCell ref="K7:K9"/>
    <mergeCell ref="L15:L18"/>
    <mergeCell ref="C19:C22"/>
    <mergeCell ref="D19:D22"/>
    <mergeCell ref="K19:K21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131"/>
  <sheetViews>
    <sheetView zoomScale="70" zoomScaleNormal="70" workbookViewId="0">
      <selection activeCell="L112" sqref="L112:L115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4.28515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9.425781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7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36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398.29166666666669</v>
      </c>
      <c r="Q5" s="129">
        <f>I7+I11+I15+I19+I23+I27+I31+I35+I39+I43+I47+I51+I55+I59+I63+I67+I71</f>
        <v>410.66666666666669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443.33333333333337</v>
      </c>
      <c r="Q7" s="129">
        <f>I75+I79+I83+I87+I91+I95+I99+I103+I107+I111+I115+I119</f>
        <v>455.08333333333331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9.9762727644627507</v>
      </c>
      <c r="I8" s="73">
        <v>6.4777327935222671</v>
      </c>
      <c r="J8" s="24">
        <f>IF(H8/I8*100&gt;100,100,H8/I8*100)</f>
        <v>100</v>
      </c>
      <c r="K8" s="229">
        <f>(J8+J9+J10)/3</f>
        <v>99.555555555555557</v>
      </c>
      <c r="L8" s="230">
        <f>(K8+K11)/2</f>
        <v>91.589624467673246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25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59.999999999999986</v>
      </c>
      <c r="I10" s="73">
        <v>59.2</v>
      </c>
      <c r="J10" s="24">
        <f t="shared" si="0"/>
        <v>98.666666666666686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11.958333333333334</v>
      </c>
      <c r="I11" s="74">
        <v>10</v>
      </c>
      <c r="J11" s="24">
        <f t="shared" si="0"/>
        <v>83.623693379790936</v>
      </c>
      <c r="K11" s="24">
        <f>J11</f>
        <v>83.623693379790936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>IF(H20/I20*100&gt;100,100,H20/I20*100)</f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>IF(I21/H21*100&gt;100,100,I21/H21*100)</f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>IF(I22/H22*100&gt;100,100,I22/H22*100)</f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>IF(I23/H23*100&gt;100,100,I23/H23*100)</f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>IF(I26/H26*100&gt;100,100,I26/H26*100)</f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>IF(I27/H27*100&gt;100,100,I27/H27*100)</f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>IF(H28/I28*100&gt;100,100,H28/I28*100)</f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>IF(I29/H29*100&gt;100,100,I29/H29*100)</f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>IF(I30/H30*100&gt;100,100,I30/H30*100)</f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>IF(I31/H31*100&gt;100,100,I31/H31*100)</f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9.9813248341803771</v>
      </c>
      <c r="I32" s="73">
        <v>4.5998794039107587</v>
      </c>
      <c r="J32" s="24">
        <f>IF(H32/I32*100&gt;100,100,H32/I32*100)</f>
        <v>100</v>
      </c>
      <c r="K32" s="229">
        <f>(J32+J33+J34)/3</f>
        <v>88.888888888888872</v>
      </c>
      <c r="L32" s="230">
        <f>(K32+K35)/2</f>
        <v>94.444444444444429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90</v>
      </c>
      <c r="I34" s="73">
        <v>60</v>
      </c>
      <c r="J34" s="24">
        <f>IF(I34/H34*100&gt;100,100,I34/H34*100)</f>
        <v>66.666666666666657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15.666666666666666</v>
      </c>
      <c r="I35" s="74">
        <v>15.666666666666666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9.9854877676723532</v>
      </c>
      <c r="I36" s="73">
        <v>6.7352327306560706</v>
      </c>
      <c r="J36" s="24">
        <f>IF(H36/I36*100&gt;100,100,H36/I36*100)</f>
        <v>100</v>
      </c>
      <c r="K36" s="229">
        <f>(J36+J37+J38)/3</f>
        <v>94.75</v>
      </c>
      <c r="L36" s="230">
        <f>(K36+K39)/2</f>
        <v>97.375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60</v>
      </c>
      <c r="I38" s="73">
        <v>50.55</v>
      </c>
      <c r="J38" s="24">
        <f>IF(I38/H38*100&gt;100,100,I38/H38*100)</f>
        <v>84.249999999999986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327.33333333333331</v>
      </c>
      <c r="I39" s="74">
        <v>335.41666666666669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47" si="1">IF(I42/H42*100&gt;100,100,I42/H42*100)</f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10.038461538461538</v>
      </c>
      <c r="I48" s="73">
        <v>6.5217391304347823</v>
      </c>
      <c r="J48" s="24">
        <f>IF(H48/I48*100&gt;100,100,H48/I48*100)</f>
        <v>100</v>
      </c>
      <c r="K48" s="229">
        <f>(J48+J49+J50)/3</f>
        <v>97.219999999999985</v>
      </c>
      <c r="L48" s="230">
        <f>(K48+K51)/2</f>
        <v>96.526666666666671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 t="shared" ref="J49:J63" si="2"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50</v>
      </c>
      <c r="I50" s="73">
        <v>45.83</v>
      </c>
      <c r="J50" s="24">
        <f t="shared" si="2"/>
        <v>91.66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16</v>
      </c>
      <c r="I51" s="74">
        <v>15.333333333333334</v>
      </c>
      <c r="J51" s="24">
        <f t="shared" si="2"/>
        <v>95.833333333333343</v>
      </c>
      <c r="K51" s="24">
        <f>J51</f>
        <v>95.833333333333343</v>
      </c>
      <c r="L51" s="234"/>
      <c r="M51" s="203"/>
      <c r="N51" s="225"/>
    </row>
    <row r="52" spans="1:14" ht="81.75" customHeight="1" x14ac:dyDescent="0.25">
      <c r="A52" s="203"/>
      <c r="B52" s="51" t="s">
        <v>103</v>
      </c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14.031055900621118</v>
      </c>
      <c r="I52" s="73">
        <v>0</v>
      </c>
      <c r="J52" s="24">
        <v>100</v>
      </c>
      <c r="K52" s="229">
        <f>(J52+J53+J54)/3</f>
        <v>100</v>
      </c>
      <c r="L52" s="230">
        <f>(K52+K55)/2</f>
        <v>100</v>
      </c>
      <c r="M52" s="203"/>
      <c r="N52" s="225"/>
    </row>
    <row r="53" spans="1:14" ht="81.75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100</v>
      </c>
      <c r="I53" s="73">
        <v>100</v>
      </c>
      <c r="J53" s="24">
        <f t="shared" si="2"/>
        <v>100</v>
      </c>
      <c r="K53" s="213"/>
      <c r="L53" s="231"/>
      <c r="M53" s="203"/>
      <c r="N53" s="225"/>
    </row>
    <row r="54" spans="1:14" ht="81.75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60</v>
      </c>
      <c r="I54" s="73">
        <v>71.430000000000007</v>
      </c>
      <c r="J54" s="24">
        <f t="shared" si="2"/>
        <v>100</v>
      </c>
      <c r="K54" s="214"/>
      <c r="L54" s="231"/>
      <c r="M54" s="203"/>
      <c r="N54" s="225"/>
    </row>
    <row r="55" spans="1:14" ht="81.75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0.66666666666666663</v>
      </c>
      <c r="I55" s="74">
        <v>0.66666666666666663</v>
      </c>
      <c r="J55" s="24">
        <f t="shared" si="2"/>
        <v>100</v>
      </c>
      <c r="K55" s="24">
        <f>J55</f>
        <v>100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10.044534412955464</v>
      </c>
      <c r="I64" s="73">
        <v>6.3772716769974176</v>
      </c>
      <c r="J64" s="24">
        <f>IF(H64/I64*100&gt;100,100,H64/I64*100)</f>
        <v>100</v>
      </c>
      <c r="K64" s="229">
        <f>(J64+J65+J66)/3</f>
        <v>97.828571428571422</v>
      </c>
      <c r="L64" s="230">
        <f>(K64+K67)/2</f>
        <v>98.914285714285711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ref="J65:J73" si="3">IF(I65/H65*100&gt;100,100,I65/H65*100)</f>
        <v>100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70.000000000000014</v>
      </c>
      <c r="I66" s="73">
        <v>65.44</v>
      </c>
      <c r="J66" s="24">
        <f t="shared" si="3"/>
        <v>93.485714285714266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26.666666666666668</v>
      </c>
      <c r="I67" s="74">
        <v>33.583333333333336</v>
      </c>
      <c r="J67" s="24">
        <f t="shared" si="3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10.027327935222671</v>
      </c>
      <c r="I76" s="73">
        <v>6.5217391304347823</v>
      </c>
      <c r="J76" s="24">
        <f>IF(H76/I76*100&gt;100,100,H76/I76*100)</f>
        <v>100</v>
      </c>
      <c r="K76" s="229">
        <f>(J76+J77+J78)/3</f>
        <v>100</v>
      </c>
      <c r="L76" s="230">
        <f>(K76+K79)/2</f>
        <v>97.916666666666671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16</v>
      </c>
      <c r="I79" s="74">
        <v>15.333333333333334</v>
      </c>
      <c r="J79" s="24">
        <f>IF(I79/H79*100&gt;100,100,I79/H79*100)</f>
        <v>95.833333333333343</v>
      </c>
      <c r="K79" s="24">
        <f>J79</f>
        <v>95.833333333333343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9.9869804811652099</v>
      </c>
      <c r="I80" s="73">
        <v>5.8905220191252701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>IF(I82/H82*100&gt;100,100,I82/H82*100)</f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387.66666666666669</v>
      </c>
      <c r="I83" s="74">
        <v>395.75</v>
      </c>
      <c r="J83" s="24">
        <f>IF(I83/H83*100&gt;100,100,I83/H83*100)</f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>IF(H84/I84*100&gt;100,100,H84/I84*100)</f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>IF(I85/H85*100&gt;100,100,I85/H85*100)</f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>IF(I86/H86*100&gt;100,100,I86/H86*100)</f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>IF(I87/H87*100&gt;100,100,I87/H87*100)</f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>IF(I88/H88*100&gt;100,100,I88/H88*100)</f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>IF(I89/H89*100&gt;100,100,I89/H89*100)</f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ref="J90:J103" si="4">IF(I90/H90*100&gt;100,100,I90/H90*100)</f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4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4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4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4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4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4"/>
        <v>#DIV/0!</v>
      </c>
      <c r="K103" s="24" t="e">
        <f>J103</f>
        <v>#DIV/0!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10.044534412955464</v>
      </c>
      <c r="I104" s="73">
        <v>6.3515568718482349</v>
      </c>
      <c r="J104" s="24">
        <f>IF(H104/I104*100&gt;100,100,H104/I104*100)</f>
        <v>100</v>
      </c>
      <c r="K104" s="229">
        <f>(J104+J105+J106)/3</f>
        <v>100</v>
      </c>
      <c r="L104" s="230">
        <f>(K104+K107)/2</f>
        <v>100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26.666666666666668</v>
      </c>
      <c r="I107" s="74">
        <v>33.583333333333336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10.04527665317139</v>
      </c>
      <c r="I108" s="73">
        <v>6.7359439793992371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90.069444444444443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12</v>
      </c>
      <c r="I111" s="74">
        <v>9.6166666666666671</v>
      </c>
      <c r="J111" s="24">
        <f>IF(I111/H111*100&gt;100,100,I111/H111*100)</f>
        <v>80.138888888888886</v>
      </c>
      <c r="K111" s="24">
        <f>J111</f>
        <v>80.138888888888886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9.9999999999999982</v>
      </c>
      <c r="I112" s="73">
        <v>0</v>
      </c>
      <c r="J112" s="24">
        <v>100</v>
      </c>
      <c r="K112" s="229">
        <f>(J112+J113+J114)/3</f>
        <v>100</v>
      </c>
      <c r="L112" s="230">
        <f>(K112+K115)/2</f>
        <v>90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5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5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1</v>
      </c>
      <c r="I115" s="74">
        <v>0.80000000000000016</v>
      </c>
      <c r="J115" s="24">
        <f t="shared" si="5"/>
        <v>80.000000000000014</v>
      </c>
      <c r="K115" s="24">
        <f>J115</f>
        <v>80.000000000000014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121"/>
  <customSheetViews>
    <customSheetView guid="{2D882797-2DB3-46DA-95CE-744B0E2D6284}" scale="65" showPageBreaks="1" showAutoFilter="1" view="pageBreakPreview" showRuler="0">
      <selection activeCell="B4" sqref="B4:B7"/>
      <rowBreaks count="5" manualBreakCount="5">
        <brk id="24" max="13" man="1"/>
        <brk id="47" max="13" man="1"/>
        <brk id="67" max="16383" man="1"/>
        <brk id="90" max="13" man="1"/>
        <brk id="113" max="13" man="1"/>
      </rowBreaks>
      <pageMargins left="0.35433070866141736" right="0.35433070866141736" top="0.39370078740157483" bottom="0.39370078740157483" header="0.51181102362204722" footer="0.51181102362204722"/>
      <pageSetup paperSize="9" scale="29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5" manualBreakCount="5">
        <brk id="24" max="13" man="1"/>
        <brk id="47" max="13" man="1"/>
        <brk id="67" max="16383" man="1"/>
        <brk id="90" max="13" man="1"/>
        <brk id="113" max="13" man="1"/>
      </rowBreaks>
      <pageMargins left="0.35433070866141736" right="0.35433070866141736" top="0.39370078740157483" bottom="0.39370078740157483" header="0.51181102362204722" footer="0.51181102362204722"/>
      <pageSetup paperSize="9" scale="29" orientation="landscape" horizontalDpi="4294967293" r:id="rId2"/>
      <headerFooter alignWithMargins="0"/>
      <autoFilter ref="B1:O1"/>
    </customSheetView>
  </customSheetViews>
  <mergeCells count="116">
    <mergeCell ref="A1:N1"/>
    <mergeCell ref="C16:C19"/>
    <mergeCell ref="D16:D19"/>
    <mergeCell ref="K16:K18"/>
    <mergeCell ref="D12:D15"/>
    <mergeCell ref="K12:K14"/>
    <mergeCell ref="C12:C15"/>
    <mergeCell ref="C8:C11"/>
    <mergeCell ref="D8:D11"/>
    <mergeCell ref="K8:K10"/>
    <mergeCell ref="K4:K6"/>
    <mergeCell ref="L4:L7"/>
    <mergeCell ref="L8:L11"/>
    <mergeCell ref="K20:K22"/>
    <mergeCell ref="D32:D35"/>
    <mergeCell ref="C20:C23"/>
    <mergeCell ref="K32:K34"/>
    <mergeCell ref="D28:D31"/>
    <mergeCell ref="D40:D43"/>
    <mergeCell ref="K40:K42"/>
    <mergeCell ref="C68:C71"/>
    <mergeCell ref="D36:D39"/>
    <mergeCell ref="C32:C35"/>
    <mergeCell ref="C24:C27"/>
    <mergeCell ref="D48:D51"/>
    <mergeCell ref="C60:C63"/>
    <mergeCell ref="D60:D63"/>
    <mergeCell ref="C28:C31"/>
    <mergeCell ref="C44:C47"/>
    <mergeCell ref="D44:D47"/>
    <mergeCell ref="K44:K46"/>
    <mergeCell ref="C40:C43"/>
    <mergeCell ref="D24:D27"/>
    <mergeCell ref="K36:K38"/>
    <mergeCell ref="K24:K26"/>
    <mergeCell ref="K28:K30"/>
    <mergeCell ref="K48:K50"/>
    <mergeCell ref="C56:C59"/>
    <mergeCell ref="C52:C55"/>
    <mergeCell ref="D52:D55"/>
    <mergeCell ref="K52:K54"/>
    <mergeCell ref="D56:D59"/>
    <mergeCell ref="K56:K58"/>
    <mergeCell ref="C48:C51"/>
    <mergeCell ref="C36:C39"/>
    <mergeCell ref="K60:K62"/>
    <mergeCell ref="L60:L63"/>
    <mergeCell ref="C72:C75"/>
    <mergeCell ref="D72:D75"/>
    <mergeCell ref="K72:K74"/>
    <mergeCell ref="C64:C67"/>
    <mergeCell ref="D64:D67"/>
    <mergeCell ref="K64:K66"/>
    <mergeCell ref="D68:D71"/>
    <mergeCell ref="K68:K70"/>
    <mergeCell ref="L68:L71"/>
    <mergeCell ref="K116:K118"/>
    <mergeCell ref="C104:C107"/>
    <mergeCell ref="C108:C111"/>
    <mergeCell ref="D108:D111"/>
    <mergeCell ref="K108:K110"/>
    <mergeCell ref="D104:D107"/>
    <mergeCell ref="C84:C87"/>
    <mergeCell ref="K76:K78"/>
    <mergeCell ref="L76:L79"/>
    <mergeCell ref="C80:C83"/>
    <mergeCell ref="D80:D83"/>
    <mergeCell ref="K80:K82"/>
    <mergeCell ref="K84:K86"/>
    <mergeCell ref="L80:L83"/>
    <mergeCell ref="L84:L87"/>
    <mergeCell ref="K100:K102"/>
    <mergeCell ref="K112:K114"/>
    <mergeCell ref="K104:K106"/>
    <mergeCell ref="C88:C91"/>
    <mergeCell ref="D88:D91"/>
    <mergeCell ref="K88:K90"/>
    <mergeCell ref="C92:C95"/>
    <mergeCell ref="D92:D95"/>
    <mergeCell ref="K92:K94"/>
    <mergeCell ref="D96:D99"/>
    <mergeCell ref="K96:K98"/>
    <mergeCell ref="C96:C99"/>
    <mergeCell ref="A121:C121"/>
    <mergeCell ref="C112:C115"/>
    <mergeCell ref="D112:D115"/>
    <mergeCell ref="A4:A119"/>
    <mergeCell ref="C4:C7"/>
    <mergeCell ref="D4:D7"/>
    <mergeCell ref="C116:C119"/>
    <mergeCell ref="D84:D87"/>
    <mergeCell ref="C76:C79"/>
    <mergeCell ref="D76:D79"/>
    <mergeCell ref="B120:C120"/>
    <mergeCell ref="C100:C103"/>
    <mergeCell ref="D100:D103"/>
    <mergeCell ref="D116:D119"/>
    <mergeCell ref="D20:D23"/>
    <mergeCell ref="L116:L119"/>
    <mergeCell ref="L108:L111"/>
    <mergeCell ref="L104:L107"/>
    <mergeCell ref="L112:L115"/>
    <mergeCell ref="L12:L15"/>
    <mergeCell ref="L20:L23"/>
    <mergeCell ref="L28:L31"/>
    <mergeCell ref="N8:N115"/>
    <mergeCell ref="L32:L35"/>
    <mergeCell ref="L48:L51"/>
    <mergeCell ref="L64:L67"/>
    <mergeCell ref="L100:L103"/>
    <mergeCell ref="L52:L55"/>
    <mergeCell ref="L44:L47"/>
    <mergeCell ref="L36:L39"/>
    <mergeCell ref="M4:M119"/>
    <mergeCell ref="L92:L95"/>
    <mergeCell ref="N116:N119"/>
  </mergeCells>
  <phoneticPr fontId="5" type="noConversion"/>
  <pageMargins left="0.75" right="0.75" top="1" bottom="1" header="0.5" footer="0.5"/>
  <pageSetup paperSize="9" scale="27" orientation="portrait" r:id="rId3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1.570312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576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575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3.7</v>
      </c>
      <c r="I39" s="771">
        <v>3.6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47.25" customHeight="1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47.25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66.7</v>
      </c>
      <c r="I41" s="786">
        <v>66.7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6</v>
      </c>
      <c r="I42" s="801">
        <v>7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47.25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47.25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6.6</v>
      </c>
      <c r="I51" s="771">
        <v>5.6</v>
      </c>
      <c r="J51" s="771">
        <f>IF(H51/I51*100&gt;100,100,H51/I51*100)</f>
        <v>100</v>
      </c>
      <c r="K51" s="792">
        <f>(J51+J52+J53)/3</f>
        <v>98.110106899902817</v>
      </c>
      <c r="L51" s="791">
        <f>(K51+K54)/2</f>
        <v>99.055053449951401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97.1</v>
      </c>
      <c r="J52" s="771">
        <f>IF(I52/H52*100&gt;100,100,I52/H52*100)</f>
        <v>97.1</v>
      </c>
      <c r="K52" s="785"/>
      <c r="L52" s="773"/>
      <c r="M52" s="784"/>
      <c r="N52" s="783"/>
    </row>
    <row r="53" spans="1:14" ht="47.25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68.599999999999994</v>
      </c>
      <c r="I53" s="786">
        <v>66.7</v>
      </c>
      <c r="J53" s="771">
        <f>IF(I53/H53*100&gt;100,100,I53/H53*100)</f>
        <v>97.230320699708471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343</v>
      </c>
      <c r="I54" s="801">
        <v>343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13.6</v>
      </c>
      <c r="I67" s="771">
        <v>19.600000000000001</v>
      </c>
      <c r="J67" s="771">
        <f>IF(H67/I67*100&gt;100,100,H67/I67*100)</f>
        <v>69.387755102040799</v>
      </c>
      <c r="K67" s="792">
        <f>(J67+J68+J69)/3</f>
        <v>89.795918367346928</v>
      </c>
      <c r="L67" s="805">
        <f>(K67+K70)/2</f>
        <v>90.210459183673464</v>
      </c>
      <c r="M67" s="784"/>
      <c r="N67" s="783"/>
    </row>
    <row r="68" spans="1:14" ht="47.25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47.25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50</v>
      </c>
      <c r="I69" s="786">
        <v>50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8</v>
      </c>
      <c r="I70" s="774">
        <v>7.25</v>
      </c>
      <c r="J70" s="771">
        <f>IF(I70/H70*100&gt;100,100,I70/H70*100)</f>
        <v>90.625</v>
      </c>
      <c r="K70" s="771">
        <f>J70</f>
        <v>90.625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hidden="1" customHeight="1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/>
      <c r="I75" s="771"/>
      <c r="J75" s="771" t="e">
        <f>IF(I75/H75*100&gt;100,100,I75/H75*100)</f>
        <v>#DIV/0!</v>
      </c>
      <c r="K75" s="792" t="e">
        <f>(J75+J76+J77)/3</f>
        <v>#DIV/0!</v>
      </c>
      <c r="L75" s="791" t="e">
        <f>(K75+K78)/2</f>
        <v>#DIV/0!</v>
      </c>
      <c r="M75" s="784"/>
      <c r="N75" s="783"/>
    </row>
    <row r="76" spans="1:14" ht="63" hidden="1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/>
      <c r="I76" s="771"/>
      <c r="J76" s="771" t="e">
        <f>IF(H76/I76*100&gt;100,100,H76/I76*100)</f>
        <v>#DIV/0!</v>
      </c>
      <c r="K76" s="785"/>
      <c r="L76" s="773"/>
      <c r="M76" s="784"/>
      <c r="N76" s="783"/>
    </row>
    <row r="77" spans="1:14" ht="89.25" hidden="1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/>
      <c r="I77" s="771"/>
      <c r="J77" s="771" t="e">
        <f>IF(I77/H77*100&gt;100,100,I77/H77*100)</f>
        <v>#DIV/0!</v>
      </c>
      <c r="K77" s="785"/>
      <c r="L77" s="773"/>
      <c r="M77" s="784"/>
      <c r="N77" s="783"/>
    </row>
    <row r="78" spans="1:14" ht="33" hidden="1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/>
      <c r="I78" s="801"/>
      <c r="J78" s="771" t="e">
        <f>IF(I78/H78*100&gt;100,100,I78/H78*100)</f>
        <v>#DIV/0!</v>
      </c>
      <c r="K78" s="771" t="e">
        <f>J78</f>
        <v>#DIV/0!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hidden="1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800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99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99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98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95.757575757575751</v>
      </c>
      <c r="L87" s="791">
        <f>(K87+K90)/2</f>
        <v>97.878787878787875</v>
      </c>
      <c r="M87" s="784"/>
      <c r="N87" s="800"/>
    </row>
    <row r="88" spans="1:14" ht="63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4.8</v>
      </c>
      <c r="I88" s="771">
        <v>5.5</v>
      </c>
      <c r="J88" s="771">
        <f>IF(H88/I88*100&gt;100,100,H88/I88*100)</f>
        <v>87.272727272727266</v>
      </c>
      <c r="K88" s="785"/>
      <c r="L88" s="773"/>
      <c r="M88" s="784"/>
      <c r="N88" s="799"/>
    </row>
    <row r="89" spans="1:14" ht="31.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99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349</v>
      </c>
      <c r="I90" s="801">
        <v>350</v>
      </c>
      <c r="J90" s="771">
        <f>IF(I90/H90*100&gt;100,100,I90/H90*100)</f>
        <v>100</v>
      </c>
      <c r="K90" s="771">
        <f>J90</f>
        <v>100</v>
      </c>
      <c r="L90" s="773"/>
      <c r="M90" s="784"/>
      <c r="N90" s="798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47.25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89.795918367346928</v>
      </c>
      <c r="L123" s="791">
        <f>(K123+K126)/2</f>
        <v>90.210459183673464</v>
      </c>
      <c r="M123" s="784"/>
      <c r="N123" s="783"/>
    </row>
    <row r="124" spans="1:14" ht="63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13.6</v>
      </c>
      <c r="I124" s="771">
        <v>19.600000000000001</v>
      </c>
      <c r="J124" s="771">
        <f>IF(H124/I124*100&gt;100,100,H124/I124*100)</f>
        <v>69.387755102040799</v>
      </c>
      <c r="K124" s="785"/>
      <c r="L124" s="773"/>
      <c r="M124" s="784"/>
      <c r="N124" s="783"/>
    </row>
    <row r="125" spans="1:14" ht="31.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8</v>
      </c>
      <c r="I126" s="774">
        <v>7.25</v>
      </c>
      <c r="J126" s="771">
        <f>IF(I126/H126*100&gt;100,100,I126/H126*100)</f>
        <v>90.625</v>
      </c>
      <c r="K126" s="771">
        <f>J126</f>
        <v>90.625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357</v>
      </c>
      <c r="I150" s="761">
        <f>I10+I14+I18+I22+I26+I30+I34+I38+I42+I46+I50+I54+I58+I62+I66+I70</f>
        <v>357.25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357</v>
      </c>
      <c r="I152" s="761">
        <f>I74+I78+I82+I86+I90+I94+I98+I102+I106+I110+I114+I118+I122+I126+I130+I134+I138+I142</f>
        <v>357.25</v>
      </c>
    </row>
    <row r="156" spans="1:14" hidden="1" x14ac:dyDescent="0.25"/>
    <row r="157" spans="1:14" hidden="1" x14ac:dyDescent="0.25"/>
  </sheetData>
  <autoFilter ref="H6:L6"/>
  <mergeCells count="145"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K107:K109"/>
    <mergeCell ref="L107:L110"/>
    <mergeCell ref="C111:C114"/>
    <mergeCell ref="D111:D114"/>
    <mergeCell ref="K111:K113"/>
    <mergeCell ref="L111:L114"/>
    <mergeCell ref="C107:C110"/>
    <mergeCell ref="D107:D110"/>
    <mergeCell ref="N83:N86"/>
    <mergeCell ref="N87:N90"/>
    <mergeCell ref="C139:C142"/>
    <mergeCell ref="D139:D142"/>
    <mergeCell ref="K139:K141"/>
    <mergeCell ref="C127:C130"/>
    <mergeCell ref="D127:D130"/>
    <mergeCell ref="L139:L142"/>
    <mergeCell ref="C115:C118"/>
    <mergeCell ref="D115:D118"/>
    <mergeCell ref="K115:K117"/>
    <mergeCell ref="L115:L118"/>
    <mergeCell ref="K119:K121"/>
    <mergeCell ref="L119:L122"/>
    <mergeCell ref="K123:K125"/>
    <mergeCell ref="C135:C138"/>
    <mergeCell ref="K127:K129"/>
    <mergeCell ref="L127:L130"/>
    <mergeCell ref="D131:D134"/>
    <mergeCell ref="K131:K133"/>
    <mergeCell ref="D135:D138"/>
    <mergeCell ref="C131:C134"/>
    <mergeCell ref="A148:C148"/>
    <mergeCell ref="A7:A142"/>
    <mergeCell ref="L131:L134"/>
    <mergeCell ref="C119:C122"/>
    <mergeCell ref="D119:D122"/>
    <mergeCell ref="K135:K137"/>
    <mergeCell ref="L135:L138"/>
    <mergeCell ref="C123:C126"/>
    <mergeCell ref="L123:L126"/>
    <mergeCell ref="D123:D126"/>
    <mergeCell ref="C83:C86"/>
    <mergeCell ref="D83:D86"/>
    <mergeCell ref="K83:K85"/>
    <mergeCell ref="L83:L86"/>
    <mergeCell ref="C87:C90"/>
    <mergeCell ref="D87:D90"/>
    <mergeCell ref="K87:K89"/>
    <mergeCell ref="L87:L90"/>
    <mergeCell ref="C91:C94"/>
    <mergeCell ref="D91:D94"/>
    <mergeCell ref="K91:K93"/>
    <mergeCell ref="L91:L94"/>
    <mergeCell ref="C95:C98"/>
    <mergeCell ref="D95:D98"/>
    <mergeCell ref="K95:K97"/>
    <mergeCell ref="L95:L98"/>
    <mergeCell ref="C67:C70"/>
    <mergeCell ref="D67:D70"/>
    <mergeCell ref="K67:K69"/>
    <mergeCell ref="L67:L70"/>
    <mergeCell ref="C71:C74"/>
    <mergeCell ref="D71:D74"/>
    <mergeCell ref="K71:K73"/>
    <mergeCell ref="L71:L74"/>
    <mergeCell ref="C75:C78"/>
    <mergeCell ref="D75:D78"/>
    <mergeCell ref="K75:K77"/>
    <mergeCell ref="L75:L78"/>
    <mergeCell ref="C79:C82"/>
    <mergeCell ref="D79:D82"/>
    <mergeCell ref="K79:K81"/>
    <mergeCell ref="L79:L82"/>
    <mergeCell ref="C51:C54"/>
    <mergeCell ref="D51:D54"/>
    <mergeCell ref="K51:K53"/>
    <mergeCell ref="L51:L54"/>
    <mergeCell ref="C55:C58"/>
    <mergeCell ref="D55:D58"/>
    <mergeCell ref="K55:K57"/>
    <mergeCell ref="L55:L58"/>
    <mergeCell ref="C59:C62"/>
    <mergeCell ref="D59:D62"/>
    <mergeCell ref="K59:K61"/>
    <mergeCell ref="L59:L62"/>
    <mergeCell ref="C63:C66"/>
    <mergeCell ref="D63:D66"/>
    <mergeCell ref="K63:K65"/>
    <mergeCell ref="L63:L66"/>
    <mergeCell ref="C35:C38"/>
    <mergeCell ref="D35:D38"/>
    <mergeCell ref="K35:K37"/>
    <mergeCell ref="L35:L38"/>
    <mergeCell ref="C39:C42"/>
    <mergeCell ref="D39:D42"/>
    <mergeCell ref="K39:K41"/>
    <mergeCell ref="L39:L42"/>
    <mergeCell ref="C43:C46"/>
    <mergeCell ref="D43:D46"/>
    <mergeCell ref="K43:K45"/>
    <mergeCell ref="L43:L46"/>
    <mergeCell ref="C47:C50"/>
    <mergeCell ref="D47:D50"/>
    <mergeCell ref="K47:K49"/>
    <mergeCell ref="L47:L50"/>
    <mergeCell ref="K31:K33"/>
    <mergeCell ref="L31:L34"/>
    <mergeCell ref="C19:C22"/>
    <mergeCell ref="D19:D22"/>
    <mergeCell ref="C23:C26"/>
    <mergeCell ref="D23:D26"/>
    <mergeCell ref="K23:K25"/>
    <mergeCell ref="C11:C14"/>
    <mergeCell ref="C15:C18"/>
    <mergeCell ref="D15:D18"/>
    <mergeCell ref="C27:C30"/>
    <mergeCell ref="L11:L14"/>
    <mergeCell ref="K145:M145"/>
    <mergeCell ref="D27:D30"/>
    <mergeCell ref="K27:K29"/>
    <mergeCell ref="C31:C34"/>
    <mergeCell ref="D31:D34"/>
    <mergeCell ref="L23:L26"/>
    <mergeCell ref="D11:D14"/>
    <mergeCell ref="K11:K13"/>
    <mergeCell ref="K15:K17"/>
    <mergeCell ref="K19:K21"/>
    <mergeCell ref="K148:M148"/>
    <mergeCell ref="M7:M142"/>
    <mergeCell ref="L19:L22"/>
    <mergeCell ref="L27:L30"/>
    <mergeCell ref="L15:L1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578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577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2.4</v>
      </c>
      <c r="I39" s="771">
        <v>3.4</v>
      </c>
      <c r="J39" s="771">
        <f>IF(H39/I39*100&gt;100,100,H39/I39*100)</f>
        <v>70.588235294117652</v>
      </c>
      <c r="K39" s="792">
        <f>(J39+J40+J41)/3</f>
        <v>87.162745098039224</v>
      </c>
      <c r="L39" s="791">
        <f>(K39+K42)/2</f>
        <v>91.729520697167757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90.9</v>
      </c>
      <c r="J40" s="771">
        <f>IF(I40/H40*100&gt;100,100,I40/H40*100)</f>
        <v>90.9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71.400000000000006</v>
      </c>
      <c r="I41" s="786">
        <v>71.400000000000006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54</v>
      </c>
      <c r="I42" s="801">
        <v>52</v>
      </c>
      <c r="J42" s="771">
        <f>IF(I42/H42*100&gt;100,100,I42/H42*100)</f>
        <v>96.296296296296291</v>
      </c>
      <c r="K42" s="771">
        <f>J42</f>
        <v>96.296296296296291</v>
      </c>
      <c r="L42" s="773"/>
      <c r="M42" s="784"/>
      <c r="N42" s="771"/>
    </row>
    <row r="43" spans="1:14" ht="63" hidden="1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/>
      <c r="I43" s="771"/>
      <c r="J43" s="771" t="e">
        <f>IF(H43/I43*100&gt;100,100,H43/I43*100)</f>
        <v>#DIV/0!</v>
      </c>
      <c r="K43" s="792" t="e">
        <f>(J43+J44+J45)/3</f>
        <v>#DIV/0!</v>
      </c>
      <c r="L43" s="791" t="e">
        <f>(K43+K46)/2</f>
        <v>#DIV/0!</v>
      </c>
      <c r="M43" s="784"/>
      <c r="N43" s="783"/>
    </row>
    <row r="44" spans="1:14" ht="63" hidden="1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/>
      <c r="I44" s="771"/>
      <c r="J44" s="771" t="e">
        <f>IF(I44/H44*100&gt;100,100,I44/H44*100)</f>
        <v>#DIV/0!</v>
      </c>
      <c r="K44" s="785"/>
      <c r="L44" s="773"/>
      <c r="M44" s="784"/>
      <c r="N44" s="783"/>
    </row>
    <row r="45" spans="1:14" ht="89.25" hidden="1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/>
      <c r="I45" s="786"/>
      <c r="J45" s="771" t="e">
        <f>IF(I45/H45*100&gt;100,100,I45/H45*100)</f>
        <v>#DIV/0!</v>
      </c>
      <c r="K45" s="785"/>
      <c r="L45" s="773"/>
      <c r="M45" s="784"/>
      <c r="N45" s="783"/>
    </row>
    <row r="46" spans="1:14" ht="33" hidden="1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/>
      <c r="I46" s="774"/>
      <c r="J46" s="771" t="e">
        <f>IF(I46/H46*100&gt;100,100,I46/H46*100)</f>
        <v>#DIV/0!</v>
      </c>
      <c r="K46" s="771" t="e">
        <f>J46</f>
        <v>#DIV/0!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6.5</v>
      </c>
      <c r="I51" s="771">
        <v>6.1</v>
      </c>
      <c r="J51" s="771">
        <f>IF(H51/I51*100&gt;100,100,H51/I51*100)</f>
        <v>100</v>
      </c>
      <c r="K51" s="792">
        <f>(J51+J52+J53)/3</f>
        <v>98.5</v>
      </c>
      <c r="L51" s="791">
        <f>(K51+K54)/2</f>
        <v>99.25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95.5</v>
      </c>
      <c r="J52" s="771">
        <f>IF(I52/H52*100&gt;100,100,I52/H52*100)</f>
        <v>95.5</v>
      </c>
      <c r="K52" s="785"/>
      <c r="L52" s="773"/>
      <c r="M52" s="784"/>
      <c r="N52" s="783"/>
    </row>
    <row r="53" spans="1:14" ht="63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71.400000000000006</v>
      </c>
      <c r="I53" s="786">
        <v>71.400000000000006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81</v>
      </c>
      <c r="I54" s="801">
        <v>86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63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/>
      <c r="I70" s="774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90.636704119850179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3.2</v>
      </c>
      <c r="I76" s="771">
        <v>2.1</v>
      </c>
      <c r="J76" s="771">
        <f>IF(H76/I76*100&gt;100,100,H76/I76*100)</f>
        <v>100</v>
      </c>
      <c r="K76" s="785"/>
      <c r="L76" s="773"/>
      <c r="M76" s="784"/>
      <c r="N76" s="783"/>
    </row>
    <row r="77" spans="1:14" ht="47.2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2.67</v>
      </c>
      <c r="I78" s="774">
        <v>2.17</v>
      </c>
      <c r="J78" s="771">
        <f>IF(I78/H78*100&gt;100,100,I78/H78*100)</f>
        <v>81.273408239700373</v>
      </c>
      <c r="K78" s="771">
        <f>J78</f>
        <v>81.273408239700373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hidden="1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93.8</v>
      </c>
      <c r="J87" s="771">
        <f>IF(I87/H87*100&gt;100,100,I87/H87*100)</f>
        <v>93.8</v>
      </c>
      <c r="K87" s="792">
        <f>(J87+J88+J89)/3</f>
        <v>96.952941176470588</v>
      </c>
      <c r="L87" s="791">
        <f>(K87+K90)/2</f>
        <v>98.476470588235287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3.3</v>
      </c>
      <c r="I88" s="771">
        <v>3.4</v>
      </c>
      <c r="J88" s="771">
        <f>IF(H88/I88*100&gt;100,100,H88/I88*100)</f>
        <v>97.058823529411768</v>
      </c>
      <c r="K88" s="785"/>
      <c r="L88" s="773"/>
      <c r="M88" s="784"/>
      <c r="N88" s="783"/>
    </row>
    <row r="89" spans="1:14" ht="47.2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132</v>
      </c>
      <c r="I90" s="801">
        <v>136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hidden="1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135</v>
      </c>
      <c r="I150" s="761">
        <f>I10+I14+I18+I22+I26+I30+I34+I38+I42+I46+I50+I54+I58+I62+I66+I70</f>
        <v>138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134.66999999999999</v>
      </c>
      <c r="I152" s="761">
        <f>I74+I78+I82+I86+I90+I94+I98+I102+I106+I110+I114+I118+I122+I126+I130+I134+I138+I142</f>
        <v>138.16999999999999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74803149606299213" bottom="0.74803149606299213" header="0.31496062992125984" footer="0.31496062992125984"/>
  <pageSetup paperSize="9" scale="46" fitToHeight="2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580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579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78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6</v>
      </c>
      <c r="I39" s="771">
        <v>4.4000000000000004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76.5" customHeight="1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63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65.099999999999994</v>
      </c>
      <c r="I41" s="786">
        <v>65.099999999999994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51</v>
      </c>
      <c r="I42" s="801">
        <v>61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6.5</v>
      </c>
      <c r="I43" s="771">
        <v>8.5</v>
      </c>
      <c r="J43" s="771">
        <f>IF(H43/I43*100&gt;100,100,H43/I43*100)</f>
        <v>76.470588235294116</v>
      </c>
      <c r="K43" s="792">
        <f>(J43+J44+J45)/3</f>
        <v>92.156862745098053</v>
      </c>
      <c r="L43" s="791">
        <f>(K43+K46)/2</f>
        <v>96.078431372549034</v>
      </c>
      <c r="M43" s="784"/>
      <c r="N43" s="783"/>
    </row>
    <row r="44" spans="1:14" ht="63" customHeight="1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63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71.400000000000006</v>
      </c>
      <c r="I45" s="786">
        <v>71.400000000000006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3</v>
      </c>
      <c r="I46" s="774">
        <v>3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9.3000000000000007</v>
      </c>
      <c r="I51" s="771">
        <v>8.1</v>
      </c>
      <c r="J51" s="771">
        <f>IF(H51/I51*100&gt;100,100,H51/I51*100)</f>
        <v>100</v>
      </c>
      <c r="K51" s="792">
        <f>(J51+J52+J53)/3</f>
        <v>98.866666666666674</v>
      </c>
      <c r="L51" s="791">
        <f>(K51+K54)/2</f>
        <v>98.793674484719276</v>
      </c>
      <c r="M51" s="784"/>
      <c r="N51" s="800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96.6</v>
      </c>
      <c r="J52" s="771">
        <f>IF(I52/H52*100&gt;100,100,I52/H52*100)</f>
        <v>96.6</v>
      </c>
      <c r="K52" s="785"/>
      <c r="L52" s="773"/>
      <c r="M52" s="784"/>
      <c r="N52" s="799"/>
    </row>
    <row r="53" spans="1:14" ht="63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51.2</v>
      </c>
      <c r="I53" s="786">
        <v>51.2</v>
      </c>
      <c r="J53" s="771">
        <f>IF(I53/H53*100&gt;100,100,I53/H53*100)</f>
        <v>100</v>
      </c>
      <c r="K53" s="785"/>
      <c r="L53" s="773"/>
      <c r="M53" s="784"/>
      <c r="N53" s="799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469</v>
      </c>
      <c r="I54" s="801">
        <v>463</v>
      </c>
      <c r="J54" s="771">
        <f>IF(I54/H54*100&gt;100,100,I54/H54*100)</f>
        <v>98.720682302771863</v>
      </c>
      <c r="K54" s="771">
        <f>J54</f>
        <v>98.720682302771863</v>
      </c>
      <c r="L54" s="773"/>
      <c r="M54" s="784"/>
      <c r="N54" s="798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customHeight="1" x14ac:dyDescent="0.25">
      <c r="A59" s="789"/>
      <c r="B59" s="806" t="s">
        <v>103</v>
      </c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>
        <v>8.8000000000000007</v>
      </c>
      <c r="I59" s="771">
        <v>5.6</v>
      </c>
      <c r="J59" s="771">
        <f>IF(H59/I59*100&gt;100,100,H59/I59*100)</f>
        <v>100</v>
      </c>
      <c r="K59" s="792">
        <f>(J59+J60+J61)/3</f>
        <v>100</v>
      </c>
      <c r="L59" s="791">
        <f>(K59+K62)/2</f>
        <v>100</v>
      </c>
      <c r="M59" s="784"/>
      <c r="N59" s="783"/>
    </row>
    <row r="60" spans="1:14" ht="63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>
        <v>100</v>
      </c>
      <c r="I60" s="771">
        <v>100</v>
      </c>
      <c r="J60" s="771">
        <f>IF(I60/H60*100&gt;100,100,I60/H60*100)</f>
        <v>100</v>
      </c>
      <c r="K60" s="785"/>
      <c r="L60" s="773"/>
      <c r="M60" s="784"/>
      <c r="N60" s="783"/>
    </row>
    <row r="61" spans="1:14" ht="89.25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>
        <v>60</v>
      </c>
      <c r="I61" s="786">
        <v>60</v>
      </c>
      <c r="J61" s="771">
        <f>IF(I61/H61*100&gt;100,100,I61/H61*100)</f>
        <v>100</v>
      </c>
      <c r="K61" s="785"/>
      <c r="L61" s="773"/>
      <c r="M61" s="784"/>
      <c r="N61" s="783"/>
    </row>
    <row r="62" spans="1:14" ht="33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>
        <v>0.33</v>
      </c>
      <c r="I62" s="774">
        <v>0.33</v>
      </c>
      <c r="J62" s="771">
        <f>IF(I62/H62*100&gt;100,100,I62/H62*100)</f>
        <v>100</v>
      </c>
      <c r="K62" s="771">
        <f>J62</f>
        <v>100</v>
      </c>
      <c r="L62" s="773"/>
      <c r="M62" s="784"/>
      <c r="N62" s="771"/>
    </row>
    <row r="63" spans="1:14" ht="63" hidden="1" customHeight="1" x14ac:dyDescent="0.25">
      <c r="A63" s="789"/>
      <c r="B63" s="806" t="s">
        <v>179</v>
      </c>
      <c r="C63" s="780" t="s">
        <v>513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8.8000000000000007</v>
      </c>
      <c r="I67" s="771">
        <v>2.7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783"/>
    </row>
    <row r="68" spans="1:14" ht="63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89.25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60</v>
      </c>
      <c r="I69" s="786">
        <v>60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9</v>
      </c>
      <c r="I70" s="774">
        <v>9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91.358024691358025</v>
      </c>
      <c r="L75" s="791">
        <f>(K75+K78)/2</f>
        <v>95.679012345679013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2</v>
      </c>
      <c r="I76" s="771">
        <v>2.7</v>
      </c>
      <c r="J76" s="771">
        <f>IF(H76/I76*100&gt;100,100,H76/I76*100)</f>
        <v>74.074074074074076</v>
      </c>
      <c r="K76" s="785"/>
      <c r="L76" s="773"/>
      <c r="M76" s="784"/>
      <c r="N76" s="783"/>
    </row>
    <row r="77" spans="1:14" ht="47.2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3</v>
      </c>
      <c r="I78" s="801">
        <v>3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97.2</v>
      </c>
      <c r="J83" s="771">
        <f>IF(I83/H83*100&gt;100,100,I83/H83*100)</f>
        <v>97.2</v>
      </c>
      <c r="K83" s="792">
        <f>(J83+J84+J85)/3</f>
        <v>99.066666666666663</v>
      </c>
      <c r="L83" s="791">
        <f>(K83+K86)/2</f>
        <v>99.533333333333331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7</v>
      </c>
      <c r="I84" s="771">
        <v>6.1</v>
      </c>
      <c r="J84" s="771">
        <f>IF(H84/I84*100&gt;100,100,H84/I84*100)</f>
        <v>100</v>
      </c>
      <c r="K84" s="785"/>
      <c r="L84" s="773"/>
      <c r="M84" s="784"/>
      <c r="N84" s="783"/>
    </row>
    <row r="85" spans="1:14" ht="47.25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3</v>
      </c>
      <c r="I86" s="801">
        <v>3</v>
      </c>
      <c r="J86" s="771">
        <f>IF(I86/H86*100&gt;100,100,I86/H86*100)</f>
        <v>100</v>
      </c>
      <c r="K86" s="771">
        <f>J86</f>
        <v>100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96.6</v>
      </c>
      <c r="J87" s="771">
        <f>IF(I87/H87*100&gt;100,100,I87/H87*100)</f>
        <v>96.6</v>
      </c>
      <c r="K87" s="792">
        <f>(J87+J88+J89)/3</f>
        <v>98.866666666666674</v>
      </c>
      <c r="L87" s="791">
        <f>(K87+K90)/2</f>
        <v>93.952564102564111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9.3000000000000007</v>
      </c>
      <c r="I88" s="771">
        <v>8.1</v>
      </c>
      <c r="J88" s="771">
        <f>IF(H88/I88*100&gt;100,100,H88/I88*100)</f>
        <v>100</v>
      </c>
      <c r="K88" s="785"/>
      <c r="L88" s="773"/>
      <c r="M88" s="784"/>
      <c r="N88" s="783"/>
    </row>
    <row r="89" spans="1:14" ht="47.2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520</v>
      </c>
      <c r="I90" s="801">
        <v>463</v>
      </c>
      <c r="J90" s="771">
        <f>IF(I90/H90*100&gt;100,100,I90/H90*100)</f>
        <v>89.038461538461533</v>
      </c>
      <c r="K90" s="771">
        <f>J90</f>
        <v>89.038461538461533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customHeight="1" x14ac:dyDescent="0.25">
      <c r="A111" s="789"/>
      <c r="B111" s="794" t="s">
        <v>88</v>
      </c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>
        <v>100</v>
      </c>
      <c r="I111" s="771">
        <v>100</v>
      </c>
      <c r="J111" s="771">
        <f>IF(I111/H111*100&gt;100,100,I111/H111*100)</f>
        <v>100</v>
      </c>
      <c r="K111" s="792">
        <f>(J111+J112+J113)/3</f>
        <v>86.111111111111128</v>
      </c>
      <c r="L111" s="791">
        <f>(K111+K114)/2</f>
        <v>93.055555555555571</v>
      </c>
      <c r="M111" s="784"/>
      <c r="N111" s="783"/>
    </row>
    <row r="112" spans="1:14" ht="63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>
        <v>2.1</v>
      </c>
      <c r="I112" s="771">
        <v>3.6</v>
      </c>
      <c r="J112" s="771">
        <f>IF(H112/I112*100&gt;100,100,H112/I112*100)</f>
        <v>58.333333333333336</v>
      </c>
      <c r="K112" s="785"/>
      <c r="L112" s="773"/>
      <c r="M112" s="784"/>
      <c r="N112" s="783"/>
    </row>
    <row r="113" spans="1:14" ht="47.25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>
        <v>100</v>
      </c>
      <c r="I113" s="771">
        <v>100</v>
      </c>
      <c r="J113" s="771">
        <f>IF(I113/H113*100&gt;100,100,I113/H113*100)</f>
        <v>100</v>
      </c>
      <c r="K113" s="785"/>
      <c r="L113" s="773"/>
      <c r="M113" s="784"/>
      <c r="N113" s="783"/>
    </row>
    <row r="114" spans="1:14" ht="33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>
        <v>0.33</v>
      </c>
      <c r="I114" s="774">
        <v>0.33</v>
      </c>
      <c r="J114" s="771">
        <f>IF(I114/H114*100&gt;100,100,I114/H114*100)</f>
        <v>100</v>
      </c>
      <c r="K114" s="771">
        <f>J114</f>
        <v>100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63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9.3000000000000007</v>
      </c>
      <c r="I124" s="771">
        <v>2.7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47.2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9</v>
      </c>
      <c r="I126" s="774">
        <v>9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532.33000000000004</v>
      </c>
      <c r="I150" s="761">
        <f>I10+I14+I18+I22+I26+I30+I34+I38+I42+I46+I50+I54+I58+I62+I66+I70</f>
        <v>536.33000000000004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535.33000000000004</v>
      </c>
      <c r="I152" s="761">
        <f>I74+I78+I82+I86+I90+I94+I98+I102+I106+I110+I114+I118+I122+I126+I130+I134+I138+I142</f>
        <v>478.33</v>
      </c>
    </row>
    <row r="156" spans="1:14" hidden="1" x14ac:dyDescent="0.25"/>
    <row r="157" spans="1:14" hidden="1" x14ac:dyDescent="0.25"/>
  </sheetData>
  <autoFilter ref="H6:L6"/>
  <mergeCells count="144">
    <mergeCell ref="C115:C118"/>
    <mergeCell ref="D115:D118"/>
    <mergeCell ref="K115:K117"/>
    <mergeCell ref="L115:L118"/>
    <mergeCell ref="C123:C126"/>
    <mergeCell ref="D123:D126"/>
    <mergeCell ref="K123:K125"/>
    <mergeCell ref="L131:L134"/>
    <mergeCell ref="K135:K137"/>
    <mergeCell ref="L123:L126"/>
    <mergeCell ref="C127:C130"/>
    <mergeCell ref="K127:K129"/>
    <mergeCell ref="D127:D130"/>
    <mergeCell ref="L127:L130"/>
    <mergeCell ref="A148:C148"/>
    <mergeCell ref="A7:A142"/>
    <mergeCell ref="N51:N54"/>
    <mergeCell ref="C139:C142"/>
    <mergeCell ref="D139:D142"/>
    <mergeCell ref="C131:C134"/>
    <mergeCell ref="D131:D134"/>
    <mergeCell ref="K131:K133"/>
    <mergeCell ref="L139:L142"/>
    <mergeCell ref="C135:C138"/>
    <mergeCell ref="C119:C122"/>
    <mergeCell ref="K119:K121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L55:L58"/>
    <mergeCell ref="C43:C46"/>
    <mergeCell ref="D43:D46"/>
    <mergeCell ref="K43:K45"/>
    <mergeCell ref="L43:L46"/>
    <mergeCell ref="C47:C50"/>
    <mergeCell ref="D47:D50"/>
    <mergeCell ref="K47:K49"/>
    <mergeCell ref="L47:L50"/>
    <mergeCell ref="C35:C38"/>
    <mergeCell ref="D35:D38"/>
    <mergeCell ref="C39:C42"/>
    <mergeCell ref="K39:K41"/>
    <mergeCell ref="C55:C58"/>
    <mergeCell ref="D55:D58"/>
    <mergeCell ref="K55:K57"/>
    <mergeCell ref="L19:L22"/>
    <mergeCell ref="C23:C26"/>
    <mergeCell ref="C51:C54"/>
    <mergeCell ref="D51:D54"/>
    <mergeCell ref="K51:K53"/>
    <mergeCell ref="L51:L54"/>
    <mergeCell ref="C31:C34"/>
    <mergeCell ref="K31:K33"/>
    <mergeCell ref="K27:K29"/>
    <mergeCell ref="K35:K37"/>
    <mergeCell ref="C27:C30"/>
    <mergeCell ref="D27:D30"/>
    <mergeCell ref="C19:C22"/>
    <mergeCell ref="D19:D22"/>
    <mergeCell ref="K19:K21"/>
    <mergeCell ref="K15:K17"/>
    <mergeCell ref="B2:N2"/>
    <mergeCell ref="B3:N3"/>
    <mergeCell ref="C7:C10"/>
    <mergeCell ref="D7:D10"/>
    <mergeCell ref="L7:L10"/>
    <mergeCell ref="D23:D26"/>
    <mergeCell ref="C11:C14"/>
    <mergeCell ref="K7:K9"/>
    <mergeCell ref="C15:C18"/>
    <mergeCell ref="M7:M142"/>
    <mergeCell ref="K145:M145"/>
    <mergeCell ref="L27:L30"/>
    <mergeCell ref="L15:L18"/>
    <mergeCell ref="L31:L34"/>
    <mergeCell ref="D119:D122"/>
    <mergeCell ref="L119:L122"/>
    <mergeCell ref="D39:D42"/>
    <mergeCell ref="K23:K25"/>
    <mergeCell ref="L39:L42"/>
    <mergeCell ref="D31:D34"/>
    <mergeCell ref="K148:M148"/>
    <mergeCell ref="L23:L26"/>
    <mergeCell ref="D11:D14"/>
    <mergeCell ref="K11:K13"/>
    <mergeCell ref="L11:L14"/>
    <mergeCell ref="D15:D18"/>
    <mergeCell ref="L35:L38"/>
    <mergeCell ref="L135:L138"/>
    <mergeCell ref="K139:K141"/>
    <mergeCell ref="D135:D138"/>
  </mergeCells>
  <pageMargins left="0.11811023622047245" right="0.11811023622047245" top="0.15748031496062992" bottom="0.15748031496062992" header="0.31496062992125984" footer="0.31496062992125984"/>
  <pageSetup paperSize="9" scale="39" fitToHeight="2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2.4257812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43.28515625" style="759" customWidth="1"/>
    <col min="15" max="16384" width="9.140625" style="759"/>
  </cols>
  <sheetData>
    <row r="2" spans="1:14" ht="39" customHeight="1" x14ac:dyDescent="0.25">
      <c r="B2" s="815" t="s">
        <v>582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581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10</v>
      </c>
      <c r="I39" s="771">
        <v>9.5</v>
      </c>
      <c r="J39" s="771">
        <f>IF(H39/I39*100&gt;100,100,H39/I39*100)</f>
        <v>100</v>
      </c>
      <c r="K39" s="792">
        <f>(J39+J40+J41)/3</f>
        <v>94.433333333333337</v>
      </c>
      <c r="L39" s="791">
        <f>(K39+K42)/2</f>
        <v>97.216666666666669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47.25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100</v>
      </c>
      <c r="I41" s="786">
        <v>83.3</v>
      </c>
      <c r="J41" s="771">
        <f>IF(I41/H41*100&gt;100,100,I41/H41*100)</f>
        <v>83.3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27</v>
      </c>
      <c r="I42" s="801">
        <v>28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9.9</v>
      </c>
      <c r="I43" s="771">
        <v>9.9</v>
      </c>
      <c r="J43" s="771">
        <f>IF(H43/I43*100&gt;100,100,H43/I43*100)</f>
        <v>100</v>
      </c>
      <c r="K43" s="792">
        <f>(J43+J44+J45)/3</f>
        <v>87.5</v>
      </c>
      <c r="L43" s="791">
        <f>(K43+K46)/2</f>
        <v>93.75</v>
      </c>
      <c r="M43" s="784"/>
      <c r="N43" s="783"/>
    </row>
    <row r="44" spans="1:14" ht="47.25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47.25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100</v>
      </c>
      <c r="I45" s="786">
        <v>62.5</v>
      </c>
      <c r="J45" s="771">
        <f>IF(I45/H45*100&gt;100,100,I45/H45*100)</f>
        <v>62.5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3</v>
      </c>
      <c r="I46" s="774">
        <v>4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47.25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10</v>
      </c>
      <c r="I51" s="771">
        <v>9.8000000000000007</v>
      </c>
      <c r="J51" s="771">
        <f>IF(H51/I51*100&gt;100,100,H51/I51*100)</f>
        <v>100</v>
      </c>
      <c r="K51" s="792">
        <f>(J51+J52+J53)/3</f>
        <v>100</v>
      </c>
      <c r="L51" s="791">
        <f>(K51+K54)/2</f>
        <v>100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47.25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56.5</v>
      </c>
      <c r="I53" s="786">
        <v>80.900000000000006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172</v>
      </c>
      <c r="I54" s="801">
        <v>185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10</v>
      </c>
      <c r="I67" s="771">
        <v>10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783"/>
    </row>
    <row r="68" spans="1:14" ht="47.25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47.25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50</v>
      </c>
      <c r="I69" s="786">
        <v>66.7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54</v>
      </c>
      <c r="I70" s="774">
        <v>55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47.25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>
        <v>100</v>
      </c>
      <c r="I71" s="771">
        <v>100</v>
      </c>
      <c r="J71" s="771">
        <f>IF(I71/H71*100&gt;100,100,I71/H71*100)</f>
        <v>100</v>
      </c>
      <c r="K71" s="792">
        <f>(J71+J72+J73)/3</f>
        <v>100</v>
      </c>
      <c r="L71" s="791">
        <f>(K71+K74)/2</f>
        <v>100</v>
      </c>
      <c r="M71" s="784"/>
      <c r="N71" s="783"/>
    </row>
    <row r="72" spans="1:14" ht="63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>
        <v>10</v>
      </c>
      <c r="I72" s="771">
        <v>9.9</v>
      </c>
      <c r="J72" s="771">
        <f>IF(H72/I72*100&gt;100,100,H72/I72*100)</f>
        <v>100</v>
      </c>
      <c r="K72" s="785"/>
      <c r="L72" s="773"/>
      <c r="M72" s="784"/>
      <c r="N72" s="783"/>
    </row>
    <row r="73" spans="1:14" ht="31.5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>
        <v>100</v>
      </c>
      <c r="I73" s="771">
        <v>100</v>
      </c>
      <c r="J73" s="771">
        <f>IF(I73/H73*100&gt;100,100,I73/H73*100)</f>
        <v>100</v>
      </c>
      <c r="K73" s="785"/>
      <c r="L73" s="773"/>
      <c r="M73" s="784"/>
      <c r="N73" s="783"/>
    </row>
    <row r="74" spans="1:14" ht="33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>
        <v>2</v>
      </c>
      <c r="I74" s="774">
        <v>2</v>
      </c>
      <c r="J74" s="771">
        <f>IF(I74/H74*100&gt;100,100,I74/H74*100)</f>
        <v>100</v>
      </c>
      <c r="K74" s="771">
        <f>J74</f>
        <v>100</v>
      </c>
      <c r="L74" s="773"/>
      <c r="M74" s="784"/>
      <c r="N74" s="771"/>
    </row>
    <row r="75" spans="1:14" ht="47.25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800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9.9</v>
      </c>
      <c r="I76" s="771">
        <v>9.8000000000000007</v>
      </c>
      <c r="J76" s="771">
        <f>IF(H76/I76*100&gt;100,100,H76/I76*100)</f>
        <v>100</v>
      </c>
      <c r="K76" s="785"/>
      <c r="L76" s="773"/>
      <c r="M76" s="784"/>
      <c r="N76" s="799"/>
    </row>
    <row r="77" spans="1:14" ht="31.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99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3</v>
      </c>
      <c r="I78" s="801">
        <v>4</v>
      </c>
      <c r="J78" s="771">
        <f>IF(I78/H78*100&gt;100,100,I78/H78*100)</f>
        <v>100</v>
      </c>
      <c r="K78" s="771">
        <f>J78</f>
        <v>100</v>
      </c>
      <c r="L78" s="773"/>
      <c r="M78" s="784"/>
      <c r="N78" s="798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hidden="1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10</v>
      </c>
      <c r="I88" s="771">
        <v>9.8000000000000007</v>
      </c>
      <c r="J88" s="771">
        <f>IF(H88/I88*100&gt;100,100,H88/I88*100)</f>
        <v>100</v>
      </c>
      <c r="K88" s="785"/>
      <c r="L88" s="773"/>
      <c r="M88" s="784"/>
      <c r="N88" s="783"/>
    </row>
    <row r="89" spans="1:14" ht="31.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201</v>
      </c>
      <c r="I90" s="801">
        <v>206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>
        <v>100</v>
      </c>
      <c r="I119" s="771">
        <v>100</v>
      </c>
      <c r="J119" s="771">
        <f>IF(I119/H119*100&gt;100,100,I119/H119*100)</f>
        <v>100</v>
      </c>
      <c r="K119" s="792">
        <f>(J119+J120+J121)/3</f>
        <v>100</v>
      </c>
      <c r="L119" s="791">
        <f>(K119+K122)/2</f>
        <v>100</v>
      </c>
      <c r="M119" s="784"/>
      <c r="N119" s="783"/>
    </row>
    <row r="120" spans="1:14" ht="63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>
        <v>10</v>
      </c>
      <c r="I120" s="771">
        <v>9.8000000000000007</v>
      </c>
      <c r="J120" s="771">
        <f>IF(H120/I120*100&gt;100,100,H120/I120*100)</f>
        <v>100</v>
      </c>
      <c r="K120" s="785"/>
      <c r="L120" s="773"/>
      <c r="M120" s="784"/>
      <c r="N120" s="783"/>
    </row>
    <row r="121" spans="1:14" ht="31.5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>
        <v>100</v>
      </c>
      <c r="I121" s="771">
        <v>100</v>
      </c>
      <c r="J121" s="771">
        <f>IF(I121/H121*100&gt;100,100,I121/H121*100)</f>
        <v>100</v>
      </c>
      <c r="K121" s="785"/>
      <c r="L121" s="773"/>
      <c r="M121" s="784"/>
      <c r="N121" s="783"/>
    </row>
    <row r="122" spans="1:14" ht="33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>
        <v>7</v>
      </c>
      <c r="I122" s="774">
        <v>7</v>
      </c>
      <c r="J122" s="771">
        <f>IF(I122/H122*100&gt;100,100,I122/H122*100)</f>
        <v>100</v>
      </c>
      <c r="K122" s="771">
        <f>J122</f>
        <v>100</v>
      </c>
      <c r="L122" s="773"/>
      <c r="M122" s="784"/>
      <c r="N122" s="771"/>
    </row>
    <row r="123" spans="1:14" ht="47.25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99.074074074074076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10</v>
      </c>
      <c r="I124" s="771">
        <v>9.5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31.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54</v>
      </c>
      <c r="I126" s="774">
        <v>53</v>
      </c>
      <c r="J126" s="771">
        <f>IF(I126/H126*100&gt;100,100,I126/H126*100)</f>
        <v>98.148148148148152</v>
      </c>
      <c r="K126" s="771">
        <f>J126</f>
        <v>98.148148148148152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256</v>
      </c>
      <c r="I150" s="761">
        <f>I10+I14+I18+I22+I26+I30+I34+I38+I42+I46+I50+I54+I58+I62+I66+I70</f>
        <v>272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267</v>
      </c>
      <c r="I152" s="761">
        <f>I74+I78+I82+I86+I90+I94+I98+I102+I106+I110+I114+I118+I122+I126+I130+I134+I138+I142</f>
        <v>272</v>
      </c>
    </row>
    <row r="156" spans="1:14" hidden="1" x14ac:dyDescent="0.25"/>
    <row r="157" spans="1:14" hidden="1" x14ac:dyDescent="0.25"/>
  </sheetData>
  <autoFilter ref="H6:L6"/>
  <mergeCells count="144">
    <mergeCell ref="C115:C118"/>
    <mergeCell ref="D115:D118"/>
    <mergeCell ref="K115:K117"/>
    <mergeCell ref="L115:L118"/>
    <mergeCell ref="C123:C126"/>
    <mergeCell ref="D123:D126"/>
    <mergeCell ref="K123:K125"/>
    <mergeCell ref="L131:L134"/>
    <mergeCell ref="K135:K137"/>
    <mergeCell ref="L123:L126"/>
    <mergeCell ref="C127:C130"/>
    <mergeCell ref="K127:K129"/>
    <mergeCell ref="D127:D130"/>
    <mergeCell ref="L127:L130"/>
    <mergeCell ref="A148:C148"/>
    <mergeCell ref="A7:A142"/>
    <mergeCell ref="N75:N78"/>
    <mergeCell ref="C139:C142"/>
    <mergeCell ref="D139:D142"/>
    <mergeCell ref="C131:C134"/>
    <mergeCell ref="D131:D134"/>
    <mergeCell ref="K131:K133"/>
    <mergeCell ref="L139:L142"/>
    <mergeCell ref="C135:C138"/>
    <mergeCell ref="C119:C122"/>
    <mergeCell ref="K119:K121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L55:L58"/>
    <mergeCell ref="C43:C46"/>
    <mergeCell ref="D43:D46"/>
    <mergeCell ref="K43:K45"/>
    <mergeCell ref="L43:L46"/>
    <mergeCell ref="C47:C50"/>
    <mergeCell ref="D47:D50"/>
    <mergeCell ref="K47:K49"/>
    <mergeCell ref="L47:L50"/>
    <mergeCell ref="C35:C38"/>
    <mergeCell ref="D35:D38"/>
    <mergeCell ref="C39:C42"/>
    <mergeCell ref="K39:K41"/>
    <mergeCell ref="C55:C58"/>
    <mergeCell ref="D55:D58"/>
    <mergeCell ref="K55:K57"/>
    <mergeCell ref="L19:L22"/>
    <mergeCell ref="C23:C26"/>
    <mergeCell ref="C51:C54"/>
    <mergeCell ref="D51:D54"/>
    <mergeCell ref="K51:K53"/>
    <mergeCell ref="L51:L54"/>
    <mergeCell ref="C31:C34"/>
    <mergeCell ref="K31:K33"/>
    <mergeCell ref="K27:K29"/>
    <mergeCell ref="K35:K37"/>
    <mergeCell ref="C27:C30"/>
    <mergeCell ref="D27:D30"/>
    <mergeCell ref="C19:C22"/>
    <mergeCell ref="D19:D22"/>
    <mergeCell ref="K19:K21"/>
    <mergeCell ref="K15:K17"/>
    <mergeCell ref="B2:N2"/>
    <mergeCell ref="B3:N3"/>
    <mergeCell ref="C7:C10"/>
    <mergeCell ref="D7:D10"/>
    <mergeCell ref="L7:L10"/>
    <mergeCell ref="D23:D26"/>
    <mergeCell ref="C11:C14"/>
    <mergeCell ref="K7:K9"/>
    <mergeCell ref="C15:C18"/>
    <mergeCell ref="M7:M142"/>
    <mergeCell ref="K145:M145"/>
    <mergeCell ref="L27:L30"/>
    <mergeCell ref="L15:L18"/>
    <mergeCell ref="L31:L34"/>
    <mergeCell ref="D119:D122"/>
    <mergeCell ref="L119:L122"/>
    <mergeCell ref="D39:D42"/>
    <mergeCell ref="K23:K25"/>
    <mergeCell ref="L39:L42"/>
    <mergeCell ref="D31:D34"/>
    <mergeCell ref="K148:M148"/>
    <mergeCell ref="L23:L26"/>
    <mergeCell ref="D11:D14"/>
    <mergeCell ref="K11:K13"/>
    <mergeCell ref="L11:L14"/>
    <mergeCell ref="D15:D18"/>
    <mergeCell ref="L35:L38"/>
    <mergeCell ref="L135:L138"/>
    <mergeCell ref="K139:K141"/>
    <mergeCell ref="D135:D138"/>
  </mergeCells>
  <pageMargins left="0.11811023622047245" right="0.11811023622047245" top="0.15748031496062992" bottom="0.19685039370078741" header="0.31496062992125984" footer="0.31496062992125984"/>
  <pageSetup paperSize="9" scale="41" fitToHeight="3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584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583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>
        <v>8.5</v>
      </c>
      <c r="I19" s="771">
        <v>9</v>
      </c>
      <c r="J19" s="771">
        <f>IF(H19/I19*100&gt;100,100,H19/I19*100)</f>
        <v>94.444444444444443</v>
      </c>
      <c r="K19" s="792">
        <f>(J19+J20+J21)/3</f>
        <v>98.148148148148152</v>
      </c>
      <c r="L19" s="791">
        <f>(K19+K22)/2</f>
        <v>92.824074074074076</v>
      </c>
      <c r="M19" s="784"/>
      <c r="N19" s="807"/>
    </row>
    <row r="20" spans="1:14" ht="63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>
        <v>100</v>
      </c>
      <c r="I20" s="771">
        <v>100</v>
      </c>
      <c r="J20" s="771">
        <f>IF(I20/H20*100&gt;100,100,I20/H20*100)</f>
        <v>100</v>
      </c>
      <c r="K20" s="785"/>
      <c r="L20" s="773"/>
      <c r="M20" s="784"/>
      <c r="N20" s="807"/>
    </row>
    <row r="21" spans="1:14" ht="63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>
        <v>66.7</v>
      </c>
      <c r="I21" s="786">
        <v>66.7</v>
      </c>
      <c r="J21" s="771">
        <f>IF(I21/H21*100&gt;100,100,I21/H21*100)</f>
        <v>100</v>
      </c>
      <c r="K21" s="785"/>
      <c r="L21" s="773"/>
      <c r="M21" s="784"/>
      <c r="N21" s="807"/>
    </row>
    <row r="22" spans="1:14" ht="31.5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>
        <v>24</v>
      </c>
      <c r="I22" s="801">
        <v>21</v>
      </c>
      <c r="J22" s="771">
        <f>IF(I22/H22*100&gt;100,100,I22/H22*100)</f>
        <v>87.5</v>
      </c>
      <c r="K22" s="771">
        <f>J22</f>
        <v>87.5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8.9</v>
      </c>
      <c r="I39" s="771">
        <v>8.4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66.7</v>
      </c>
      <c r="I41" s="786">
        <v>73.3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73</v>
      </c>
      <c r="I42" s="801">
        <v>76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9.6</v>
      </c>
      <c r="I43" s="771">
        <v>8.1</v>
      </c>
      <c r="J43" s="771">
        <f>IF(H43/I43*100&gt;100,100,H43/I43*100)</f>
        <v>100</v>
      </c>
      <c r="K43" s="792">
        <f>(J43+J44+J45)/3</f>
        <v>100</v>
      </c>
      <c r="L43" s="791">
        <f>(K43+K46)/2</f>
        <v>100</v>
      </c>
      <c r="M43" s="784"/>
      <c r="N43" s="783"/>
    </row>
    <row r="44" spans="1:14" ht="47.25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50</v>
      </c>
      <c r="I45" s="786">
        <v>85.7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2</v>
      </c>
      <c r="I46" s="774">
        <v>2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>
        <v>9.4</v>
      </c>
      <c r="I47" s="771">
        <v>8.5</v>
      </c>
      <c r="J47" s="771">
        <f>IF(H47/I47*100&gt;100,100,H47/I47*100)</f>
        <v>100</v>
      </c>
      <c r="K47" s="792">
        <f>(J47+J48+J49)/3</f>
        <v>100</v>
      </c>
      <c r="L47" s="791">
        <f>(K47+K50)/2</f>
        <v>100</v>
      </c>
      <c r="M47" s="784"/>
      <c r="N47" s="783"/>
    </row>
    <row r="48" spans="1:14" ht="47.25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>
        <v>100</v>
      </c>
      <c r="I48" s="771">
        <v>100</v>
      </c>
      <c r="J48" s="771">
        <f>IF(I48/H48*100&gt;100,100,I48/H48*100)</f>
        <v>100</v>
      </c>
      <c r="K48" s="785"/>
      <c r="L48" s="773"/>
      <c r="M48" s="784"/>
      <c r="N48" s="783"/>
    </row>
    <row r="49" spans="1:14" ht="89.25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>
        <v>50</v>
      </c>
      <c r="I49" s="786">
        <v>50</v>
      </c>
      <c r="J49" s="771">
        <f>IF(I49/H49*100&gt;100,100,I49/H49*100)</f>
        <v>100</v>
      </c>
      <c r="K49" s="785"/>
      <c r="L49" s="773"/>
      <c r="M49" s="784"/>
      <c r="N49" s="783"/>
    </row>
    <row r="50" spans="1:14" ht="33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>
        <v>1</v>
      </c>
      <c r="I50" s="801">
        <v>1</v>
      </c>
      <c r="J50" s="771">
        <f>IF(I50/H50*100&gt;100,100,I50/H50*100)</f>
        <v>100</v>
      </c>
      <c r="K50" s="771">
        <f>J50</f>
        <v>100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8</v>
      </c>
      <c r="I51" s="771">
        <v>8.8000000000000007</v>
      </c>
      <c r="J51" s="771">
        <f>IF(H51/I51*100&gt;100,100,H51/I51*100)</f>
        <v>90.909090909090907</v>
      </c>
      <c r="K51" s="792">
        <f>(J51+J52+J53)/3</f>
        <v>90.691648189209161</v>
      </c>
      <c r="L51" s="791">
        <f>(K51+K54)/2</f>
        <v>94.684448433228908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95.8</v>
      </c>
      <c r="J52" s="771">
        <f>IF(I52/H52*100&gt;100,100,I52/H52*100)</f>
        <v>95.8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53.3</v>
      </c>
      <c r="I53" s="786">
        <v>45.5</v>
      </c>
      <c r="J53" s="771">
        <f>IF(I53/H53*100&gt;100,100,I53/H53*100)</f>
        <v>85.365853658536594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378</v>
      </c>
      <c r="I54" s="801">
        <v>373</v>
      </c>
      <c r="J54" s="771">
        <f>IF(I54/H54*100&gt;100,100,I54/H54*100)</f>
        <v>98.67724867724867</v>
      </c>
      <c r="K54" s="771">
        <f>J54</f>
        <v>98.67724867724867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hidden="1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/>
      <c r="I67" s="771"/>
      <c r="J67" s="771" t="e">
        <f>IF(H67/I67*100&gt;100,100,H67/I67*100)</f>
        <v>#DIV/0!</v>
      </c>
      <c r="K67" s="792" t="e">
        <f>(J67+J68+J69)/3</f>
        <v>#DIV/0!</v>
      </c>
      <c r="L67" s="805" t="e">
        <f>(K67+K70)/2</f>
        <v>#DIV/0!</v>
      </c>
      <c r="M67" s="784"/>
      <c r="N67" s="783"/>
    </row>
    <row r="68" spans="1:14" ht="47.25" hidden="1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/>
      <c r="I68" s="771"/>
      <c r="J68" s="771" t="e">
        <f>IF(I68/H68*100&gt;100,100,I68/H68*100)</f>
        <v>#DIV/0!</v>
      </c>
      <c r="K68" s="785"/>
      <c r="L68" s="773"/>
      <c r="M68" s="784"/>
      <c r="N68" s="783"/>
    </row>
    <row r="69" spans="1:14" ht="89.25" hidden="1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/>
      <c r="I69" s="786"/>
      <c r="J69" s="771" t="e">
        <f>IF(I69/H69*100&gt;100,100,I69/H69*100)</f>
        <v>#DIV/0!</v>
      </c>
      <c r="K69" s="785"/>
      <c r="L69" s="773"/>
      <c r="M69" s="784"/>
      <c r="N69" s="783"/>
    </row>
    <row r="70" spans="1:14" ht="33" hidden="1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/>
      <c r="I70" s="774"/>
      <c r="J70" s="771" t="e">
        <f>IF(I70/H70*100&gt;100,100,I70/H70*100)</f>
        <v>#DIV/0!</v>
      </c>
      <c r="K70" s="771" t="e">
        <f>J70</f>
        <v>#DIV/0!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9.9</v>
      </c>
      <c r="I76" s="771">
        <v>8.1999999999999993</v>
      </c>
      <c r="J76" s="771">
        <f>IF(H76/I76*100&gt;100,100,H76/I76*100)</f>
        <v>100</v>
      </c>
      <c r="K76" s="785"/>
      <c r="L76" s="773"/>
      <c r="M76" s="784"/>
      <c r="N76" s="783"/>
    </row>
    <row r="77" spans="1:14" ht="31.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3</v>
      </c>
      <c r="I78" s="801">
        <v>3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98.148148148148152</v>
      </c>
      <c r="L83" s="791">
        <f>(K83+K86)/2</f>
        <v>92.824074074074076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8.5</v>
      </c>
      <c r="I84" s="771">
        <v>9</v>
      </c>
      <c r="J84" s="771">
        <f>IF(H84/I84*100&gt;100,100,H84/I84*100)</f>
        <v>94.444444444444443</v>
      </c>
      <c r="K84" s="785"/>
      <c r="L84" s="773"/>
      <c r="M84" s="784"/>
      <c r="N84" s="783"/>
    </row>
    <row r="85" spans="1:14" ht="31.5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24</v>
      </c>
      <c r="I86" s="801">
        <v>21</v>
      </c>
      <c r="J86" s="771">
        <f>IF(I86/H86*100&gt;100,100,I86/H86*100)</f>
        <v>87.5</v>
      </c>
      <c r="K86" s="771">
        <f>J86</f>
        <v>87.5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98.074179743223965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8.3000000000000007</v>
      </c>
      <c r="I88" s="771">
        <v>8.3000000000000007</v>
      </c>
      <c r="J88" s="771">
        <f>IF(H88/I88*100&gt;100,100,H88/I88*100)</f>
        <v>100</v>
      </c>
      <c r="K88" s="785"/>
      <c r="L88" s="773"/>
      <c r="M88" s="784"/>
      <c r="N88" s="783"/>
    </row>
    <row r="89" spans="1:14" ht="31.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701</v>
      </c>
      <c r="I90" s="801">
        <v>674</v>
      </c>
      <c r="J90" s="771">
        <f>IF(I90/H90*100&gt;100,100,I90/H90*100)</f>
        <v>96.14835948644793</v>
      </c>
      <c r="K90" s="771">
        <f>J90</f>
        <v>96.14835948644793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47.25" hidden="1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/>
      <c r="I123" s="771"/>
      <c r="J123" s="771" t="e">
        <f>IF(I123/H123*100&gt;100,100,I123/H123*100)</f>
        <v>#DIV/0!</v>
      </c>
      <c r="K123" s="792" t="e">
        <f>(J123+J124+J125)/3</f>
        <v>#DIV/0!</v>
      </c>
      <c r="L123" s="791" t="e">
        <f>(K123+K126)/2</f>
        <v>#DIV/0!</v>
      </c>
      <c r="M123" s="784"/>
      <c r="N123" s="783"/>
    </row>
    <row r="124" spans="1:14" ht="63" hidden="1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/>
      <c r="I124" s="771"/>
      <c r="J124" s="771" t="e">
        <f>IF(H124/I124*100&gt;100,100,H124/I124*100)</f>
        <v>#DIV/0!</v>
      </c>
      <c r="K124" s="785"/>
      <c r="L124" s="773"/>
      <c r="M124" s="784"/>
      <c r="N124" s="783"/>
    </row>
    <row r="125" spans="1:14" ht="89.25" hidden="1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/>
      <c r="I125" s="771"/>
      <c r="J125" s="771" t="e">
        <f>IF(I125/H125*100&gt;100,100,I125/H125*100)</f>
        <v>#DIV/0!</v>
      </c>
      <c r="K125" s="785"/>
      <c r="L125" s="773"/>
      <c r="M125" s="784"/>
      <c r="N125" s="783"/>
    </row>
    <row r="126" spans="1:14" ht="33" hidden="1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/>
      <c r="I126" s="774"/>
      <c r="J126" s="771" t="e">
        <f>IF(I126/H126*100&gt;100,100,I126/H126*100)</f>
        <v>#DIV/0!</v>
      </c>
      <c r="K126" s="771" t="e">
        <f>J126</f>
        <v>#DIV/0!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478</v>
      </c>
      <c r="I150" s="761">
        <f>I10+I14+I18+I22+I26+I30+I34+I38+I42+I46+I50+I54+I58+I62+I66+I70</f>
        <v>473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728</v>
      </c>
      <c r="I152" s="761">
        <f>I74+I78+I82+I86+I90+I94+I98+I102+I106+I110+I114+I118+I122+I126+I130+I134+I138+I142</f>
        <v>698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1.570312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586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585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9.6</v>
      </c>
      <c r="I39" s="771">
        <v>7.5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80</v>
      </c>
      <c r="I41" s="786">
        <v>80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38</v>
      </c>
      <c r="I42" s="801">
        <v>44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9.8000000000000007</v>
      </c>
      <c r="I43" s="771">
        <v>3.8</v>
      </c>
      <c r="J43" s="771">
        <f>IF(H43/I43*100&gt;100,100,H43/I43*100)</f>
        <v>100</v>
      </c>
      <c r="K43" s="792">
        <f>(J43+J44+J45)/3</f>
        <v>93.333333333333329</v>
      </c>
      <c r="L43" s="791">
        <f>(K43+K46)/2</f>
        <v>96.666666666666657</v>
      </c>
      <c r="M43" s="784"/>
      <c r="N43" s="783"/>
    </row>
    <row r="44" spans="1:14" ht="47.25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100</v>
      </c>
      <c r="I45" s="786">
        <v>80</v>
      </c>
      <c r="J45" s="771">
        <f>IF(I45/H45*100&gt;100,100,I45/H45*100)</f>
        <v>80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1</v>
      </c>
      <c r="I46" s="774">
        <v>1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>
        <v>9.8000000000000007</v>
      </c>
      <c r="I47" s="771">
        <v>3.4</v>
      </c>
      <c r="J47" s="771">
        <f>IF(H47/I47*100&gt;100,100,H47/I47*100)</f>
        <v>100</v>
      </c>
      <c r="K47" s="792">
        <f>(J47+J48+J49)/3</f>
        <v>93.333333333333329</v>
      </c>
      <c r="L47" s="791">
        <f>(K47+K50)/2</f>
        <v>96.666666666666657</v>
      </c>
      <c r="M47" s="784"/>
      <c r="N47" s="783"/>
    </row>
    <row r="48" spans="1:14" ht="47.25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>
        <v>100</v>
      </c>
      <c r="I48" s="771">
        <v>100</v>
      </c>
      <c r="J48" s="771">
        <f>IF(I48/H48*100&gt;100,100,I48/H48*100)</f>
        <v>100</v>
      </c>
      <c r="K48" s="785"/>
      <c r="L48" s="773"/>
      <c r="M48" s="784"/>
      <c r="N48" s="783"/>
    </row>
    <row r="49" spans="1:14" ht="89.25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>
        <v>75</v>
      </c>
      <c r="I49" s="786">
        <v>60</v>
      </c>
      <c r="J49" s="771">
        <f>IF(I49/H49*100&gt;100,100,I49/H49*100)</f>
        <v>80</v>
      </c>
      <c r="K49" s="785"/>
      <c r="L49" s="773"/>
      <c r="M49" s="784"/>
      <c r="N49" s="783"/>
    </row>
    <row r="50" spans="1:14" ht="33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>
        <v>1</v>
      </c>
      <c r="I50" s="801">
        <v>1</v>
      </c>
      <c r="J50" s="771">
        <f>IF(I50/H50*100&gt;100,100,I50/H50*100)</f>
        <v>100</v>
      </c>
      <c r="K50" s="771">
        <f>J50</f>
        <v>100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9.3000000000000007</v>
      </c>
      <c r="I51" s="771">
        <v>7.1</v>
      </c>
      <c r="J51" s="771">
        <f>IF(H51/I51*100&gt;100,100,H51/I51*100)</f>
        <v>100</v>
      </c>
      <c r="K51" s="792">
        <f>(J51+J52+J53)/3</f>
        <v>96.566666666666663</v>
      </c>
      <c r="L51" s="791">
        <f>(K51+K54)/2</f>
        <v>96.465151515151518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89.7</v>
      </c>
      <c r="J52" s="771">
        <f>IF(I52/H52*100&gt;100,100,I52/H52*100)</f>
        <v>89.7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56.3</v>
      </c>
      <c r="I53" s="786">
        <v>61.5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220</v>
      </c>
      <c r="I54" s="801">
        <v>212</v>
      </c>
      <c r="J54" s="771">
        <f>IF(I54/H54*100&gt;100,100,I54/H54*100)</f>
        <v>96.36363636363636</v>
      </c>
      <c r="K54" s="771">
        <f>J54</f>
        <v>96.36363636363636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9.6999999999999993</v>
      </c>
      <c r="I67" s="771">
        <v>4</v>
      </c>
      <c r="J67" s="771">
        <f>IF(H67/I67*100&gt;100,100,H67/I67*100)</f>
        <v>100</v>
      </c>
      <c r="K67" s="792">
        <f>(J67+J68+J69)/3</f>
        <v>100</v>
      </c>
      <c r="L67" s="805">
        <f>(K67+K70)/2</f>
        <v>93.75</v>
      </c>
      <c r="M67" s="784"/>
      <c r="N67" s="783"/>
    </row>
    <row r="68" spans="1:14" ht="47.25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89.25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50</v>
      </c>
      <c r="I69" s="786">
        <v>50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8</v>
      </c>
      <c r="I70" s="774">
        <v>7</v>
      </c>
      <c r="J70" s="771">
        <f>IF(I70/H70*100&gt;100,100,I70/H70*100)</f>
        <v>87.5</v>
      </c>
      <c r="K70" s="771">
        <f>J70</f>
        <v>87.5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9.8000000000000007</v>
      </c>
      <c r="I76" s="771">
        <v>3</v>
      </c>
      <c r="J76" s="771">
        <f>IF(H76/I76*100&gt;100,100,H76/I76*100)</f>
        <v>100</v>
      </c>
      <c r="K76" s="785"/>
      <c r="L76" s="773"/>
      <c r="M76" s="784"/>
      <c r="N76" s="783"/>
    </row>
    <row r="77" spans="1:14" ht="89.25" customHeight="1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2</v>
      </c>
      <c r="I78" s="801">
        <v>3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100</v>
      </c>
      <c r="L83" s="791">
        <f>(K83+K86)/2</f>
        <v>90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9.6</v>
      </c>
      <c r="I84" s="771">
        <v>8.8000000000000007</v>
      </c>
      <c r="J84" s="771">
        <f>IF(H84/I84*100&gt;100,100,H84/I84*100)</f>
        <v>100</v>
      </c>
      <c r="K84" s="785"/>
      <c r="L84" s="773"/>
      <c r="M84" s="784"/>
      <c r="N84" s="783"/>
    </row>
    <row r="85" spans="1:14" ht="89.25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>
        <v>5</v>
      </c>
      <c r="I86" s="801">
        <v>4</v>
      </c>
      <c r="J86" s="771">
        <f>IF(I86/H86*100&gt;100,100,I86/H86*100)</f>
        <v>80</v>
      </c>
      <c r="K86" s="771">
        <f>J86</f>
        <v>80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99.612403100775197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9.3000000000000007</v>
      </c>
      <c r="I88" s="771">
        <v>5</v>
      </c>
      <c r="J88" s="771">
        <f>IF(H88/I88*100&gt;100,100,H88/I88*100)</f>
        <v>100</v>
      </c>
      <c r="K88" s="785"/>
      <c r="L88" s="773"/>
      <c r="M88" s="784"/>
      <c r="N88" s="783"/>
    </row>
    <row r="89" spans="1:14" ht="89.25" customHeight="1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258</v>
      </c>
      <c r="I90" s="801">
        <v>256</v>
      </c>
      <c r="J90" s="771">
        <f>IF(I90/H90*100&gt;100,100,I90/H90*100)</f>
        <v>99.224806201550393</v>
      </c>
      <c r="K90" s="771">
        <f>J90</f>
        <v>99.224806201550393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47.25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93.75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9.6999999999999993</v>
      </c>
      <c r="I124" s="771">
        <v>4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89.25" customHeight="1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8</v>
      </c>
      <c r="I126" s="774">
        <v>7</v>
      </c>
      <c r="J126" s="771">
        <f>IF(I126/H126*100&gt;100,100,I126/H126*100)</f>
        <v>87.5</v>
      </c>
      <c r="K126" s="771">
        <f>J126</f>
        <v>87.5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268</v>
      </c>
      <c r="I150" s="761">
        <f>I10+I14+I18+I22+I26+I30+I34+I38+I42+I46+I50+I54+I58+I62+I66+I70</f>
        <v>265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273</v>
      </c>
      <c r="I152" s="761">
        <f>I74+I78+I82+I86+I90+I94+I98+I102+I106+I110+I114+I118+I122+I126+I130+I134+I138+I142</f>
        <v>270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60" zoomScaleNormal="6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588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587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hidden="1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/>
      <c r="I19" s="771"/>
      <c r="J19" s="771" t="e">
        <f>IF(H19/I19*100&gt;100,100,H19/I19*100)</f>
        <v>#DIV/0!</v>
      </c>
      <c r="K19" s="792" t="e">
        <f>(J19+J20+J21)/3</f>
        <v>#DIV/0!</v>
      </c>
      <c r="L19" s="791" t="e">
        <f>(K19+K22)/2</f>
        <v>#DIV/0!</v>
      </c>
      <c r="M19" s="784"/>
      <c r="N19" s="807"/>
    </row>
    <row r="20" spans="1:14" ht="63" hidden="1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/>
      <c r="I20" s="771"/>
      <c r="J20" s="771" t="e">
        <f>IF(I20/H20*100&gt;100,100,I20/H20*100)</f>
        <v>#DIV/0!</v>
      </c>
      <c r="K20" s="785"/>
      <c r="L20" s="773"/>
      <c r="M20" s="784"/>
      <c r="N20" s="807"/>
    </row>
    <row r="21" spans="1:14" ht="63" hidden="1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/>
      <c r="I21" s="786"/>
      <c r="J21" s="771" t="e">
        <f>IF(I21/H21*100&gt;100,100,I21/H21*100)</f>
        <v>#DIV/0!</v>
      </c>
      <c r="K21" s="785"/>
      <c r="L21" s="773"/>
      <c r="M21" s="784"/>
      <c r="N21" s="807"/>
    </row>
    <row r="22" spans="1:14" ht="63" hidden="1" customHeight="1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801"/>
      <c r="I22" s="801"/>
      <c r="J22" s="771" t="e">
        <f>IF(I22/H22*100&gt;100,100,I22/H22*100)</f>
        <v>#DIV/0!</v>
      </c>
      <c r="K22" s="771" t="e">
        <f>J22</f>
        <v>#DIV/0!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hidden="1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/>
      <c r="I35" s="771"/>
      <c r="J35" s="771" t="e">
        <f>IF(H35/I35*100&gt;100,100,H35/I35*100)</f>
        <v>#DIV/0!</v>
      </c>
      <c r="K35" s="792" t="e">
        <f>(J35+J36+J37)/3</f>
        <v>#DIV/0!</v>
      </c>
      <c r="L35" s="805" t="e">
        <f>(K35+K38)/2</f>
        <v>#DIV/0!</v>
      </c>
      <c r="M35" s="784"/>
      <c r="N35" s="807"/>
    </row>
    <row r="36" spans="1:14" ht="63" hidden="1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/>
      <c r="I36" s="771"/>
      <c r="J36" s="771" t="e">
        <f>IF(I36/H36*100&gt;100,100,I36/H36*100)</f>
        <v>#DIV/0!</v>
      </c>
      <c r="K36" s="785"/>
      <c r="L36" s="773"/>
      <c r="M36" s="784"/>
      <c r="N36" s="807"/>
    </row>
    <row r="37" spans="1:14" ht="63" hidden="1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/>
      <c r="I37" s="786"/>
      <c r="J37" s="771" t="e">
        <f>IF(I37/H37*100&gt;100,100,I37/H37*100)</f>
        <v>#DIV/0!</v>
      </c>
      <c r="K37" s="785"/>
      <c r="L37" s="773"/>
      <c r="M37" s="784"/>
      <c r="N37" s="807"/>
    </row>
    <row r="38" spans="1:14" ht="63" hidden="1" customHeight="1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/>
      <c r="I38" s="774"/>
      <c r="J38" s="771" t="e">
        <f>IF(I38/H38*100&gt;100,100,I38/H38*100)</f>
        <v>#DIV/0!</v>
      </c>
      <c r="K38" s="771" t="e">
        <f>J38</f>
        <v>#DIV/0!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10</v>
      </c>
      <c r="I39" s="771">
        <v>9.8000000000000007</v>
      </c>
      <c r="J39" s="771">
        <f>IF(H39/I39*100&gt;100,100,H39/I39*100)</f>
        <v>100</v>
      </c>
      <c r="K39" s="792">
        <f>(J39+J40+J41)/3</f>
        <v>97.466666666666654</v>
      </c>
      <c r="L39" s="791">
        <f>(K39+K42)/2</f>
        <v>98.73333333333332</v>
      </c>
      <c r="M39" s="784"/>
      <c r="N39" s="783"/>
    </row>
    <row r="40" spans="1:14" ht="47.25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92.4</v>
      </c>
      <c r="J40" s="771">
        <f>IF(I40/H40*100&gt;100,100,I40/H40*100)</f>
        <v>92.4</v>
      </c>
      <c r="K40" s="785"/>
      <c r="L40" s="773"/>
      <c r="M40" s="784"/>
      <c r="N40" s="783"/>
    </row>
    <row r="41" spans="1:14" ht="47.25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50</v>
      </c>
      <c r="I41" s="786">
        <v>66.7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37</v>
      </c>
      <c r="I42" s="801">
        <v>38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9.9</v>
      </c>
      <c r="I43" s="771">
        <v>9.9</v>
      </c>
      <c r="J43" s="771">
        <f>IF(H43/I43*100&gt;100,100,H43/I43*100)</f>
        <v>100</v>
      </c>
      <c r="K43" s="792">
        <f>(J43+J44+J45)/3</f>
        <v>97.5</v>
      </c>
      <c r="L43" s="791">
        <f>(K43+K46)/2</f>
        <v>98.75</v>
      </c>
      <c r="M43" s="784"/>
      <c r="N43" s="783"/>
    </row>
    <row r="44" spans="1:14" ht="47.25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92.5</v>
      </c>
      <c r="J44" s="771">
        <f>IF(I44/H44*100&gt;100,100,I44/H44*100)</f>
        <v>92.5</v>
      </c>
      <c r="K44" s="785"/>
      <c r="L44" s="773"/>
      <c r="M44" s="784"/>
      <c r="N44" s="783"/>
    </row>
    <row r="45" spans="1:14" ht="47.25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69.2</v>
      </c>
      <c r="I45" s="786">
        <v>80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6</v>
      </c>
      <c r="I46" s="774">
        <v>7</v>
      </c>
      <c r="J46" s="771">
        <f>IF(I46/H46*100&gt;100,100,I46/H46*100)</f>
        <v>100</v>
      </c>
      <c r="K46" s="771">
        <f>J46</f>
        <v>100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47.25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10</v>
      </c>
      <c r="I51" s="771">
        <v>9.8000000000000007</v>
      </c>
      <c r="J51" s="771">
        <f>IF(H51/I51*100&gt;100,100,H51/I51*100)</f>
        <v>100</v>
      </c>
      <c r="K51" s="792">
        <f>(J51+J52+J53)/3</f>
        <v>97.5</v>
      </c>
      <c r="L51" s="791">
        <f>(K51+K54)/2</f>
        <v>98.75</v>
      </c>
      <c r="M51" s="784"/>
      <c r="N51" s="783"/>
    </row>
    <row r="52" spans="1:14" ht="47.25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92.5</v>
      </c>
      <c r="J52" s="771">
        <f>IF(I52/H52*100&gt;100,100,I52/H52*100)</f>
        <v>92.5</v>
      </c>
      <c r="K52" s="785"/>
      <c r="L52" s="773"/>
      <c r="M52" s="784"/>
      <c r="N52" s="783"/>
    </row>
    <row r="53" spans="1:14" ht="47.25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63.6</v>
      </c>
      <c r="I53" s="786">
        <v>66.7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274</v>
      </c>
      <c r="I54" s="801">
        <v>275</v>
      </c>
      <c r="J54" s="771">
        <f>IF(I54/H54*100&gt;100,100,I54/H54*100)</f>
        <v>100</v>
      </c>
      <c r="K54" s="771">
        <f>J54</f>
        <v>100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47.25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47.25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47.25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10</v>
      </c>
      <c r="I67" s="771">
        <v>10</v>
      </c>
      <c r="J67" s="771">
        <f>IF(H67/I67*100&gt;100,100,H67/I67*100)</f>
        <v>100</v>
      </c>
      <c r="K67" s="792">
        <f>(J67+J68+J69)/3</f>
        <v>91.891666666666666</v>
      </c>
      <c r="L67" s="805">
        <f>(K67+K70)/2</f>
        <v>95.945833333333326</v>
      </c>
      <c r="M67" s="784"/>
      <c r="N67" s="783"/>
    </row>
    <row r="68" spans="1:14" ht="47.25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92.3</v>
      </c>
      <c r="J68" s="771">
        <f>IF(I68/H68*100&gt;100,100,I68/H68*100)</f>
        <v>92.3</v>
      </c>
      <c r="K68" s="785"/>
      <c r="L68" s="773"/>
      <c r="M68" s="784"/>
      <c r="N68" s="783"/>
    </row>
    <row r="69" spans="1:14" ht="47.25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80</v>
      </c>
      <c r="I69" s="786">
        <v>66.7</v>
      </c>
      <c r="J69" s="771">
        <f>IF(I69/H69*100&gt;100,100,I69/H69*100)</f>
        <v>83.375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30</v>
      </c>
      <c r="I70" s="801">
        <v>32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47.25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47.25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96.9</v>
      </c>
      <c r="J75" s="771">
        <f>IF(I75/H75*100&gt;100,100,I75/H75*100)</f>
        <v>96.9</v>
      </c>
      <c r="K75" s="792">
        <f>(J75+J76+J77)/3</f>
        <v>98.966666666666654</v>
      </c>
      <c r="L75" s="791">
        <f>(K75+K78)/2</f>
        <v>99.48333333333332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9.9</v>
      </c>
      <c r="I76" s="771">
        <v>9.9</v>
      </c>
      <c r="J76" s="771">
        <f>IF(H76/I76*100&gt;100,100,H76/I76*100)</f>
        <v>100</v>
      </c>
      <c r="K76" s="785"/>
      <c r="L76" s="773"/>
      <c r="M76" s="784"/>
      <c r="N76" s="783"/>
    </row>
    <row r="77" spans="1:14" ht="31.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6</v>
      </c>
      <c r="I78" s="801">
        <v>7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47.25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47.25" hidden="1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/>
      <c r="I83" s="771"/>
      <c r="J83" s="771" t="e">
        <f>IF(I83/H83*100&gt;100,100,I83/H83*100)</f>
        <v>#DIV/0!</v>
      </c>
      <c r="K83" s="792" t="e">
        <f>(J83+J84+J85)/3</f>
        <v>#DIV/0!</v>
      </c>
      <c r="L83" s="791" t="e">
        <f>(K83+K86)/2</f>
        <v>#DIV/0!</v>
      </c>
      <c r="M83" s="784"/>
      <c r="N83" s="783"/>
    </row>
    <row r="84" spans="1:14" ht="63" hidden="1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/>
      <c r="I84" s="771"/>
      <c r="J84" s="771" t="e">
        <f>IF(H84/I84*100&gt;100,100,H84/I84*100)</f>
        <v>#DIV/0!</v>
      </c>
      <c r="K84" s="785"/>
      <c r="L84" s="773"/>
      <c r="M84" s="784"/>
      <c r="N84" s="783"/>
    </row>
    <row r="85" spans="1:14" ht="89.25" hidden="1" customHeight="1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/>
      <c r="I85" s="771"/>
      <c r="J85" s="771" t="e">
        <f>IF(I85/H85*100&gt;100,100,I85/H85*100)</f>
        <v>#DIV/0!</v>
      </c>
      <c r="K85" s="785"/>
      <c r="L85" s="773"/>
      <c r="M85" s="784"/>
      <c r="N85" s="783"/>
    </row>
    <row r="86" spans="1:14" ht="33" hidden="1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801"/>
      <c r="I86" s="801"/>
      <c r="J86" s="771" t="e">
        <f>IF(I86/H86*100&gt;100,100,I86/H86*100)</f>
        <v>#DIV/0!</v>
      </c>
      <c r="K86" s="771" t="e">
        <f>J86</f>
        <v>#DIV/0!</v>
      </c>
      <c r="L86" s="773"/>
      <c r="M86" s="784"/>
      <c r="N86" s="771"/>
    </row>
    <row r="87" spans="1:14" ht="47.25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97</v>
      </c>
      <c r="J87" s="771">
        <f>IF(I87/H87*100&gt;100,100,I87/H87*100)</f>
        <v>97</v>
      </c>
      <c r="K87" s="792">
        <f>(J87+J88+J89)/3</f>
        <v>99</v>
      </c>
      <c r="L87" s="791">
        <f>(K87+K90)/2</f>
        <v>98.280487804878049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10</v>
      </c>
      <c r="I88" s="771">
        <v>9.9</v>
      </c>
      <c r="J88" s="771">
        <f>IF(H88/I88*100&gt;100,100,H88/I88*100)</f>
        <v>100</v>
      </c>
      <c r="K88" s="785"/>
      <c r="L88" s="773"/>
      <c r="M88" s="784"/>
      <c r="N88" s="783"/>
    </row>
    <row r="89" spans="1:14" ht="31.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328</v>
      </c>
      <c r="I90" s="801">
        <v>320</v>
      </c>
      <c r="J90" s="771">
        <f>IF(I90/H90*100&gt;100,100,I90/H90*100)</f>
        <v>97.560975609756099</v>
      </c>
      <c r="K90" s="771">
        <f>J90</f>
        <v>97.560975609756099</v>
      </c>
      <c r="L90" s="773"/>
      <c r="M90" s="784"/>
      <c r="N90" s="771"/>
    </row>
    <row r="91" spans="1:14" ht="47.25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47.25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47.25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47.25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47.25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47.25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47.25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47.25" hidden="1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/>
      <c r="I119" s="771"/>
      <c r="J119" s="771" t="e">
        <f>IF(I119/H119*100&gt;100,100,I119/H119*100)</f>
        <v>#DIV/0!</v>
      </c>
      <c r="K119" s="792" t="e">
        <f>(J119+J120+J121)/3</f>
        <v>#DIV/0!</v>
      </c>
      <c r="L119" s="791" t="e">
        <f>(K119+K122)/2</f>
        <v>#DIV/0!</v>
      </c>
      <c r="M119" s="784"/>
      <c r="N119" s="783"/>
    </row>
    <row r="120" spans="1:14" ht="63" hidden="1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/>
      <c r="I120" s="771"/>
      <c r="J120" s="771" t="e">
        <f>IF(H120/I120*100&gt;100,100,H120/I120*100)</f>
        <v>#DIV/0!</v>
      </c>
      <c r="K120" s="785"/>
      <c r="L120" s="773"/>
      <c r="M120" s="784"/>
      <c r="N120" s="783"/>
    </row>
    <row r="121" spans="1:14" ht="89.25" hidden="1" customHeight="1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/>
      <c r="I121" s="771"/>
      <c r="J121" s="771" t="e">
        <f>IF(I121/H121*100&gt;100,100,I121/H121*100)</f>
        <v>#DIV/0!</v>
      </c>
      <c r="K121" s="785"/>
      <c r="L121" s="773"/>
      <c r="M121" s="784"/>
      <c r="N121" s="783"/>
    </row>
    <row r="122" spans="1:14" ht="33" hidden="1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/>
      <c r="I122" s="774"/>
      <c r="J122" s="771" t="e">
        <f>IF(I122/H122*100&gt;100,100,I122/H122*100)</f>
        <v>#DIV/0!</v>
      </c>
      <c r="K122" s="771" t="e">
        <f>J122</f>
        <v>#DIV/0!</v>
      </c>
      <c r="L122" s="773"/>
      <c r="M122" s="784"/>
      <c r="N122" s="771"/>
    </row>
    <row r="123" spans="1:14" ht="47.25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97</v>
      </c>
      <c r="J123" s="771">
        <f>IF(I123/H123*100&gt;100,100,I123/H123*100)</f>
        <v>97</v>
      </c>
      <c r="K123" s="792">
        <f>(J123+J124+J125)/3</f>
        <v>99</v>
      </c>
      <c r="L123" s="791">
        <f>(K123+K126)/2</f>
        <v>99.5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10</v>
      </c>
      <c r="I124" s="771">
        <v>10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31.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30</v>
      </c>
      <c r="I126" s="801">
        <v>32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47.25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47.25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47.25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47.25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347</v>
      </c>
      <c r="I150" s="761">
        <f>I10+I14+I18+I22+I26+I30+I34+I38+I42+I46+I50+I54+I58+I62+I66+I70</f>
        <v>352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364</v>
      </c>
      <c r="I152" s="761">
        <f>I74+I78+I82+I86+I90+I94+I98+I102+I106+I110+I114+I118+I122+I126+I130+I134+I138+I142</f>
        <v>359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topLeftCell="B1" zoomScale="70" zoomScaleNormal="70" workbookViewId="0">
      <selection activeCell="I48" sqref="I48"/>
    </sheetView>
  </sheetViews>
  <sheetFormatPr defaultRowHeight="15" x14ac:dyDescent="0.25"/>
  <cols>
    <col min="1" max="1" width="29.85546875" style="759" customWidth="1"/>
    <col min="2" max="2" width="31.85546875" style="759" customWidth="1"/>
    <col min="3" max="3" width="43.42578125" style="759" customWidth="1"/>
    <col min="4" max="4" width="10.140625" style="759" customWidth="1"/>
    <col min="5" max="5" width="17.85546875" style="759" customWidth="1"/>
    <col min="6" max="6" width="56.7109375" style="759" customWidth="1"/>
    <col min="7" max="7" width="12.140625" style="759" customWidth="1"/>
    <col min="8" max="8" width="14.28515625" style="759" customWidth="1"/>
    <col min="9" max="9" width="15.42578125" style="759" customWidth="1"/>
    <col min="10" max="10" width="14" style="759" customWidth="1"/>
    <col min="11" max="11" width="18.140625" style="759" customWidth="1"/>
    <col min="12" max="12" width="15.5703125" style="759" customWidth="1"/>
    <col min="13" max="13" width="14.5703125" style="759" customWidth="1"/>
    <col min="14" max="14" width="14.7109375" style="759" customWidth="1"/>
    <col min="15" max="16384" width="9.140625" style="759"/>
  </cols>
  <sheetData>
    <row r="2" spans="1:14" ht="39" customHeight="1" x14ac:dyDescent="0.25">
      <c r="B2" s="815" t="s">
        <v>590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</row>
    <row r="3" spans="1:14" ht="18.75" x14ac:dyDescent="0.3"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5" spans="1:14" ht="195.75" customHeight="1" x14ac:dyDescent="0.25">
      <c r="A5" s="813" t="s">
        <v>42</v>
      </c>
      <c r="B5" s="813" t="s">
        <v>41</v>
      </c>
      <c r="C5" s="812" t="s">
        <v>0</v>
      </c>
      <c r="D5" s="812" t="s">
        <v>1</v>
      </c>
      <c r="E5" s="812" t="s">
        <v>2</v>
      </c>
      <c r="F5" s="812" t="s">
        <v>3</v>
      </c>
      <c r="G5" s="812" t="s">
        <v>4</v>
      </c>
      <c r="H5" s="812" t="s">
        <v>97</v>
      </c>
      <c r="I5" s="810" t="s">
        <v>98</v>
      </c>
      <c r="J5" s="812" t="s">
        <v>5</v>
      </c>
      <c r="K5" s="812" t="s">
        <v>6</v>
      </c>
      <c r="L5" s="812" t="s">
        <v>7</v>
      </c>
      <c r="M5" s="812" t="s">
        <v>8</v>
      </c>
      <c r="N5" s="812" t="s">
        <v>9</v>
      </c>
    </row>
    <row r="6" spans="1:14" ht="24" customHeight="1" x14ac:dyDescent="0.25">
      <c r="A6" s="811">
        <v>1</v>
      </c>
      <c r="B6" s="810">
        <v>2</v>
      </c>
      <c r="C6" s="810">
        <v>3</v>
      </c>
      <c r="D6" s="810">
        <v>4</v>
      </c>
      <c r="E6" s="810">
        <v>5</v>
      </c>
      <c r="F6" s="810">
        <v>6</v>
      </c>
      <c r="G6" s="810">
        <v>7</v>
      </c>
      <c r="H6" s="810">
        <v>8</v>
      </c>
      <c r="I6" s="810">
        <v>9</v>
      </c>
      <c r="J6" s="810">
        <v>10</v>
      </c>
      <c r="K6" s="810">
        <v>11</v>
      </c>
      <c r="L6" s="810">
        <v>12</v>
      </c>
      <c r="M6" s="810">
        <v>13</v>
      </c>
      <c r="N6" s="810">
        <v>14</v>
      </c>
    </row>
    <row r="7" spans="1:14" ht="75" hidden="1" customHeight="1" x14ac:dyDescent="0.25">
      <c r="A7" s="809" t="s">
        <v>589</v>
      </c>
      <c r="B7" s="806" t="s">
        <v>81</v>
      </c>
      <c r="C7" s="780" t="s">
        <v>520</v>
      </c>
      <c r="D7" s="793" t="s">
        <v>10</v>
      </c>
      <c r="E7" s="778" t="s">
        <v>11</v>
      </c>
      <c r="F7" s="790" t="s">
        <v>12</v>
      </c>
      <c r="G7" s="776" t="s">
        <v>13</v>
      </c>
      <c r="H7" s="786"/>
      <c r="I7" s="771"/>
      <c r="J7" s="771" t="e">
        <f>IF(H7/I7*100&gt;100,100,H7/I7*100)</f>
        <v>#DIV/0!</v>
      </c>
      <c r="K7" s="792" t="e">
        <f>(J7+J8+J9)/3</f>
        <v>#DIV/0!</v>
      </c>
      <c r="L7" s="791" t="e">
        <f>(K7+K10)/2</f>
        <v>#DIV/0!</v>
      </c>
      <c r="M7" s="808" t="s">
        <v>519</v>
      </c>
      <c r="N7" s="807"/>
    </row>
    <row r="8" spans="1:14" ht="72.75" hidden="1" customHeight="1" x14ac:dyDescent="0.25">
      <c r="A8" s="789"/>
      <c r="B8" s="804"/>
      <c r="C8" s="780"/>
      <c r="D8" s="779"/>
      <c r="E8" s="778" t="s">
        <v>11</v>
      </c>
      <c r="F8" s="787" t="s">
        <v>112</v>
      </c>
      <c r="G8" s="776" t="s">
        <v>13</v>
      </c>
      <c r="H8" s="786"/>
      <c r="I8" s="771"/>
      <c r="J8" s="771" t="e">
        <f>IF(I8/H8*100&gt;100,100,I8/H8*100)</f>
        <v>#DIV/0!</v>
      </c>
      <c r="K8" s="785"/>
      <c r="L8" s="773"/>
      <c r="M8" s="784"/>
      <c r="N8" s="807"/>
    </row>
    <row r="9" spans="1:14" ht="75" hidden="1" customHeight="1" x14ac:dyDescent="0.25">
      <c r="A9" s="789"/>
      <c r="B9" s="804"/>
      <c r="C9" s="780"/>
      <c r="D9" s="779"/>
      <c r="E9" s="778" t="s">
        <v>11</v>
      </c>
      <c r="F9" s="803" t="s">
        <v>408</v>
      </c>
      <c r="G9" s="776" t="s">
        <v>13</v>
      </c>
      <c r="H9" s="786"/>
      <c r="I9" s="786"/>
      <c r="J9" s="771" t="e">
        <f>IF(I9/H9*100&gt;100,100,I9/H9*100)</f>
        <v>#DIV/0!</v>
      </c>
      <c r="K9" s="785"/>
      <c r="L9" s="773"/>
      <c r="M9" s="784"/>
      <c r="N9" s="807"/>
    </row>
    <row r="10" spans="1:14" ht="63" hidden="1" customHeight="1" x14ac:dyDescent="0.25">
      <c r="A10" s="789"/>
      <c r="B10" s="802"/>
      <c r="C10" s="780"/>
      <c r="D10" s="779"/>
      <c r="E10" s="778" t="s">
        <v>16</v>
      </c>
      <c r="F10" s="777" t="s">
        <v>295</v>
      </c>
      <c r="G10" s="776" t="s">
        <v>18</v>
      </c>
      <c r="H10" s="775"/>
      <c r="I10" s="801"/>
      <c r="J10" s="771" t="e">
        <f>IF(I10/H10*100&gt;100,100,I10/H10*100)</f>
        <v>#DIV/0!</v>
      </c>
      <c r="K10" s="771" t="e">
        <f>J10</f>
        <v>#DIV/0!</v>
      </c>
      <c r="L10" s="773"/>
      <c r="M10" s="784"/>
      <c r="N10" s="807"/>
    </row>
    <row r="11" spans="1:14" ht="63" hidden="1" customHeight="1" x14ac:dyDescent="0.25">
      <c r="A11" s="789"/>
      <c r="B11" s="806" t="s">
        <v>207</v>
      </c>
      <c r="C11" s="780" t="s">
        <v>518</v>
      </c>
      <c r="D11" s="793" t="s">
        <v>10</v>
      </c>
      <c r="E11" s="778" t="s">
        <v>11</v>
      </c>
      <c r="F11" s="790" t="s">
        <v>12</v>
      </c>
      <c r="G11" s="776" t="s">
        <v>13</v>
      </c>
      <c r="H11" s="786"/>
      <c r="I11" s="771"/>
      <c r="J11" s="771" t="e">
        <f>IF(H11/I11*100&gt;100,100,H11/I11*100)</f>
        <v>#DIV/0!</v>
      </c>
      <c r="K11" s="792" t="e">
        <f>(J11+J12+J13)/3</f>
        <v>#DIV/0!</v>
      </c>
      <c r="L11" s="791" t="e">
        <f>(K11+K14)/2</f>
        <v>#DIV/0!</v>
      </c>
      <c r="M11" s="784"/>
      <c r="N11" s="807"/>
    </row>
    <row r="12" spans="1:14" ht="63" hidden="1" customHeight="1" x14ac:dyDescent="0.25">
      <c r="A12" s="789"/>
      <c r="B12" s="804"/>
      <c r="C12" s="780"/>
      <c r="D12" s="779"/>
      <c r="E12" s="778" t="s">
        <v>11</v>
      </c>
      <c r="F12" s="787" t="s">
        <v>112</v>
      </c>
      <c r="G12" s="776" t="s">
        <v>13</v>
      </c>
      <c r="H12" s="786"/>
      <c r="I12" s="771"/>
      <c r="J12" s="771" t="e">
        <f>IF(I12/H12*100&gt;100,100,I12/H12*100)</f>
        <v>#DIV/0!</v>
      </c>
      <c r="K12" s="785"/>
      <c r="L12" s="773"/>
      <c r="M12" s="784"/>
      <c r="N12" s="807"/>
    </row>
    <row r="13" spans="1:14" ht="63" hidden="1" customHeight="1" x14ac:dyDescent="0.25">
      <c r="A13" s="789"/>
      <c r="B13" s="804"/>
      <c r="C13" s="780"/>
      <c r="D13" s="779"/>
      <c r="E13" s="778" t="s">
        <v>11</v>
      </c>
      <c r="F13" s="803" t="s">
        <v>408</v>
      </c>
      <c r="G13" s="776" t="s">
        <v>13</v>
      </c>
      <c r="H13" s="786"/>
      <c r="I13" s="786"/>
      <c r="J13" s="771" t="e">
        <f>IF(I13/H13*100&gt;100,100,I13/H13*100)</f>
        <v>#DIV/0!</v>
      </c>
      <c r="K13" s="785"/>
      <c r="L13" s="773"/>
      <c r="M13" s="784"/>
      <c r="N13" s="807"/>
    </row>
    <row r="14" spans="1:14" ht="63" hidden="1" customHeight="1" x14ac:dyDescent="0.25">
      <c r="A14" s="789"/>
      <c r="B14" s="802"/>
      <c r="C14" s="780"/>
      <c r="D14" s="779"/>
      <c r="E14" s="778" t="s">
        <v>16</v>
      </c>
      <c r="F14" s="777" t="s">
        <v>295</v>
      </c>
      <c r="G14" s="776" t="s">
        <v>18</v>
      </c>
      <c r="H14" s="775"/>
      <c r="I14" s="774"/>
      <c r="J14" s="771" t="e">
        <f>IF(I14/H14*100&gt;100,100,I14/H14*100)</f>
        <v>#DIV/0!</v>
      </c>
      <c r="K14" s="771" t="e">
        <f>J14</f>
        <v>#DIV/0!</v>
      </c>
      <c r="L14" s="773"/>
      <c r="M14" s="784"/>
      <c r="N14" s="807"/>
    </row>
    <row r="15" spans="1:14" ht="63" hidden="1" customHeight="1" x14ac:dyDescent="0.25">
      <c r="A15" s="789"/>
      <c r="B15" s="806" t="s">
        <v>189</v>
      </c>
      <c r="C15" s="780" t="s">
        <v>517</v>
      </c>
      <c r="D15" s="793" t="s">
        <v>10</v>
      </c>
      <c r="E15" s="778" t="s">
        <v>11</v>
      </c>
      <c r="F15" s="790" t="s">
        <v>12</v>
      </c>
      <c r="G15" s="776" t="s">
        <v>13</v>
      </c>
      <c r="H15" s="786"/>
      <c r="I15" s="771"/>
      <c r="J15" s="771" t="e">
        <f>IF(H15/I15*100&gt;100,100,H15/I15*100)</f>
        <v>#DIV/0!</v>
      </c>
      <c r="K15" s="792" t="e">
        <f>(J15+J16+J17)/3</f>
        <v>#DIV/0!</v>
      </c>
      <c r="L15" s="791" t="e">
        <f>(K15+K18)/2</f>
        <v>#DIV/0!</v>
      </c>
      <c r="M15" s="784"/>
      <c r="N15" s="807"/>
    </row>
    <row r="16" spans="1:14" ht="63" hidden="1" customHeight="1" x14ac:dyDescent="0.25">
      <c r="A16" s="789"/>
      <c r="B16" s="804"/>
      <c r="C16" s="780"/>
      <c r="D16" s="779"/>
      <c r="E16" s="778" t="s">
        <v>11</v>
      </c>
      <c r="F16" s="787" t="s">
        <v>112</v>
      </c>
      <c r="G16" s="776" t="s">
        <v>13</v>
      </c>
      <c r="H16" s="786"/>
      <c r="I16" s="771"/>
      <c r="J16" s="771" t="e">
        <f>IF(I16/H16*100&gt;100,100,I16/H16*100)</f>
        <v>#DIV/0!</v>
      </c>
      <c r="K16" s="785"/>
      <c r="L16" s="773"/>
      <c r="M16" s="784"/>
      <c r="N16" s="807"/>
    </row>
    <row r="17" spans="1:14" ht="63" hidden="1" customHeight="1" x14ac:dyDescent="0.25">
      <c r="A17" s="789"/>
      <c r="B17" s="804"/>
      <c r="C17" s="780"/>
      <c r="D17" s="779"/>
      <c r="E17" s="778" t="s">
        <v>11</v>
      </c>
      <c r="F17" s="803" t="s">
        <v>408</v>
      </c>
      <c r="G17" s="776" t="s">
        <v>13</v>
      </c>
      <c r="H17" s="786"/>
      <c r="I17" s="786"/>
      <c r="J17" s="771" t="e">
        <f>IF(I17/H17*100&gt;100,100,I17/H17*100)</f>
        <v>#DIV/0!</v>
      </c>
      <c r="K17" s="785"/>
      <c r="L17" s="773"/>
      <c r="M17" s="784"/>
      <c r="N17" s="807"/>
    </row>
    <row r="18" spans="1:14" ht="63" hidden="1" customHeight="1" x14ac:dyDescent="0.25">
      <c r="A18" s="789"/>
      <c r="B18" s="802"/>
      <c r="C18" s="780"/>
      <c r="D18" s="779"/>
      <c r="E18" s="778" t="s">
        <v>16</v>
      </c>
      <c r="F18" s="777" t="s">
        <v>295</v>
      </c>
      <c r="G18" s="776" t="s">
        <v>18</v>
      </c>
      <c r="H18" s="775"/>
      <c r="I18" s="801"/>
      <c r="J18" s="771" t="e">
        <f>IF(I18/H18*100&gt;100,100,I18/H18*100)</f>
        <v>#DIV/0!</v>
      </c>
      <c r="K18" s="771" t="e">
        <f>J18</f>
        <v>#DIV/0!</v>
      </c>
      <c r="L18" s="773"/>
      <c r="M18" s="784"/>
      <c r="N18" s="807"/>
    </row>
    <row r="19" spans="1:14" ht="63" customHeight="1" x14ac:dyDescent="0.25">
      <c r="A19" s="789"/>
      <c r="B19" s="806" t="s">
        <v>177</v>
      </c>
      <c r="C19" s="780" t="s">
        <v>516</v>
      </c>
      <c r="D19" s="793" t="s">
        <v>10</v>
      </c>
      <c r="E19" s="778" t="s">
        <v>11</v>
      </c>
      <c r="F19" s="790" t="s">
        <v>12</v>
      </c>
      <c r="G19" s="776" t="s">
        <v>13</v>
      </c>
      <c r="H19" s="786">
        <v>9.1999999999999993</v>
      </c>
      <c r="I19" s="771">
        <v>5.6</v>
      </c>
      <c r="J19" s="771">
        <f>IF(H19/I19*100&gt;100,100,H19/I19*100)</f>
        <v>100</v>
      </c>
      <c r="K19" s="792">
        <f>(J19+J20+J21)/3</f>
        <v>100</v>
      </c>
      <c r="L19" s="791">
        <f>(K19+K22)/2</f>
        <v>90.5</v>
      </c>
      <c r="M19" s="784"/>
      <c r="N19" s="807"/>
    </row>
    <row r="20" spans="1:14" ht="63" customHeight="1" x14ac:dyDescent="0.25">
      <c r="A20" s="789"/>
      <c r="B20" s="804"/>
      <c r="C20" s="780"/>
      <c r="D20" s="779"/>
      <c r="E20" s="778" t="s">
        <v>11</v>
      </c>
      <c r="F20" s="787" t="s">
        <v>112</v>
      </c>
      <c r="G20" s="776" t="s">
        <v>13</v>
      </c>
      <c r="H20" s="786">
        <v>100</v>
      </c>
      <c r="I20" s="771">
        <v>100</v>
      </c>
      <c r="J20" s="771">
        <f>IF(I20/H20*100&gt;100,100,I20/H20*100)</f>
        <v>100</v>
      </c>
      <c r="K20" s="785"/>
      <c r="L20" s="773"/>
      <c r="M20" s="784"/>
      <c r="N20" s="807"/>
    </row>
    <row r="21" spans="1:14" ht="63" customHeight="1" x14ac:dyDescent="0.25">
      <c r="A21" s="789"/>
      <c r="B21" s="804"/>
      <c r="C21" s="780"/>
      <c r="D21" s="779"/>
      <c r="E21" s="778" t="s">
        <v>11</v>
      </c>
      <c r="F21" s="803" t="s">
        <v>408</v>
      </c>
      <c r="G21" s="776" t="s">
        <v>13</v>
      </c>
      <c r="H21" s="786">
        <v>50</v>
      </c>
      <c r="I21" s="786">
        <v>50</v>
      </c>
      <c r="J21" s="771">
        <f>IF(I21/H21*100&gt;100,100,I21/H21*100)</f>
        <v>100</v>
      </c>
      <c r="K21" s="785"/>
      <c r="L21" s="773"/>
      <c r="M21" s="784"/>
      <c r="N21" s="807"/>
    </row>
    <row r="22" spans="1:14" ht="31.5" x14ac:dyDescent="0.25">
      <c r="A22" s="789"/>
      <c r="B22" s="802"/>
      <c r="C22" s="780"/>
      <c r="D22" s="779"/>
      <c r="E22" s="778" t="s">
        <v>16</v>
      </c>
      <c r="F22" s="777" t="s">
        <v>295</v>
      </c>
      <c r="G22" s="776" t="s">
        <v>18</v>
      </c>
      <c r="H22" s="774">
        <v>2</v>
      </c>
      <c r="I22" s="774">
        <v>1.62</v>
      </c>
      <c r="J22" s="771">
        <f>IF(I22/H22*100&gt;100,100,I22/H22*100)</f>
        <v>81</v>
      </c>
      <c r="K22" s="771">
        <f>J22</f>
        <v>81</v>
      </c>
      <c r="L22" s="773"/>
      <c r="M22" s="784"/>
      <c r="N22" s="807"/>
    </row>
    <row r="23" spans="1:14" ht="63" hidden="1" customHeight="1" x14ac:dyDescent="0.25">
      <c r="A23" s="789"/>
      <c r="B23" s="806"/>
      <c r="C23" s="780" t="s">
        <v>515</v>
      </c>
      <c r="D23" s="793" t="s">
        <v>10</v>
      </c>
      <c r="E23" s="778" t="s">
        <v>11</v>
      </c>
      <c r="F23" s="790" t="s">
        <v>12</v>
      </c>
      <c r="G23" s="776" t="s">
        <v>13</v>
      </c>
      <c r="H23" s="786"/>
      <c r="I23" s="771"/>
      <c r="J23" s="771" t="e">
        <f>IF(H23/I23*100&gt;100,100,H23/I23*100)</f>
        <v>#DIV/0!</v>
      </c>
      <c r="K23" s="792" t="e">
        <f>(J23+J24+J25)/3</f>
        <v>#DIV/0!</v>
      </c>
      <c r="L23" s="791" t="e">
        <f>(K23+K26)/2</f>
        <v>#DIV/0!</v>
      </c>
      <c r="M23" s="784"/>
      <c r="N23" s="807"/>
    </row>
    <row r="24" spans="1:14" ht="63" hidden="1" customHeight="1" x14ac:dyDescent="0.25">
      <c r="A24" s="789"/>
      <c r="B24" s="804"/>
      <c r="C24" s="780"/>
      <c r="D24" s="779"/>
      <c r="E24" s="778" t="s">
        <v>11</v>
      </c>
      <c r="F24" s="787" t="s">
        <v>112</v>
      </c>
      <c r="G24" s="776" t="s">
        <v>13</v>
      </c>
      <c r="H24" s="786"/>
      <c r="I24" s="771"/>
      <c r="J24" s="771" t="e">
        <f>IF(I24/H24*100&gt;100,100,I24/H24*100)</f>
        <v>#DIV/0!</v>
      </c>
      <c r="K24" s="785"/>
      <c r="L24" s="773"/>
      <c r="M24" s="784"/>
      <c r="N24" s="807"/>
    </row>
    <row r="25" spans="1:14" ht="63" hidden="1" customHeight="1" x14ac:dyDescent="0.25">
      <c r="A25" s="789"/>
      <c r="B25" s="804"/>
      <c r="C25" s="780"/>
      <c r="D25" s="779"/>
      <c r="E25" s="778" t="s">
        <v>11</v>
      </c>
      <c r="F25" s="803" t="s">
        <v>408</v>
      </c>
      <c r="G25" s="776" t="s">
        <v>13</v>
      </c>
      <c r="H25" s="786"/>
      <c r="I25" s="786"/>
      <c r="J25" s="771" t="e">
        <f>IF(I25/H25*100&gt;100,100,I25/H25*100)</f>
        <v>#DIV/0!</v>
      </c>
      <c r="K25" s="785"/>
      <c r="L25" s="773"/>
      <c r="M25" s="784"/>
      <c r="N25" s="807"/>
    </row>
    <row r="26" spans="1:14" ht="63" hidden="1" customHeight="1" x14ac:dyDescent="0.25">
      <c r="A26" s="789"/>
      <c r="B26" s="802"/>
      <c r="C26" s="780"/>
      <c r="D26" s="779"/>
      <c r="E26" s="778" t="s">
        <v>16</v>
      </c>
      <c r="F26" s="777" t="s">
        <v>295</v>
      </c>
      <c r="G26" s="776" t="s">
        <v>18</v>
      </c>
      <c r="H26" s="775"/>
      <c r="I26" s="774"/>
      <c r="J26" s="771" t="e">
        <f>IF(I26/H26*100&gt;100,100,I26/H26*100)</f>
        <v>#DIV/0!</v>
      </c>
      <c r="K26" s="771" t="e">
        <f>J26</f>
        <v>#DIV/0!</v>
      </c>
      <c r="L26" s="773"/>
      <c r="M26" s="784"/>
      <c r="N26" s="807"/>
    </row>
    <row r="27" spans="1:14" ht="63" hidden="1" customHeight="1" x14ac:dyDescent="0.25">
      <c r="A27" s="789"/>
      <c r="B27" s="806"/>
      <c r="C27" s="780" t="s">
        <v>514</v>
      </c>
      <c r="D27" s="793" t="s">
        <v>10</v>
      </c>
      <c r="E27" s="778" t="s">
        <v>11</v>
      </c>
      <c r="F27" s="790" t="s">
        <v>12</v>
      </c>
      <c r="G27" s="776" t="s">
        <v>13</v>
      </c>
      <c r="H27" s="786"/>
      <c r="I27" s="771"/>
      <c r="J27" s="771" t="e">
        <f>IF(H27/I27*100&gt;100,100,H27/I27*100)</f>
        <v>#DIV/0!</v>
      </c>
      <c r="K27" s="792" t="e">
        <f>(J27+J28+J29)/3</f>
        <v>#DIV/0!</v>
      </c>
      <c r="L27" s="791" t="e">
        <f>(K27+K30)/2</f>
        <v>#DIV/0!</v>
      </c>
      <c r="M27" s="784"/>
      <c r="N27" s="807"/>
    </row>
    <row r="28" spans="1:14" ht="63" hidden="1" customHeight="1" x14ac:dyDescent="0.25">
      <c r="A28" s="789"/>
      <c r="B28" s="804"/>
      <c r="C28" s="780"/>
      <c r="D28" s="779"/>
      <c r="E28" s="778" t="s">
        <v>11</v>
      </c>
      <c r="F28" s="787" t="s">
        <v>112</v>
      </c>
      <c r="G28" s="776" t="s">
        <v>13</v>
      </c>
      <c r="H28" s="786"/>
      <c r="I28" s="771"/>
      <c r="J28" s="771" t="e">
        <f>IF(I28/H28*100&gt;100,100,I28/H28*100)</f>
        <v>#DIV/0!</v>
      </c>
      <c r="K28" s="785"/>
      <c r="L28" s="773"/>
      <c r="M28" s="784"/>
      <c r="N28" s="807"/>
    </row>
    <row r="29" spans="1:14" ht="63" hidden="1" customHeight="1" x14ac:dyDescent="0.25">
      <c r="A29" s="789"/>
      <c r="B29" s="804"/>
      <c r="C29" s="780"/>
      <c r="D29" s="779"/>
      <c r="E29" s="778" t="s">
        <v>11</v>
      </c>
      <c r="F29" s="803" t="s">
        <v>408</v>
      </c>
      <c r="G29" s="776" t="s">
        <v>13</v>
      </c>
      <c r="H29" s="786"/>
      <c r="I29" s="786"/>
      <c r="J29" s="771" t="e">
        <f>IF(I29/H29*100&gt;100,100,I29/H29*100)</f>
        <v>#DIV/0!</v>
      </c>
      <c r="K29" s="785"/>
      <c r="L29" s="773"/>
      <c r="M29" s="784"/>
      <c r="N29" s="807"/>
    </row>
    <row r="30" spans="1:14" ht="63" hidden="1" customHeight="1" x14ac:dyDescent="0.25">
      <c r="A30" s="789"/>
      <c r="B30" s="802"/>
      <c r="C30" s="780"/>
      <c r="D30" s="779"/>
      <c r="E30" s="778" t="s">
        <v>16</v>
      </c>
      <c r="F30" s="777" t="s">
        <v>295</v>
      </c>
      <c r="G30" s="776" t="s">
        <v>18</v>
      </c>
      <c r="H30" s="775"/>
      <c r="I30" s="774"/>
      <c r="J30" s="771" t="e">
        <f>IF(I30/H30*100&gt;100,100,I30/H30*100)</f>
        <v>#DIV/0!</v>
      </c>
      <c r="K30" s="771" t="e">
        <f>J30</f>
        <v>#DIV/0!</v>
      </c>
      <c r="L30" s="773"/>
      <c r="M30" s="784"/>
      <c r="N30" s="807"/>
    </row>
    <row r="31" spans="1:14" ht="63" hidden="1" customHeight="1" x14ac:dyDescent="0.25">
      <c r="A31" s="789"/>
      <c r="B31" s="806"/>
      <c r="C31" s="780" t="s">
        <v>513</v>
      </c>
      <c r="D31" s="793" t="s">
        <v>10</v>
      </c>
      <c r="E31" s="778" t="s">
        <v>11</v>
      </c>
      <c r="F31" s="790" t="s">
        <v>12</v>
      </c>
      <c r="G31" s="776" t="s">
        <v>13</v>
      </c>
      <c r="H31" s="786"/>
      <c r="I31" s="771"/>
      <c r="J31" s="771" t="e">
        <f>IF(H31/I31*100&gt;100,100,H31/I31*100)</f>
        <v>#DIV/0!</v>
      </c>
      <c r="K31" s="792" t="e">
        <f>(J31+J32+J33)/3</f>
        <v>#DIV/0!</v>
      </c>
      <c r="L31" s="791" t="e">
        <f>(K31+K34)/2</f>
        <v>#DIV/0!</v>
      </c>
      <c r="M31" s="784"/>
      <c r="N31" s="807"/>
    </row>
    <row r="32" spans="1:14" ht="63" hidden="1" customHeight="1" x14ac:dyDescent="0.25">
      <c r="A32" s="789"/>
      <c r="B32" s="804"/>
      <c r="C32" s="780"/>
      <c r="D32" s="779"/>
      <c r="E32" s="778" t="s">
        <v>11</v>
      </c>
      <c r="F32" s="787" t="s">
        <v>112</v>
      </c>
      <c r="G32" s="776" t="s">
        <v>13</v>
      </c>
      <c r="H32" s="786"/>
      <c r="I32" s="771"/>
      <c r="J32" s="771" t="e">
        <f>IF(I32/H32*100&gt;100,100,I32/H32*100)</f>
        <v>#DIV/0!</v>
      </c>
      <c r="K32" s="785"/>
      <c r="L32" s="773"/>
      <c r="M32" s="784"/>
      <c r="N32" s="807"/>
    </row>
    <row r="33" spans="1:14" ht="63" hidden="1" customHeight="1" x14ac:dyDescent="0.25">
      <c r="A33" s="789"/>
      <c r="B33" s="804"/>
      <c r="C33" s="780"/>
      <c r="D33" s="779"/>
      <c r="E33" s="778" t="s">
        <v>11</v>
      </c>
      <c r="F33" s="803" t="s">
        <v>408</v>
      </c>
      <c r="G33" s="776" t="s">
        <v>13</v>
      </c>
      <c r="H33" s="786"/>
      <c r="I33" s="786"/>
      <c r="J33" s="771" t="e">
        <f>IF(I33/H33*100&gt;100,100,I33/H33*100)</f>
        <v>#DIV/0!</v>
      </c>
      <c r="K33" s="785"/>
      <c r="L33" s="773"/>
      <c r="M33" s="784"/>
      <c r="N33" s="807"/>
    </row>
    <row r="34" spans="1:14" ht="63" hidden="1" customHeight="1" x14ac:dyDescent="0.25">
      <c r="A34" s="789"/>
      <c r="B34" s="802"/>
      <c r="C34" s="780"/>
      <c r="D34" s="779"/>
      <c r="E34" s="778" t="s">
        <v>16</v>
      </c>
      <c r="F34" s="777" t="s">
        <v>295</v>
      </c>
      <c r="G34" s="776" t="s">
        <v>18</v>
      </c>
      <c r="H34" s="775"/>
      <c r="I34" s="774"/>
      <c r="J34" s="771" t="e">
        <f>IF(I34/H34*100&gt;100,100,I34/H34*100)</f>
        <v>#DIV/0!</v>
      </c>
      <c r="K34" s="771" t="e">
        <f>J34</f>
        <v>#DIV/0!</v>
      </c>
      <c r="L34" s="773"/>
      <c r="M34" s="784"/>
      <c r="N34" s="807"/>
    </row>
    <row r="35" spans="1:14" ht="63" customHeight="1" x14ac:dyDescent="0.25">
      <c r="A35" s="789"/>
      <c r="B35" s="806" t="s">
        <v>101</v>
      </c>
      <c r="C35" s="780" t="s">
        <v>512</v>
      </c>
      <c r="D35" s="793" t="s">
        <v>10</v>
      </c>
      <c r="E35" s="778" t="s">
        <v>11</v>
      </c>
      <c r="F35" s="790" t="s">
        <v>12</v>
      </c>
      <c r="G35" s="776" t="s">
        <v>13</v>
      </c>
      <c r="H35" s="786">
        <v>9.1999999999999993</v>
      </c>
      <c r="I35" s="771">
        <v>7.5</v>
      </c>
      <c r="J35" s="771">
        <f>IF(H35/I35*100&gt;100,100,H35/I35*100)</f>
        <v>100</v>
      </c>
      <c r="K35" s="792">
        <f>(J35+J36+J37)/3</f>
        <v>100</v>
      </c>
      <c r="L35" s="805">
        <f>(K35+K38)/2</f>
        <v>100</v>
      </c>
      <c r="M35" s="784"/>
      <c r="N35" s="807"/>
    </row>
    <row r="36" spans="1:14" ht="63" customHeight="1" x14ac:dyDescent="0.25">
      <c r="A36" s="789"/>
      <c r="B36" s="804"/>
      <c r="C36" s="780"/>
      <c r="D36" s="779"/>
      <c r="E36" s="778" t="s">
        <v>11</v>
      </c>
      <c r="F36" s="787" t="s">
        <v>112</v>
      </c>
      <c r="G36" s="776" t="s">
        <v>13</v>
      </c>
      <c r="H36" s="786">
        <v>100</v>
      </c>
      <c r="I36" s="771">
        <v>100</v>
      </c>
      <c r="J36" s="771">
        <f>IF(I36/H36*100&gt;100,100,I36/H36*100)</f>
        <v>100</v>
      </c>
      <c r="K36" s="785"/>
      <c r="L36" s="773"/>
      <c r="M36" s="784"/>
      <c r="N36" s="807"/>
    </row>
    <row r="37" spans="1:14" ht="63" customHeight="1" x14ac:dyDescent="0.25">
      <c r="A37" s="789"/>
      <c r="B37" s="804"/>
      <c r="C37" s="780"/>
      <c r="D37" s="779"/>
      <c r="E37" s="778" t="s">
        <v>11</v>
      </c>
      <c r="F37" s="803" t="s">
        <v>408</v>
      </c>
      <c r="G37" s="776" t="s">
        <v>13</v>
      </c>
      <c r="H37" s="786">
        <v>50</v>
      </c>
      <c r="I37" s="786">
        <v>50</v>
      </c>
      <c r="J37" s="771">
        <f>IF(I37/H37*100&gt;100,100,I37/H37*100)</f>
        <v>100</v>
      </c>
      <c r="K37" s="785"/>
      <c r="L37" s="773"/>
      <c r="M37" s="784"/>
      <c r="N37" s="807"/>
    </row>
    <row r="38" spans="1:14" ht="31.5" x14ac:dyDescent="0.25">
      <c r="A38" s="789"/>
      <c r="B38" s="802"/>
      <c r="C38" s="780"/>
      <c r="D38" s="779"/>
      <c r="E38" s="778" t="s">
        <v>16</v>
      </c>
      <c r="F38" s="777" t="s">
        <v>295</v>
      </c>
      <c r="G38" s="776" t="s">
        <v>18</v>
      </c>
      <c r="H38" s="775">
        <v>0.33</v>
      </c>
      <c r="I38" s="774">
        <v>0.58299999999999996</v>
      </c>
      <c r="J38" s="771">
        <f>IF(I38/H38*100&gt;100,100,I38/H38*100)</f>
        <v>100</v>
      </c>
      <c r="K38" s="771">
        <f>J38</f>
        <v>100</v>
      </c>
      <c r="L38" s="773"/>
      <c r="M38" s="784"/>
      <c r="N38" s="807"/>
    </row>
    <row r="39" spans="1:14" ht="63" customHeight="1" x14ac:dyDescent="0.25">
      <c r="A39" s="789"/>
      <c r="B39" s="806" t="s">
        <v>176</v>
      </c>
      <c r="C39" s="780" t="s">
        <v>511</v>
      </c>
      <c r="D39" s="793" t="s">
        <v>10</v>
      </c>
      <c r="E39" s="778" t="s">
        <v>11</v>
      </c>
      <c r="F39" s="790" t="s">
        <v>12</v>
      </c>
      <c r="G39" s="776" t="s">
        <v>13</v>
      </c>
      <c r="H39" s="786">
        <v>8.1</v>
      </c>
      <c r="I39" s="771">
        <v>8</v>
      </c>
      <c r="J39" s="771">
        <f>IF(H39/I39*100&gt;100,100,H39/I39*100)</f>
        <v>100</v>
      </c>
      <c r="K39" s="792">
        <f>(J39+J40+J41)/3</f>
        <v>100</v>
      </c>
      <c r="L39" s="791">
        <f>(K39+K42)/2</f>
        <v>100</v>
      </c>
      <c r="M39" s="784"/>
      <c r="N39" s="783"/>
    </row>
    <row r="40" spans="1:14" ht="63" x14ac:dyDescent="0.25">
      <c r="A40" s="789"/>
      <c r="B40" s="804"/>
      <c r="C40" s="780"/>
      <c r="D40" s="779"/>
      <c r="E40" s="778" t="s">
        <v>11</v>
      </c>
      <c r="F40" s="787" t="s">
        <v>112</v>
      </c>
      <c r="G40" s="776" t="s">
        <v>13</v>
      </c>
      <c r="H40" s="786">
        <v>100</v>
      </c>
      <c r="I40" s="771">
        <v>100</v>
      </c>
      <c r="J40" s="771">
        <f>IF(I40/H40*100&gt;100,100,I40/H40*100)</f>
        <v>100</v>
      </c>
      <c r="K40" s="785"/>
      <c r="L40" s="773"/>
      <c r="M40" s="784"/>
      <c r="N40" s="783"/>
    </row>
    <row r="41" spans="1:14" ht="89.25" customHeight="1" x14ac:dyDescent="0.25">
      <c r="A41" s="789"/>
      <c r="B41" s="804"/>
      <c r="C41" s="780"/>
      <c r="D41" s="779"/>
      <c r="E41" s="778" t="s">
        <v>11</v>
      </c>
      <c r="F41" s="803" t="s">
        <v>408</v>
      </c>
      <c r="G41" s="776" t="s">
        <v>13</v>
      </c>
      <c r="H41" s="786">
        <v>50</v>
      </c>
      <c r="I41" s="786">
        <v>55.6</v>
      </c>
      <c r="J41" s="771">
        <f>IF(I41/H41*100&gt;100,100,I41/H41*100)</f>
        <v>100</v>
      </c>
      <c r="K41" s="785"/>
      <c r="L41" s="773"/>
      <c r="M41" s="784"/>
      <c r="N41" s="783"/>
    </row>
    <row r="42" spans="1:14" ht="33" customHeight="1" x14ac:dyDescent="0.25">
      <c r="A42" s="789"/>
      <c r="B42" s="802"/>
      <c r="C42" s="780"/>
      <c r="D42" s="779"/>
      <c r="E42" s="778" t="s">
        <v>16</v>
      </c>
      <c r="F42" s="777" t="s">
        <v>295</v>
      </c>
      <c r="G42" s="776" t="s">
        <v>18</v>
      </c>
      <c r="H42" s="775">
        <v>26</v>
      </c>
      <c r="I42" s="801">
        <v>31.667000000000002</v>
      </c>
      <c r="J42" s="771">
        <f>IF(I42/H42*100&gt;100,100,I42/H42*100)</f>
        <v>100</v>
      </c>
      <c r="K42" s="771">
        <f>J42</f>
        <v>100</v>
      </c>
      <c r="L42" s="773"/>
      <c r="M42" s="784"/>
      <c r="N42" s="771"/>
    </row>
    <row r="43" spans="1:14" ht="63" customHeight="1" x14ac:dyDescent="0.25">
      <c r="A43" s="789"/>
      <c r="B43" s="806" t="s">
        <v>103</v>
      </c>
      <c r="C43" s="780" t="s">
        <v>510</v>
      </c>
      <c r="D43" s="793" t="s">
        <v>10</v>
      </c>
      <c r="E43" s="778" t="s">
        <v>11</v>
      </c>
      <c r="F43" s="790" t="s">
        <v>12</v>
      </c>
      <c r="G43" s="776" t="s">
        <v>13</v>
      </c>
      <c r="H43" s="786">
        <v>9.1999999999999993</v>
      </c>
      <c r="I43" s="771">
        <v>9</v>
      </c>
      <c r="J43" s="771">
        <f>IF(H43/I43*100&gt;100,100,H43/I43*100)</f>
        <v>100</v>
      </c>
      <c r="K43" s="792">
        <f>(J43+J44+J45)/3</f>
        <v>100</v>
      </c>
      <c r="L43" s="791">
        <f>(K43+K46)/2</f>
        <v>93.75</v>
      </c>
      <c r="M43" s="784"/>
      <c r="N43" s="783"/>
    </row>
    <row r="44" spans="1:14" ht="63" x14ac:dyDescent="0.25">
      <c r="A44" s="789"/>
      <c r="B44" s="804"/>
      <c r="C44" s="780"/>
      <c r="D44" s="779"/>
      <c r="E44" s="778" t="s">
        <v>11</v>
      </c>
      <c r="F44" s="787" t="s">
        <v>112</v>
      </c>
      <c r="G44" s="776" t="s">
        <v>13</v>
      </c>
      <c r="H44" s="786">
        <v>100</v>
      </c>
      <c r="I44" s="771">
        <v>100</v>
      </c>
      <c r="J44" s="771">
        <f>IF(I44/H44*100&gt;100,100,I44/H44*100)</f>
        <v>100</v>
      </c>
      <c r="K44" s="785"/>
      <c r="L44" s="773"/>
      <c r="M44" s="784"/>
      <c r="N44" s="783"/>
    </row>
    <row r="45" spans="1:14" ht="89.25" customHeight="1" x14ac:dyDescent="0.25">
      <c r="A45" s="789"/>
      <c r="B45" s="804"/>
      <c r="C45" s="780"/>
      <c r="D45" s="779"/>
      <c r="E45" s="778" t="s">
        <v>11</v>
      </c>
      <c r="F45" s="803" t="s">
        <v>408</v>
      </c>
      <c r="G45" s="776" t="s">
        <v>13</v>
      </c>
      <c r="H45" s="786">
        <v>50</v>
      </c>
      <c r="I45" s="786">
        <v>55.6</v>
      </c>
      <c r="J45" s="771">
        <f>IF(I45/H45*100&gt;100,100,I45/H45*100)</f>
        <v>100</v>
      </c>
      <c r="K45" s="785"/>
      <c r="L45" s="773"/>
      <c r="M45" s="784"/>
      <c r="N45" s="783"/>
    </row>
    <row r="46" spans="1:14" ht="33" customHeight="1" x14ac:dyDescent="0.25">
      <c r="A46" s="789"/>
      <c r="B46" s="802"/>
      <c r="C46" s="780"/>
      <c r="D46" s="779"/>
      <c r="E46" s="778" t="s">
        <v>16</v>
      </c>
      <c r="F46" s="777" t="s">
        <v>295</v>
      </c>
      <c r="G46" s="776" t="s">
        <v>18</v>
      </c>
      <c r="H46" s="775">
        <v>2</v>
      </c>
      <c r="I46" s="774">
        <v>1.75</v>
      </c>
      <c r="J46" s="771">
        <f>IF(I46/H46*100&gt;100,100,I46/H46*100)</f>
        <v>87.5</v>
      </c>
      <c r="K46" s="771">
        <f>J46</f>
        <v>87.5</v>
      </c>
      <c r="L46" s="773"/>
      <c r="M46" s="784"/>
      <c r="N46" s="771"/>
    </row>
    <row r="47" spans="1:14" ht="63" hidden="1" customHeight="1" x14ac:dyDescent="0.25">
      <c r="A47" s="789"/>
      <c r="B47" s="806" t="s">
        <v>178</v>
      </c>
      <c r="C47" s="780" t="s">
        <v>509</v>
      </c>
      <c r="D47" s="793" t="s">
        <v>10</v>
      </c>
      <c r="E47" s="778" t="s">
        <v>11</v>
      </c>
      <c r="F47" s="790" t="s">
        <v>12</v>
      </c>
      <c r="G47" s="776" t="s">
        <v>13</v>
      </c>
      <c r="H47" s="786"/>
      <c r="I47" s="771"/>
      <c r="J47" s="771" t="e">
        <f>IF(H47/I47*100&gt;100,100,H47/I47*100)</f>
        <v>#DIV/0!</v>
      </c>
      <c r="K47" s="792" t="e">
        <f>(J47+J48+J49)/3</f>
        <v>#DIV/0!</v>
      </c>
      <c r="L47" s="791" t="e">
        <f>(K47+K50)/2</f>
        <v>#DIV/0!</v>
      </c>
      <c r="M47" s="784"/>
      <c r="N47" s="783"/>
    </row>
    <row r="48" spans="1:14" ht="63" hidden="1" customHeight="1" x14ac:dyDescent="0.25">
      <c r="A48" s="789"/>
      <c r="B48" s="804"/>
      <c r="C48" s="780"/>
      <c r="D48" s="779"/>
      <c r="E48" s="778" t="s">
        <v>11</v>
      </c>
      <c r="F48" s="787" t="s">
        <v>112</v>
      </c>
      <c r="G48" s="776" t="s">
        <v>13</v>
      </c>
      <c r="H48" s="786"/>
      <c r="I48" s="771"/>
      <c r="J48" s="771" t="e">
        <f>IF(I48/H48*100&gt;100,100,I48/H48*100)</f>
        <v>#DIV/0!</v>
      </c>
      <c r="K48" s="785"/>
      <c r="L48" s="773"/>
      <c r="M48" s="784"/>
      <c r="N48" s="783"/>
    </row>
    <row r="49" spans="1:14" ht="89.25" hidden="1" customHeight="1" x14ac:dyDescent="0.25">
      <c r="A49" s="789"/>
      <c r="B49" s="804"/>
      <c r="C49" s="780"/>
      <c r="D49" s="779"/>
      <c r="E49" s="778" t="s">
        <v>11</v>
      </c>
      <c r="F49" s="803" t="s">
        <v>408</v>
      </c>
      <c r="G49" s="776" t="s">
        <v>13</v>
      </c>
      <c r="H49" s="786"/>
      <c r="I49" s="786"/>
      <c r="J49" s="771" t="e">
        <f>IF(I49/H49*100&gt;100,100,I49/H49*100)</f>
        <v>#DIV/0!</v>
      </c>
      <c r="K49" s="785"/>
      <c r="L49" s="773"/>
      <c r="M49" s="784"/>
      <c r="N49" s="783"/>
    </row>
    <row r="50" spans="1:14" ht="33" hidden="1" customHeight="1" x14ac:dyDescent="0.25">
      <c r="A50" s="789"/>
      <c r="B50" s="802"/>
      <c r="C50" s="780"/>
      <c r="D50" s="779"/>
      <c r="E50" s="778" t="s">
        <v>16</v>
      </c>
      <c r="F50" s="777" t="s">
        <v>295</v>
      </c>
      <c r="G50" s="776" t="s">
        <v>18</v>
      </c>
      <c r="H50" s="775"/>
      <c r="I50" s="801"/>
      <c r="J50" s="771" t="e">
        <f>IF(I50/H50*100&gt;100,100,I50/H50*100)</f>
        <v>#DIV/0!</v>
      </c>
      <c r="K50" s="771" t="e">
        <f>J50</f>
        <v>#DIV/0!</v>
      </c>
      <c r="L50" s="773"/>
      <c r="M50" s="784"/>
      <c r="N50" s="771"/>
    </row>
    <row r="51" spans="1:14" ht="63" customHeight="1" x14ac:dyDescent="0.25">
      <c r="A51" s="789"/>
      <c r="B51" s="806" t="s">
        <v>79</v>
      </c>
      <c r="C51" s="780" t="s">
        <v>508</v>
      </c>
      <c r="D51" s="793" t="s">
        <v>10</v>
      </c>
      <c r="E51" s="778" t="s">
        <v>11</v>
      </c>
      <c r="F51" s="790" t="s">
        <v>12</v>
      </c>
      <c r="G51" s="776" t="s">
        <v>13</v>
      </c>
      <c r="H51" s="786">
        <v>8</v>
      </c>
      <c r="I51" s="771">
        <v>7.8</v>
      </c>
      <c r="J51" s="771">
        <f>IF(H51/I51*100&gt;100,100,H51/I51*100)</f>
        <v>100</v>
      </c>
      <c r="K51" s="792">
        <f>(J51+J52+J53)/3</f>
        <v>100</v>
      </c>
      <c r="L51" s="791">
        <f>(K51+K54)/2</f>
        <v>99.517028985507238</v>
      </c>
      <c r="M51" s="784"/>
      <c r="N51" s="783"/>
    </row>
    <row r="52" spans="1:14" ht="63" x14ac:dyDescent="0.25">
      <c r="A52" s="789"/>
      <c r="B52" s="804"/>
      <c r="C52" s="780"/>
      <c r="D52" s="779"/>
      <c r="E52" s="778" t="s">
        <v>11</v>
      </c>
      <c r="F52" s="787" t="s">
        <v>112</v>
      </c>
      <c r="G52" s="776" t="s">
        <v>13</v>
      </c>
      <c r="H52" s="786">
        <v>100</v>
      </c>
      <c r="I52" s="771">
        <v>100</v>
      </c>
      <c r="J52" s="771">
        <f>IF(I52/H52*100&gt;100,100,I52/H52*100)</f>
        <v>100</v>
      </c>
      <c r="K52" s="785"/>
      <c r="L52" s="773"/>
      <c r="M52" s="784"/>
      <c r="N52" s="783"/>
    </row>
    <row r="53" spans="1:14" ht="89.25" customHeight="1" x14ac:dyDescent="0.25">
      <c r="A53" s="789"/>
      <c r="B53" s="804"/>
      <c r="C53" s="780"/>
      <c r="D53" s="779"/>
      <c r="E53" s="778" t="s">
        <v>11</v>
      </c>
      <c r="F53" s="803" t="s">
        <v>408</v>
      </c>
      <c r="G53" s="776" t="s">
        <v>13</v>
      </c>
      <c r="H53" s="786">
        <v>50</v>
      </c>
      <c r="I53" s="786">
        <v>55.6</v>
      </c>
      <c r="J53" s="771">
        <f>IF(I53/H53*100&gt;100,100,I53/H53*100)</f>
        <v>100</v>
      </c>
      <c r="K53" s="785"/>
      <c r="L53" s="773"/>
      <c r="M53" s="784"/>
      <c r="N53" s="783"/>
    </row>
    <row r="54" spans="1:14" ht="33" customHeight="1" x14ac:dyDescent="0.25">
      <c r="A54" s="789"/>
      <c r="B54" s="802"/>
      <c r="C54" s="780"/>
      <c r="D54" s="779"/>
      <c r="E54" s="778" t="s">
        <v>16</v>
      </c>
      <c r="F54" s="777" t="s">
        <v>295</v>
      </c>
      <c r="G54" s="776" t="s">
        <v>18</v>
      </c>
      <c r="H54" s="801">
        <v>138</v>
      </c>
      <c r="I54" s="801">
        <v>136.667</v>
      </c>
      <c r="J54" s="771">
        <f>IF(I54/H54*100&gt;100,100,I54/H54*100)</f>
        <v>99.034057971014491</v>
      </c>
      <c r="K54" s="771">
        <f>J54</f>
        <v>99.034057971014491</v>
      </c>
      <c r="L54" s="773"/>
      <c r="M54" s="784"/>
      <c r="N54" s="771"/>
    </row>
    <row r="55" spans="1:14" ht="63" hidden="1" customHeight="1" x14ac:dyDescent="0.25">
      <c r="A55" s="789"/>
      <c r="B55" s="806"/>
      <c r="C55" s="780" t="s">
        <v>507</v>
      </c>
      <c r="D55" s="793" t="s">
        <v>10</v>
      </c>
      <c r="E55" s="778" t="s">
        <v>11</v>
      </c>
      <c r="F55" s="790" t="s">
        <v>12</v>
      </c>
      <c r="G55" s="776" t="s">
        <v>13</v>
      </c>
      <c r="H55" s="786"/>
      <c r="I55" s="771"/>
      <c r="J55" s="771" t="e">
        <f>IF(H55/I55*100&gt;100,100,H55/I55*100)</f>
        <v>#DIV/0!</v>
      </c>
      <c r="K55" s="792" t="e">
        <f>(J55+J56+J57)/3</f>
        <v>#DIV/0!</v>
      </c>
      <c r="L55" s="791" t="e">
        <f>(K55+K58)/2</f>
        <v>#DIV/0!</v>
      </c>
      <c r="M55" s="784"/>
      <c r="N55" s="783"/>
    </row>
    <row r="56" spans="1:14" ht="63" hidden="1" customHeight="1" x14ac:dyDescent="0.25">
      <c r="A56" s="789"/>
      <c r="B56" s="804"/>
      <c r="C56" s="780"/>
      <c r="D56" s="779"/>
      <c r="E56" s="778" t="s">
        <v>11</v>
      </c>
      <c r="F56" s="787" t="s">
        <v>112</v>
      </c>
      <c r="G56" s="776" t="s">
        <v>13</v>
      </c>
      <c r="H56" s="786"/>
      <c r="I56" s="771"/>
      <c r="J56" s="771" t="e">
        <f>IF(I56/H56*100&gt;100,100,I56/H56*100)</f>
        <v>#DIV/0!</v>
      </c>
      <c r="K56" s="785"/>
      <c r="L56" s="773"/>
      <c r="M56" s="784"/>
      <c r="N56" s="783"/>
    </row>
    <row r="57" spans="1:14" ht="89.25" hidden="1" customHeight="1" x14ac:dyDescent="0.25">
      <c r="A57" s="789"/>
      <c r="B57" s="804"/>
      <c r="C57" s="780"/>
      <c r="D57" s="779"/>
      <c r="E57" s="778" t="s">
        <v>11</v>
      </c>
      <c r="F57" s="803" t="s">
        <v>408</v>
      </c>
      <c r="G57" s="776" t="s">
        <v>13</v>
      </c>
      <c r="H57" s="786"/>
      <c r="I57" s="786"/>
      <c r="J57" s="771" t="e">
        <f>IF(I57/H57*100&gt;100,100,I57/H57*100)</f>
        <v>#DIV/0!</v>
      </c>
      <c r="K57" s="785"/>
      <c r="L57" s="773"/>
      <c r="M57" s="784"/>
      <c r="N57" s="783"/>
    </row>
    <row r="58" spans="1:14" ht="33" hidden="1" customHeight="1" x14ac:dyDescent="0.25">
      <c r="A58" s="789"/>
      <c r="B58" s="802"/>
      <c r="C58" s="780"/>
      <c r="D58" s="779"/>
      <c r="E58" s="778" t="s">
        <v>16</v>
      </c>
      <c r="F58" s="777" t="s">
        <v>295</v>
      </c>
      <c r="G58" s="776" t="s">
        <v>18</v>
      </c>
      <c r="H58" s="775"/>
      <c r="I58" s="774"/>
      <c r="J58" s="771" t="e">
        <f>IF(I58/H58*100&gt;100,100,I58/H58*100)</f>
        <v>#DIV/0!</v>
      </c>
      <c r="K58" s="771" t="e">
        <f>J58</f>
        <v>#DIV/0!</v>
      </c>
      <c r="L58" s="773"/>
      <c r="M58" s="784"/>
      <c r="N58" s="771"/>
    </row>
    <row r="59" spans="1:14" ht="63" hidden="1" customHeight="1" x14ac:dyDescent="0.25">
      <c r="A59" s="789"/>
      <c r="B59" s="806"/>
      <c r="C59" s="780" t="s">
        <v>506</v>
      </c>
      <c r="D59" s="793" t="s">
        <v>10</v>
      </c>
      <c r="E59" s="778" t="s">
        <v>11</v>
      </c>
      <c r="F59" s="790" t="s">
        <v>12</v>
      </c>
      <c r="G59" s="776" t="s">
        <v>13</v>
      </c>
      <c r="H59" s="786"/>
      <c r="I59" s="771"/>
      <c r="J59" s="771" t="e">
        <f>IF(H59/I59*100&gt;100,100,H59/I59*100)</f>
        <v>#DIV/0!</v>
      </c>
      <c r="K59" s="792" t="e">
        <f>(J59+J60+J61)/3</f>
        <v>#DIV/0!</v>
      </c>
      <c r="L59" s="791" t="e">
        <f>(K59+K62)/2</f>
        <v>#DIV/0!</v>
      </c>
      <c r="M59" s="784"/>
      <c r="N59" s="783"/>
    </row>
    <row r="60" spans="1:14" ht="63" hidden="1" customHeight="1" x14ac:dyDescent="0.25">
      <c r="A60" s="789"/>
      <c r="B60" s="804"/>
      <c r="C60" s="780"/>
      <c r="D60" s="779"/>
      <c r="E60" s="778" t="s">
        <v>11</v>
      </c>
      <c r="F60" s="787" t="s">
        <v>112</v>
      </c>
      <c r="G60" s="776" t="s">
        <v>13</v>
      </c>
      <c r="H60" s="786"/>
      <c r="I60" s="771"/>
      <c r="J60" s="771" t="e">
        <f>IF(I60/H60*100&gt;100,100,I60/H60*100)</f>
        <v>#DIV/0!</v>
      </c>
      <c r="K60" s="785"/>
      <c r="L60" s="773"/>
      <c r="M60" s="784"/>
      <c r="N60" s="783"/>
    </row>
    <row r="61" spans="1:14" ht="89.25" hidden="1" customHeight="1" x14ac:dyDescent="0.25">
      <c r="A61" s="789"/>
      <c r="B61" s="804"/>
      <c r="C61" s="780"/>
      <c r="D61" s="779"/>
      <c r="E61" s="778" t="s">
        <v>11</v>
      </c>
      <c r="F61" s="803" t="s">
        <v>408</v>
      </c>
      <c r="G61" s="776" t="s">
        <v>13</v>
      </c>
      <c r="H61" s="786"/>
      <c r="I61" s="786"/>
      <c r="J61" s="771" t="e">
        <f>IF(I61/H61*100&gt;100,100,I61/H61*100)</f>
        <v>#DIV/0!</v>
      </c>
      <c r="K61" s="785"/>
      <c r="L61" s="773"/>
      <c r="M61" s="784"/>
      <c r="N61" s="783"/>
    </row>
    <row r="62" spans="1:14" ht="33" hidden="1" customHeight="1" x14ac:dyDescent="0.25">
      <c r="A62" s="789"/>
      <c r="B62" s="802"/>
      <c r="C62" s="780"/>
      <c r="D62" s="779"/>
      <c r="E62" s="778" t="s">
        <v>16</v>
      </c>
      <c r="F62" s="777" t="s">
        <v>295</v>
      </c>
      <c r="G62" s="776" t="s">
        <v>18</v>
      </c>
      <c r="H62" s="775"/>
      <c r="I62" s="774"/>
      <c r="J62" s="771" t="e">
        <f>IF(I62/H62*100&gt;100,100,I62/H62*100)</f>
        <v>#DIV/0!</v>
      </c>
      <c r="K62" s="771" t="e">
        <f>J62</f>
        <v>#DIV/0!</v>
      </c>
      <c r="L62" s="773"/>
      <c r="M62" s="784"/>
      <c r="N62" s="771"/>
    </row>
    <row r="63" spans="1:14" ht="63" hidden="1" customHeight="1" x14ac:dyDescent="0.25">
      <c r="A63" s="789"/>
      <c r="B63" s="806" t="s">
        <v>80</v>
      </c>
      <c r="C63" s="780" t="s">
        <v>505</v>
      </c>
      <c r="D63" s="793" t="s">
        <v>10</v>
      </c>
      <c r="E63" s="778" t="s">
        <v>11</v>
      </c>
      <c r="F63" s="790" t="s">
        <v>12</v>
      </c>
      <c r="G63" s="776" t="s">
        <v>13</v>
      </c>
      <c r="H63" s="786"/>
      <c r="I63" s="771"/>
      <c r="J63" s="771" t="e">
        <f>IF(H63/I63*100&gt;100,100,H63/I63*100)</f>
        <v>#DIV/0!</v>
      </c>
      <c r="K63" s="792" t="e">
        <f>(J63+J64+J65)/3</f>
        <v>#DIV/0!</v>
      </c>
      <c r="L63" s="791" t="e">
        <f>(K63+K66)/2</f>
        <v>#DIV/0!</v>
      </c>
      <c r="M63" s="784"/>
      <c r="N63" s="783"/>
    </row>
    <row r="64" spans="1:14" ht="63" hidden="1" customHeight="1" x14ac:dyDescent="0.25">
      <c r="A64" s="789"/>
      <c r="B64" s="804"/>
      <c r="C64" s="780"/>
      <c r="D64" s="779"/>
      <c r="E64" s="778" t="s">
        <v>11</v>
      </c>
      <c r="F64" s="787" t="s">
        <v>112</v>
      </c>
      <c r="G64" s="776" t="s">
        <v>13</v>
      </c>
      <c r="H64" s="786"/>
      <c r="I64" s="771"/>
      <c r="J64" s="771" t="e">
        <f>IF(I64/H64*100&gt;100,100,I64/H64*100)</f>
        <v>#DIV/0!</v>
      </c>
      <c r="K64" s="785"/>
      <c r="L64" s="773"/>
      <c r="M64" s="784"/>
      <c r="N64" s="783"/>
    </row>
    <row r="65" spans="1:14" ht="89.25" hidden="1" customHeight="1" x14ac:dyDescent="0.25">
      <c r="A65" s="789"/>
      <c r="B65" s="804"/>
      <c r="C65" s="780"/>
      <c r="D65" s="779"/>
      <c r="E65" s="778" t="s">
        <v>11</v>
      </c>
      <c r="F65" s="803" t="s">
        <v>408</v>
      </c>
      <c r="G65" s="776" t="s">
        <v>13</v>
      </c>
      <c r="H65" s="786"/>
      <c r="I65" s="786"/>
      <c r="J65" s="771" t="e">
        <f>IF(I65/H65*100&gt;100,100,I65/H65*100)</f>
        <v>#DIV/0!</v>
      </c>
      <c r="K65" s="785"/>
      <c r="L65" s="773"/>
      <c r="M65" s="784"/>
      <c r="N65" s="783"/>
    </row>
    <row r="66" spans="1:14" ht="33" hidden="1" customHeight="1" x14ac:dyDescent="0.25">
      <c r="A66" s="789"/>
      <c r="B66" s="802"/>
      <c r="C66" s="780"/>
      <c r="D66" s="779"/>
      <c r="E66" s="778" t="s">
        <v>16</v>
      </c>
      <c r="F66" s="777" t="s">
        <v>295</v>
      </c>
      <c r="G66" s="776" t="s">
        <v>18</v>
      </c>
      <c r="H66" s="775"/>
      <c r="I66" s="774"/>
      <c r="J66" s="771" t="e">
        <f>IF(I66/H66*100&gt;100,100,I66/H66*100)</f>
        <v>#DIV/0!</v>
      </c>
      <c r="K66" s="771" t="e">
        <f>J66</f>
        <v>#DIV/0!</v>
      </c>
      <c r="L66" s="773"/>
      <c r="M66" s="784"/>
      <c r="N66" s="771"/>
    </row>
    <row r="67" spans="1:14" ht="63" customHeight="1" x14ac:dyDescent="0.25">
      <c r="A67" s="789"/>
      <c r="B67" s="806" t="s">
        <v>179</v>
      </c>
      <c r="C67" s="780" t="s">
        <v>504</v>
      </c>
      <c r="D67" s="793" t="s">
        <v>10</v>
      </c>
      <c r="E67" s="778" t="s">
        <v>11</v>
      </c>
      <c r="F67" s="790" t="s">
        <v>12</v>
      </c>
      <c r="G67" s="776" t="s">
        <v>13</v>
      </c>
      <c r="H67" s="786">
        <v>9.1999999999999993</v>
      </c>
      <c r="I67" s="771">
        <v>9.1</v>
      </c>
      <c r="J67" s="771">
        <f>IF(H67/I67*100&gt;100,100,H67/I67*100)</f>
        <v>100</v>
      </c>
      <c r="K67" s="792">
        <f>(J67+J68+J69)/3</f>
        <v>100</v>
      </c>
      <c r="L67" s="805">
        <f>(K67+K70)/2</f>
        <v>100</v>
      </c>
      <c r="M67" s="784"/>
      <c r="N67" s="783"/>
    </row>
    <row r="68" spans="1:14" ht="63" customHeight="1" x14ac:dyDescent="0.25">
      <c r="A68" s="789"/>
      <c r="B68" s="804"/>
      <c r="C68" s="780"/>
      <c r="D68" s="779"/>
      <c r="E68" s="778" t="s">
        <v>11</v>
      </c>
      <c r="F68" s="787" t="s">
        <v>112</v>
      </c>
      <c r="G68" s="776" t="s">
        <v>13</v>
      </c>
      <c r="H68" s="786">
        <v>100</v>
      </c>
      <c r="I68" s="771">
        <v>100</v>
      </c>
      <c r="J68" s="771">
        <f>IF(I68/H68*100&gt;100,100,I68/H68*100)</f>
        <v>100</v>
      </c>
      <c r="K68" s="785"/>
      <c r="L68" s="773"/>
      <c r="M68" s="784"/>
      <c r="N68" s="783"/>
    </row>
    <row r="69" spans="1:14" ht="89.25" customHeight="1" x14ac:dyDescent="0.25">
      <c r="A69" s="789"/>
      <c r="B69" s="804"/>
      <c r="C69" s="780"/>
      <c r="D69" s="779"/>
      <c r="E69" s="778" t="s">
        <v>11</v>
      </c>
      <c r="F69" s="803" t="s">
        <v>408</v>
      </c>
      <c r="G69" s="776" t="s">
        <v>13</v>
      </c>
      <c r="H69" s="786">
        <v>50</v>
      </c>
      <c r="I69" s="786">
        <v>60</v>
      </c>
      <c r="J69" s="771">
        <f>IF(I69/H69*100&gt;100,100,I69/H69*100)</f>
        <v>100</v>
      </c>
      <c r="K69" s="785"/>
      <c r="L69" s="773"/>
      <c r="M69" s="784"/>
      <c r="N69" s="783"/>
    </row>
    <row r="70" spans="1:14" ht="33" customHeight="1" x14ac:dyDescent="0.25">
      <c r="A70" s="789"/>
      <c r="B70" s="802"/>
      <c r="C70" s="780"/>
      <c r="D70" s="779"/>
      <c r="E70" s="778" t="s">
        <v>16</v>
      </c>
      <c r="F70" s="777" t="s">
        <v>295</v>
      </c>
      <c r="G70" s="776" t="s">
        <v>18</v>
      </c>
      <c r="H70" s="775">
        <v>8</v>
      </c>
      <c r="I70" s="774">
        <v>8</v>
      </c>
      <c r="J70" s="771">
        <f>IF(I70/H70*100&gt;100,100,I70/H70*100)</f>
        <v>100</v>
      </c>
      <c r="K70" s="771">
        <f>J70</f>
        <v>100</v>
      </c>
      <c r="L70" s="773"/>
      <c r="M70" s="784"/>
      <c r="N70" s="771"/>
    </row>
    <row r="71" spans="1:14" ht="63" hidden="1" customHeight="1" x14ac:dyDescent="0.25">
      <c r="A71" s="789"/>
      <c r="B71" s="794" t="s">
        <v>85</v>
      </c>
      <c r="C71" s="780" t="s">
        <v>503</v>
      </c>
      <c r="D71" s="793" t="s">
        <v>10</v>
      </c>
      <c r="E71" s="778" t="s">
        <v>11</v>
      </c>
      <c r="F71" s="787" t="s">
        <v>112</v>
      </c>
      <c r="G71" s="776" t="s">
        <v>13</v>
      </c>
      <c r="H71" s="786"/>
      <c r="I71" s="771"/>
      <c r="J71" s="771" t="e">
        <f>IF(I71/H71*100&gt;100,100,I71/H71*100)</f>
        <v>#DIV/0!</v>
      </c>
      <c r="K71" s="792" t="e">
        <f>(J71+J72+J73)/3</f>
        <v>#DIV/0!</v>
      </c>
      <c r="L71" s="791" t="e">
        <f>(K71+K74)/2</f>
        <v>#DIV/0!</v>
      </c>
      <c r="M71" s="784"/>
      <c r="N71" s="783"/>
    </row>
    <row r="72" spans="1:14" ht="63" hidden="1" customHeight="1" x14ac:dyDescent="0.25">
      <c r="A72" s="789"/>
      <c r="B72" s="788"/>
      <c r="C72" s="780"/>
      <c r="D72" s="779"/>
      <c r="E72" s="778" t="s">
        <v>11</v>
      </c>
      <c r="F72" s="790" t="s">
        <v>12</v>
      </c>
      <c r="G72" s="776" t="s">
        <v>13</v>
      </c>
      <c r="H72" s="786"/>
      <c r="I72" s="771"/>
      <c r="J72" s="771" t="e">
        <f>IF(H72/I72*100&gt;100,100,H72/I72*100)</f>
        <v>#DIV/0!</v>
      </c>
      <c r="K72" s="785"/>
      <c r="L72" s="773"/>
      <c r="M72" s="784"/>
      <c r="N72" s="783"/>
    </row>
    <row r="73" spans="1:14" ht="89.25" hidden="1" customHeight="1" x14ac:dyDescent="0.25">
      <c r="A73" s="789"/>
      <c r="B73" s="788"/>
      <c r="C73" s="780"/>
      <c r="D73" s="779"/>
      <c r="E73" s="778" t="s">
        <v>11</v>
      </c>
      <c r="F73" s="787" t="s">
        <v>214</v>
      </c>
      <c r="G73" s="776" t="s">
        <v>13</v>
      </c>
      <c r="H73" s="786"/>
      <c r="I73" s="771"/>
      <c r="J73" s="771" t="e">
        <f>IF(I73/H73*100&gt;100,100,I73/H73*100)</f>
        <v>#DIV/0!</v>
      </c>
      <c r="K73" s="785"/>
      <c r="L73" s="773"/>
      <c r="M73" s="784"/>
      <c r="N73" s="783"/>
    </row>
    <row r="74" spans="1:14" ht="33" hidden="1" customHeight="1" x14ac:dyDescent="0.25">
      <c r="A74" s="789"/>
      <c r="B74" s="781"/>
      <c r="C74" s="780"/>
      <c r="D74" s="779"/>
      <c r="E74" s="778" t="s">
        <v>16</v>
      </c>
      <c r="F74" s="777" t="s">
        <v>295</v>
      </c>
      <c r="G74" s="776" t="s">
        <v>18</v>
      </c>
      <c r="H74" s="775"/>
      <c r="I74" s="774"/>
      <c r="J74" s="771" t="e">
        <f>IF(I74/H74*100&gt;100,100,I74/H74*100)</f>
        <v>#DIV/0!</v>
      </c>
      <c r="K74" s="771" t="e">
        <f>J74</f>
        <v>#DIV/0!</v>
      </c>
      <c r="L74" s="773"/>
      <c r="M74" s="784"/>
      <c r="N74" s="771"/>
    </row>
    <row r="75" spans="1:14" ht="63" x14ac:dyDescent="0.25">
      <c r="A75" s="789"/>
      <c r="B75" s="794" t="s">
        <v>88</v>
      </c>
      <c r="C75" s="780" t="s">
        <v>502</v>
      </c>
      <c r="D75" s="793" t="s">
        <v>10</v>
      </c>
      <c r="E75" s="778" t="s">
        <v>11</v>
      </c>
      <c r="F75" s="787" t="s">
        <v>112</v>
      </c>
      <c r="G75" s="776" t="s">
        <v>13</v>
      </c>
      <c r="H75" s="786">
        <v>100</v>
      </c>
      <c r="I75" s="771">
        <v>100</v>
      </c>
      <c r="J75" s="771">
        <f>IF(I75/H75*100&gt;100,100,I75/H75*100)</f>
        <v>100</v>
      </c>
      <c r="K75" s="792">
        <f>(J75+J76+J77)/3</f>
        <v>100</v>
      </c>
      <c r="L75" s="791">
        <f>(K75+K78)/2</f>
        <v>100</v>
      </c>
      <c r="M75" s="784"/>
      <c r="N75" s="783"/>
    </row>
    <row r="76" spans="1:14" ht="63" customHeight="1" x14ac:dyDescent="0.25">
      <c r="A76" s="789"/>
      <c r="B76" s="788"/>
      <c r="C76" s="780"/>
      <c r="D76" s="779"/>
      <c r="E76" s="778" t="s">
        <v>11</v>
      </c>
      <c r="F76" s="790" t="s">
        <v>12</v>
      </c>
      <c r="G76" s="776" t="s">
        <v>13</v>
      </c>
      <c r="H76" s="786">
        <v>9.1999999999999993</v>
      </c>
      <c r="I76" s="771">
        <v>9</v>
      </c>
      <c r="J76" s="771">
        <f>IF(H76/I76*100&gt;100,100,H76/I76*100)</f>
        <v>100</v>
      </c>
      <c r="K76" s="785"/>
      <c r="L76" s="773"/>
      <c r="M76" s="784"/>
      <c r="N76" s="783"/>
    </row>
    <row r="77" spans="1:14" ht="47.25" x14ac:dyDescent="0.25">
      <c r="A77" s="789"/>
      <c r="B77" s="788"/>
      <c r="C77" s="780"/>
      <c r="D77" s="779"/>
      <c r="E77" s="778" t="s">
        <v>11</v>
      </c>
      <c r="F77" s="787" t="s">
        <v>214</v>
      </c>
      <c r="G77" s="776" t="s">
        <v>13</v>
      </c>
      <c r="H77" s="786">
        <v>100</v>
      </c>
      <c r="I77" s="771">
        <v>100</v>
      </c>
      <c r="J77" s="771">
        <f>IF(I77/H77*100&gt;100,100,I77/H77*100)</f>
        <v>100</v>
      </c>
      <c r="K77" s="785"/>
      <c r="L77" s="773"/>
      <c r="M77" s="784"/>
      <c r="N77" s="783"/>
    </row>
    <row r="78" spans="1:14" ht="33" customHeight="1" x14ac:dyDescent="0.25">
      <c r="A78" s="789"/>
      <c r="B78" s="781"/>
      <c r="C78" s="780"/>
      <c r="D78" s="779"/>
      <c r="E78" s="778" t="s">
        <v>16</v>
      </c>
      <c r="F78" s="777" t="s">
        <v>295</v>
      </c>
      <c r="G78" s="776" t="s">
        <v>18</v>
      </c>
      <c r="H78" s="775">
        <v>2</v>
      </c>
      <c r="I78" s="801">
        <v>2</v>
      </c>
      <c r="J78" s="771">
        <f>IF(I78/H78*100&gt;100,100,I78/H78*100)</f>
        <v>100</v>
      </c>
      <c r="K78" s="771">
        <f>J78</f>
        <v>100</v>
      </c>
      <c r="L78" s="773"/>
      <c r="M78" s="784"/>
      <c r="N78" s="771"/>
    </row>
    <row r="79" spans="1:14" ht="63" hidden="1" customHeight="1" x14ac:dyDescent="0.25">
      <c r="A79" s="789"/>
      <c r="B79" s="797" t="s">
        <v>85</v>
      </c>
      <c r="C79" s="780" t="s">
        <v>501</v>
      </c>
      <c r="D79" s="793" t="s">
        <v>10</v>
      </c>
      <c r="E79" s="778" t="s">
        <v>11</v>
      </c>
      <c r="F79" s="787" t="s">
        <v>112</v>
      </c>
      <c r="G79" s="776" t="s">
        <v>13</v>
      </c>
      <c r="H79" s="786"/>
      <c r="I79" s="771"/>
      <c r="J79" s="771" t="e">
        <f>IF(I79/H79*100&gt;100,100,I79/H79*100)</f>
        <v>#DIV/0!</v>
      </c>
      <c r="K79" s="792" t="e">
        <f>(J79+J80+J81)/3</f>
        <v>#DIV/0!</v>
      </c>
      <c r="L79" s="791" t="e">
        <f>(K79+K82)/2</f>
        <v>#DIV/0!</v>
      </c>
      <c r="M79" s="784"/>
      <c r="N79" s="783"/>
    </row>
    <row r="80" spans="1:14" ht="63" hidden="1" customHeight="1" x14ac:dyDescent="0.25">
      <c r="A80" s="789"/>
      <c r="B80" s="796"/>
      <c r="C80" s="780"/>
      <c r="D80" s="779"/>
      <c r="E80" s="778" t="s">
        <v>11</v>
      </c>
      <c r="F80" s="790" t="s">
        <v>12</v>
      </c>
      <c r="G80" s="776" t="s">
        <v>13</v>
      </c>
      <c r="H80" s="786"/>
      <c r="I80" s="771"/>
      <c r="J80" s="771" t="e">
        <f>IF(H80/I80*100&gt;100,100,H80/I80*100)</f>
        <v>#DIV/0!</v>
      </c>
      <c r="K80" s="785"/>
      <c r="L80" s="773"/>
      <c r="M80" s="784"/>
      <c r="N80" s="783"/>
    </row>
    <row r="81" spans="1:14" ht="89.25" hidden="1" customHeight="1" x14ac:dyDescent="0.25">
      <c r="A81" s="789"/>
      <c r="B81" s="796"/>
      <c r="C81" s="780"/>
      <c r="D81" s="779"/>
      <c r="E81" s="778" t="s">
        <v>11</v>
      </c>
      <c r="F81" s="787" t="s">
        <v>214</v>
      </c>
      <c r="G81" s="776" t="s">
        <v>13</v>
      </c>
      <c r="H81" s="786"/>
      <c r="I81" s="771"/>
      <c r="J81" s="771" t="e">
        <f>IF(I81/H81*100&gt;100,100,I81/H81*100)</f>
        <v>#DIV/0!</v>
      </c>
      <c r="K81" s="785"/>
      <c r="L81" s="773"/>
      <c r="M81" s="784"/>
      <c r="N81" s="783"/>
    </row>
    <row r="82" spans="1:14" ht="33" hidden="1" customHeight="1" x14ac:dyDescent="0.25">
      <c r="A82" s="789"/>
      <c r="B82" s="795"/>
      <c r="C82" s="780"/>
      <c r="D82" s="779"/>
      <c r="E82" s="778" t="s">
        <v>16</v>
      </c>
      <c r="F82" s="777" t="s">
        <v>295</v>
      </c>
      <c r="G82" s="776" t="s">
        <v>18</v>
      </c>
      <c r="H82" s="775"/>
      <c r="I82" s="774"/>
      <c r="J82" s="771" t="e">
        <f>IF(I82/H82*100&gt;100,100,I82/H82*100)</f>
        <v>#DIV/0!</v>
      </c>
      <c r="K82" s="771" t="e">
        <f>J82</f>
        <v>#DIV/0!</v>
      </c>
      <c r="L82" s="773"/>
      <c r="M82" s="784"/>
      <c r="N82" s="771"/>
    </row>
    <row r="83" spans="1:14" ht="63" customHeight="1" x14ac:dyDescent="0.25">
      <c r="A83" s="789"/>
      <c r="B83" s="794" t="s">
        <v>87</v>
      </c>
      <c r="C83" s="780" t="s">
        <v>500</v>
      </c>
      <c r="D83" s="793" t="s">
        <v>10</v>
      </c>
      <c r="E83" s="778" t="s">
        <v>11</v>
      </c>
      <c r="F83" s="787" t="s">
        <v>112</v>
      </c>
      <c r="G83" s="776" t="s">
        <v>13</v>
      </c>
      <c r="H83" s="786">
        <v>100</v>
      </c>
      <c r="I83" s="771">
        <v>100</v>
      </c>
      <c r="J83" s="771">
        <f>IF(I83/H83*100&gt;100,100,I83/H83*100)</f>
        <v>100</v>
      </c>
      <c r="K83" s="792">
        <f>(J83+J84+J85)/3</f>
        <v>100</v>
      </c>
      <c r="L83" s="791">
        <f>(K83+K86)/2</f>
        <v>90.5</v>
      </c>
      <c r="M83" s="784"/>
      <c r="N83" s="783"/>
    </row>
    <row r="84" spans="1:14" ht="63" customHeight="1" x14ac:dyDescent="0.25">
      <c r="A84" s="789"/>
      <c r="B84" s="788"/>
      <c r="C84" s="780"/>
      <c r="D84" s="779"/>
      <c r="E84" s="778" t="s">
        <v>11</v>
      </c>
      <c r="F84" s="790" t="s">
        <v>12</v>
      </c>
      <c r="G84" s="776" t="s">
        <v>13</v>
      </c>
      <c r="H84" s="786">
        <v>9.1999999999999993</v>
      </c>
      <c r="I84" s="771">
        <v>5.6</v>
      </c>
      <c r="J84" s="771">
        <f>IF(H84/I84*100&gt;100,100,H84/I84*100)</f>
        <v>100</v>
      </c>
      <c r="K84" s="785"/>
      <c r="L84" s="773"/>
      <c r="M84" s="784"/>
      <c r="N84" s="783"/>
    </row>
    <row r="85" spans="1:14" ht="47.25" x14ac:dyDescent="0.25">
      <c r="A85" s="789"/>
      <c r="B85" s="788"/>
      <c r="C85" s="780"/>
      <c r="D85" s="779"/>
      <c r="E85" s="778" t="s">
        <v>11</v>
      </c>
      <c r="F85" s="787" t="s">
        <v>214</v>
      </c>
      <c r="G85" s="776" t="s">
        <v>13</v>
      </c>
      <c r="H85" s="786">
        <v>100</v>
      </c>
      <c r="I85" s="771">
        <v>100</v>
      </c>
      <c r="J85" s="771">
        <f>IF(I85/H85*100&gt;100,100,I85/H85*100)</f>
        <v>100</v>
      </c>
      <c r="K85" s="785"/>
      <c r="L85" s="773"/>
      <c r="M85" s="784"/>
      <c r="N85" s="783"/>
    </row>
    <row r="86" spans="1:14" ht="33" customHeight="1" x14ac:dyDescent="0.25">
      <c r="A86" s="789"/>
      <c r="B86" s="781"/>
      <c r="C86" s="780"/>
      <c r="D86" s="779"/>
      <c r="E86" s="778" t="s">
        <v>16</v>
      </c>
      <c r="F86" s="777" t="s">
        <v>295</v>
      </c>
      <c r="G86" s="776" t="s">
        <v>18</v>
      </c>
      <c r="H86" s="774">
        <v>2</v>
      </c>
      <c r="I86" s="774">
        <v>1.62</v>
      </c>
      <c r="J86" s="771">
        <f>IF(I86/H86*100&gt;100,100,I86/H86*100)</f>
        <v>81</v>
      </c>
      <c r="K86" s="771">
        <f>J86</f>
        <v>81</v>
      </c>
      <c r="L86" s="773"/>
      <c r="M86" s="784"/>
      <c r="N86" s="771"/>
    </row>
    <row r="87" spans="1:14" ht="63" x14ac:dyDescent="0.25">
      <c r="A87" s="789"/>
      <c r="B87" s="794" t="s">
        <v>82</v>
      </c>
      <c r="C87" s="780" t="s">
        <v>499</v>
      </c>
      <c r="D87" s="793" t="s">
        <v>10</v>
      </c>
      <c r="E87" s="778" t="s">
        <v>11</v>
      </c>
      <c r="F87" s="787" t="s">
        <v>112</v>
      </c>
      <c r="G87" s="776" t="s">
        <v>13</v>
      </c>
      <c r="H87" s="786">
        <v>100</v>
      </c>
      <c r="I87" s="771">
        <v>100</v>
      </c>
      <c r="J87" s="771">
        <f>IF(I87/H87*100&gt;100,100,I87/H87*100)</f>
        <v>100</v>
      </c>
      <c r="K87" s="792">
        <f>(J87+J88+J89)/3</f>
        <v>100</v>
      </c>
      <c r="L87" s="791">
        <f>(K87+K90)/2</f>
        <v>100</v>
      </c>
      <c r="M87" s="784"/>
      <c r="N87" s="783"/>
    </row>
    <row r="88" spans="1:14" ht="63" customHeight="1" x14ac:dyDescent="0.25">
      <c r="A88" s="789"/>
      <c r="B88" s="788"/>
      <c r="C88" s="780"/>
      <c r="D88" s="779"/>
      <c r="E88" s="778" t="s">
        <v>11</v>
      </c>
      <c r="F88" s="790" t="s">
        <v>12</v>
      </c>
      <c r="G88" s="776" t="s">
        <v>13</v>
      </c>
      <c r="H88" s="786">
        <v>8</v>
      </c>
      <c r="I88" s="771">
        <v>7.8</v>
      </c>
      <c r="J88" s="771">
        <f>IF(H88/I88*100&gt;100,100,H88/I88*100)</f>
        <v>100</v>
      </c>
      <c r="K88" s="785"/>
      <c r="L88" s="773"/>
      <c r="M88" s="784"/>
      <c r="N88" s="783"/>
    </row>
    <row r="89" spans="1:14" ht="47.25" x14ac:dyDescent="0.25">
      <c r="A89" s="789"/>
      <c r="B89" s="788"/>
      <c r="C89" s="780"/>
      <c r="D89" s="779"/>
      <c r="E89" s="778" t="s">
        <v>11</v>
      </c>
      <c r="F89" s="787" t="s">
        <v>214</v>
      </c>
      <c r="G89" s="776" t="s">
        <v>13</v>
      </c>
      <c r="H89" s="786">
        <v>100</v>
      </c>
      <c r="I89" s="771">
        <v>100</v>
      </c>
      <c r="J89" s="771">
        <f>IF(I89/H89*100&gt;100,100,I89/H89*100)</f>
        <v>100</v>
      </c>
      <c r="K89" s="785"/>
      <c r="L89" s="773"/>
      <c r="M89" s="784"/>
      <c r="N89" s="783"/>
    </row>
    <row r="90" spans="1:14" ht="33" customHeight="1" x14ac:dyDescent="0.25">
      <c r="A90" s="789"/>
      <c r="B90" s="781"/>
      <c r="C90" s="780"/>
      <c r="D90" s="779"/>
      <c r="E90" s="778" t="s">
        <v>16</v>
      </c>
      <c r="F90" s="777" t="s">
        <v>295</v>
      </c>
      <c r="G90" s="776" t="s">
        <v>18</v>
      </c>
      <c r="H90" s="801">
        <v>164</v>
      </c>
      <c r="I90" s="801">
        <v>168</v>
      </c>
      <c r="J90" s="771">
        <f>IF(I90/H90*100&gt;100,100,I90/H90*100)</f>
        <v>100</v>
      </c>
      <c r="K90" s="771">
        <f>J90</f>
        <v>100</v>
      </c>
      <c r="L90" s="773"/>
      <c r="M90" s="784"/>
      <c r="N90" s="771"/>
    </row>
    <row r="91" spans="1:14" ht="63" hidden="1" customHeight="1" x14ac:dyDescent="0.25">
      <c r="A91" s="789"/>
      <c r="B91" s="797" t="s">
        <v>85</v>
      </c>
      <c r="C91" s="780" t="s">
        <v>498</v>
      </c>
      <c r="D91" s="793" t="s">
        <v>10</v>
      </c>
      <c r="E91" s="778" t="s">
        <v>11</v>
      </c>
      <c r="F91" s="787" t="s">
        <v>112</v>
      </c>
      <c r="G91" s="776" t="s">
        <v>13</v>
      </c>
      <c r="H91" s="786"/>
      <c r="I91" s="771"/>
      <c r="J91" s="771" t="e">
        <f>IF(I91/H91*100&gt;100,100,I91/H91*100)</f>
        <v>#DIV/0!</v>
      </c>
      <c r="K91" s="792" t="e">
        <f>(J91+J92+J93)/3</f>
        <v>#DIV/0!</v>
      </c>
      <c r="L91" s="791" t="e">
        <f>(K91+K94)/2</f>
        <v>#DIV/0!</v>
      </c>
      <c r="M91" s="784"/>
      <c r="N91" s="783"/>
    </row>
    <row r="92" spans="1:14" ht="63" hidden="1" customHeight="1" x14ac:dyDescent="0.25">
      <c r="A92" s="789"/>
      <c r="B92" s="796"/>
      <c r="C92" s="780"/>
      <c r="D92" s="779"/>
      <c r="E92" s="778" t="s">
        <v>11</v>
      </c>
      <c r="F92" s="790" t="s">
        <v>12</v>
      </c>
      <c r="G92" s="776" t="s">
        <v>13</v>
      </c>
      <c r="H92" s="786"/>
      <c r="I92" s="771"/>
      <c r="J92" s="771" t="e">
        <f>IF(H92/I92*100&gt;100,100,H92/I92*100)</f>
        <v>#DIV/0!</v>
      </c>
      <c r="K92" s="785"/>
      <c r="L92" s="773"/>
      <c r="M92" s="784"/>
      <c r="N92" s="783"/>
    </row>
    <row r="93" spans="1:14" ht="89.25" hidden="1" customHeight="1" x14ac:dyDescent="0.25">
      <c r="A93" s="789"/>
      <c r="B93" s="796"/>
      <c r="C93" s="780"/>
      <c r="D93" s="779"/>
      <c r="E93" s="778" t="s">
        <v>11</v>
      </c>
      <c r="F93" s="787" t="s">
        <v>214</v>
      </c>
      <c r="G93" s="776" t="s">
        <v>13</v>
      </c>
      <c r="H93" s="786"/>
      <c r="I93" s="771"/>
      <c r="J93" s="771" t="e">
        <f>IF(I93/H93*100&gt;100,100,I93/H93*100)</f>
        <v>#DIV/0!</v>
      </c>
      <c r="K93" s="785"/>
      <c r="L93" s="773"/>
      <c r="M93" s="784"/>
      <c r="N93" s="783"/>
    </row>
    <row r="94" spans="1:14" ht="33" hidden="1" customHeight="1" x14ac:dyDescent="0.25">
      <c r="A94" s="789"/>
      <c r="B94" s="795"/>
      <c r="C94" s="780"/>
      <c r="D94" s="779"/>
      <c r="E94" s="778" t="s">
        <v>16</v>
      </c>
      <c r="F94" s="777" t="s">
        <v>295</v>
      </c>
      <c r="G94" s="776" t="s">
        <v>18</v>
      </c>
      <c r="H94" s="775"/>
      <c r="I94" s="774"/>
      <c r="J94" s="771" t="e">
        <f>IF(I94/H94*100&gt;100,100,I94/H94*100)</f>
        <v>#DIV/0!</v>
      </c>
      <c r="K94" s="771" t="e">
        <f>J94</f>
        <v>#DIV/0!</v>
      </c>
      <c r="L94" s="773"/>
      <c r="M94" s="784"/>
      <c r="N94" s="771"/>
    </row>
    <row r="95" spans="1:14" ht="63" hidden="1" customHeight="1" x14ac:dyDescent="0.25">
      <c r="A95" s="789"/>
      <c r="B95" s="797" t="s">
        <v>85</v>
      </c>
      <c r="C95" s="780" t="s">
        <v>497</v>
      </c>
      <c r="D95" s="793" t="s">
        <v>10</v>
      </c>
      <c r="E95" s="778" t="s">
        <v>11</v>
      </c>
      <c r="F95" s="787" t="s">
        <v>112</v>
      </c>
      <c r="G95" s="776" t="s">
        <v>13</v>
      </c>
      <c r="H95" s="786"/>
      <c r="I95" s="771"/>
      <c r="J95" s="771" t="e">
        <f>IF(I95/H95*100&gt;100,100,I95/H95*100)</f>
        <v>#DIV/0!</v>
      </c>
      <c r="K95" s="792" t="e">
        <f>(J95+J96+J97)/3</f>
        <v>#DIV/0!</v>
      </c>
      <c r="L95" s="791" t="e">
        <f>(K95+K98)/2</f>
        <v>#DIV/0!</v>
      </c>
      <c r="M95" s="784"/>
      <c r="N95" s="783"/>
    </row>
    <row r="96" spans="1:14" ht="63" hidden="1" customHeight="1" x14ac:dyDescent="0.25">
      <c r="A96" s="789"/>
      <c r="B96" s="796"/>
      <c r="C96" s="780"/>
      <c r="D96" s="779"/>
      <c r="E96" s="778" t="s">
        <v>11</v>
      </c>
      <c r="F96" s="790" t="s">
        <v>12</v>
      </c>
      <c r="G96" s="776" t="s">
        <v>13</v>
      </c>
      <c r="H96" s="786"/>
      <c r="I96" s="771"/>
      <c r="J96" s="771" t="e">
        <f>IF(H96/I96*100&gt;100,100,H96/I96*100)</f>
        <v>#DIV/0!</v>
      </c>
      <c r="K96" s="785"/>
      <c r="L96" s="773"/>
      <c r="M96" s="784"/>
      <c r="N96" s="783"/>
    </row>
    <row r="97" spans="1:14" ht="89.25" hidden="1" customHeight="1" x14ac:dyDescent="0.25">
      <c r="A97" s="789"/>
      <c r="B97" s="796"/>
      <c r="C97" s="780"/>
      <c r="D97" s="779"/>
      <c r="E97" s="778" t="s">
        <v>11</v>
      </c>
      <c r="F97" s="787" t="s">
        <v>214</v>
      </c>
      <c r="G97" s="776" t="s">
        <v>13</v>
      </c>
      <c r="H97" s="786"/>
      <c r="I97" s="771"/>
      <c r="J97" s="771" t="e">
        <f>IF(I97/H97*100&gt;100,100,I97/H97*100)</f>
        <v>#DIV/0!</v>
      </c>
      <c r="K97" s="785"/>
      <c r="L97" s="773"/>
      <c r="M97" s="784"/>
      <c r="N97" s="783"/>
    </row>
    <row r="98" spans="1:14" ht="33" hidden="1" customHeight="1" x14ac:dyDescent="0.25">
      <c r="A98" s="789"/>
      <c r="B98" s="795"/>
      <c r="C98" s="780"/>
      <c r="D98" s="779"/>
      <c r="E98" s="778" t="s">
        <v>16</v>
      </c>
      <c r="F98" s="777" t="s">
        <v>295</v>
      </c>
      <c r="G98" s="776" t="s">
        <v>18</v>
      </c>
      <c r="H98" s="775"/>
      <c r="I98" s="774"/>
      <c r="J98" s="771" t="e">
        <f>IF(I98/H98*100&gt;100,100,I98/H98*100)</f>
        <v>#DIV/0!</v>
      </c>
      <c r="K98" s="771" t="e">
        <f>J98</f>
        <v>#DIV/0!</v>
      </c>
      <c r="L98" s="773"/>
      <c r="M98" s="784"/>
      <c r="N98" s="771"/>
    </row>
    <row r="99" spans="1:14" ht="63" hidden="1" customHeight="1" x14ac:dyDescent="0.25">
      <c r="A99" s="789"/>
      <c r="B99" s="794" t="s">
        <v>496</v>
      </c>
      <c r="C99" s="780" t="s">
        <v>495</v>
      </c>
      <c r="D99" s="793" t="s">
        <v>10</v>
      </c>
      <c r="E99" s="778" t="s">
        <v>11</v>
      </c>
      <c r="F99" s="787" t="s">
        <v>112</v>
      </c>
      <c r="G99" s="776" t="s">
        <v>13</v>
      </c>
      <c r="H99" s="786"/>
      <c r="I99" s="771"/>
      <c r="J99" s="771" t="e">
        <f>IF(I99/H99*100&gt;100,100,I99/H99*100)</f>
        <v>#DIV/0!</v>
      </c>
      <c r="K99" s="792" t="e">
        <f>(J99+J100+J101)/3</f>
        <v>#DIV/0!</v>
      </c>
      <c r="L99" s="791" t="e">
        <f>(K99+K102)/2</f>
        <v>#DIV/0!</v>
      </c>
      <c r="M99" s="784"/>
      <c r="N99" s="783"/>
    </row>
    <row r="100" spans="1:14" ht="63" hidden="1" customHeight="1" x14ac:dyDescent="0.25">
      <c r="A100" s="789"/>
      <c r="B100" s="788"/>
      <c r="C100" s="780"/>
      <c r="D100" s="779"/>
      <c r="E100" s="778" t="s">
        <v>11</v>
      </c>
      <c r="F100" s="790" t="s">
        <v>12</v>
      </c>
      <c r="G100" s="776" t="s">
        <v>13</v>
      </c>
      <c r="H100" s="786"/>
      <c r="I100" s="771"/>
      <c r="J100" s="771" t="e">
        <f>IF(H100/I100*100&gt;100,100,H100/I100*100)</f>
        <v>#DIV/0!</v>
      </c>
      <c r="K100" s="785"/>
      <c r="L100" s="773"/>
      <c r="M100" s="784"/>
      <c r="N100" s="783"/>
    </row>
    <row r="101" spans="1:14" ht="89.25" hidden="1" customHeight="1" x14ac:dyDescent="0.25">
      <c r="A101" s="789"/>
      <c r="B101" s="788"/>
      <c r="C101" s="780"/>
      <c r="D101" s="779"/>
      <c r="E101" s="778" t="s">
        <v>11</v>
      </c>
      <c r="F101" s="787" t="s">
        <v>214</v>
      </c>
      <c r="G101" s="776" t="s">
        <v>13</v>
      </c>
      <c r="H101" s="786"/>
      <c r="I101" s="771"/>
      <c r="J101" s="771" t="e">
        <f>IF(I101/H101*100&gt;100,100,I101/H101*100)</f>
        <v>#DIV/0!</v>
      </c>
      <c r="K101" s="785"/>
      <c r="L101" s="773"/>
      <c r="M101" s="784"/>
      <c r="N101" s="783"/>
    </row>
    <row r="102" spans="1:14" ht="33" hidden="1" customHeight="1" x14ac:dyDescent="0.25">
      <c r="A102" s="789"/>
      <c r="B102" s="781"/>
      <c r="C102" s="780"/>
      <c r="D102" s="779"/>
      <c r="E102" s="778" t="s">
        <v>16</v>
      </c>
      <c r="F102" s="777" t="s">
        <v>295</v>
      </c>
      <c r="G102" s="776" t="s">
        <v>18</v>
      </c>
      <c r="H102" s="775"/>
      <c r="I102" s="774"/>
      <c r="J102" s="771" t="e">
        <f>IF(I102/H102*100&gt;100,100,I102/H102*100)</f>
        <v>#DIV/0!</v>
      </c>
      <c r="K102" s="771" t="e">
        <f>J102</f>
        <v>#DIV/0!</v>
      </c>
      <c r="L102" s="773"/>
      <c r="M102" s="784"/>
      <c r="N102" s="771"/>
    </row>
    <row r="103" spans="1:14" ht="63" hidden="1" customHeight="1" x14ac:dyDescent="0.25">
      <c r="A103" s="789"/>
      <c r="B103" s="797" t="s">
        <v>85</v>
      </c>
      <c r="C103" s="780" t="s">
        <v>494</v>
      </c>
      <c r="D103" s="793" t="s">
        <v>10</v>
      </c>
      <c r="E103" s="778" t="s">
        <v>11</v>
      </c>
      <c r="F103" s="787" t="s">
        <v>112</v>
      </c>
      <c r="G103" s="776" t="s">
        <v>13</v>
      </c>
      <c r="H103" s="786"/>
      <c r="I103" s="771"/>
      <c r="J103" s="771" t="e">
        <f>IF(I103/H103*100&gt;100,100,I103/H103*100)</f>
        <v>#DIV/0!</v>
      </c>
      <c r="K103" s="792" t="e">
        <f>(J103+J104+J105)/3</f>
        <v>#DIV/0!</v>
      </c>
      <c r="L103" s="791" t="e">
        <f>(K103+K106)/2</f>
        <v>#DIV/0!</v>
      </c>
      <c r="M103" s="784"/>
      <c r="N103" s="783"/>
    </row>
    <row r="104" spans="1:14" ht="63" hidden="1" customHeight="1" x14ac:dyDescent="0.25">
      <c r="A104" s="789"/>
      <c r="B104" s="796"/>
      <c r="C104" s="780"/>
      <c r="D104" s="779"/>
      <c r="E104" s="778" t="s">
        <v>11</v>
      </c>
      <c r="F104" s="790" t="s">
        <v>12</v>
      </c>
      <c r="G104" s="776" t="s">
        <v>13</v>
      </c>
      <c r="H104" s="786"/>
      <c r="I104" s="771"/>
      <c r="J104" s="771" t="e">
        <f>IF(H104/I104*100&gt;100,100,H104/I104*100)</f>
        <v>#DIV/0!</v>
      </c>
      <c r="K104" s="785"/>
      <c r="L104" s="773"/>
      <c r="M104" s="784"/>
      <c r="N104" s="783"/>
    </row>
    <row r="105" spans="1:14" ht="89.25" hidden="1" customHeight="1" x14ac:dyDescent="0.25">
      <c r="A105" s="789"/>
      <c r="B105" s="796"/>
      <c r="C105" s="780"/>
      <c r="D105" s="779"/>
      <c r="E105" s="778" t="s">
        <v>11</v>
      </c>
      <c r="F105" s="787" t="s">
        <v>214</v>
      </c>
      <c r="G105" s="776" t="s">
        <v>13</v>
      </c>
      <c r="H105" s="786"/>
      <c r="I105" s="771"/>
      <c r="J105" s="771" t="e">
        <f>IF(I105/H105*100&gt;100,100,I105/H105*100)</f>
        <v>#DIV/0!</v>
      </c>
      <c r="K105" s="785"/>
      <c r="L105" s="773"/>
      <c r="M105" s="784"/>
      <c r="N105" s="783"/>
    </row>
    <row r="106" spans="1:14" ht="33" hidden="1" customHeight="1" x14ac:dyDescent="0.25">
      <c r="A106" s="789"/>
      <c r="B106" s="795"/>
      <c r="C106" s="780"/>
      <c r="D106" s="779"/>
      <c r="E106" s="778" t="s">
        <v>16</v>
      </c>
      <c r="F106" s="777" t="s">
        <v>295</v>
      </c>
      <c r="G106" s="776" t="s">
        <v>18</v>
      </c>
      <c r="H106" s="775"/>
      <c r="I106" s="774"/>
      <c r="J106" s="771" t="e">
        <f>IF(I106/H106*100&gt;100,100,I106/H106*100)</f>
        <v>#DIV/0!</v>
      </c>
      <c r="K106" s="771" t="e">
        <f>J106</f>
        <v>#DIV/0!</v>
      </c>
      <c r="L106" s="773"/>
      <c r="M106" s="784"/>
      <c r="N106" s="771"/>
    </row>
    <row r="107" spans="1:14" ht="63" hidden="1" customHeight="1" x14ac:dyDescent="0.25">
      <c r="A107" s="789"/>
      <c r="B107" s="797" t="s">
        <v>85</v>
      </c>
      <c r="C107" s="780" t="s">
        <v>493</v>
      </c>
      <c r="D107" s="793" t="s">
        <v>10</v>
      </c>
      <c r="E107" s="778" t="s">
        <v>11</v>
      </c>
      <c r="F107" s="787" t="s">
        <v>112</v>
      </c>
      <c r="G107" s="776" t="s">
        <v>13</v>
      </c>
      <c r="H107" s="786"/>
      <c r="I107" s="771"/>
      <c r="J107" s="771" t="e">
        <f>IF(I107/H107*100&gt;100,100,I107/H107*100)</f>
        <v>#DIV/0!</v>
      </c>
      <c r="K107" s="792" t="e">
        <f>(J107+J108+J109)/3</f>
        <v>#DIV/0!</v>
      </c>
      <c r="L107" s="791" t="e">
        <f>(K107+K110)/2</f>
        <v>#DIV/0!</v>
      </c>
      <c r="M107" s="784"/>
      <c r="N107" s="783"/>
    </row>
    <row r="108" spans="1:14" ht="63" hidden="1" customHeight="1" x14ac:dyDescent="0.25">
      <c r="A108" s="789"/>
      <c r="B108" s="796"/>
      <c r="C108" s="780"/>
      <c r="D108" s="779"/>
      <c r="E108" s="778" t="s">
        <v>11</v>
      </c>
      <c r="F108" s="790" t="s">
        <v>12</v>
      </c>
      <c r="G108" s="776" t="s">
        <v>13</v>
      </c>
      <c r="H108" s="786"/>
      <c r="I108" s="771"/>
      <c r="J108" s="771" t="e">
        <f>IF(H108/I108*100&gt;100,100,H108/I108*100)</f>
        <v>#DIV/0!</v>
      </c>
      <c r="K108" s="785"/>
      <c r="L108" s="773"/>
      <c r="M108" s="784"/>
      <c r="N108" s="783"/>
    </row>
    <row r="109" spans="1:14" ht="89.25" hidden="1" customHeight="1" x14ac:dyDescent="0.25">
      <c r="A109" s="789"/>
      <c r="B109" s="796"/>
      <c r="C109" s="780"/>
      <c r="D109" s="779"/>
      <c r="E109" s="778" t="s">
        <v>11</v>
      </c>
      <c r="F109" s="787" t="s">
        <v>214</v>
      </c>
      <c r="G109" s="776" t="s">
        <v>13</v>
      </c>
      <c r="H109" s="786"/>
      <c r="I109" s="771"/>
      <c r="J109" s="771" t="e">
        <f>IF(I109/H109*100&gt;100,100,I109/H109*100)</f>
        <v>#DIV/0!</v>
      </c>
      <c r="K109" s="785"/>
      <c r="L109" s="773"/>
      <c r="M109" s="784"/>
      <c r="N109" s="783"/>
    </row>
    <row r="110" spans="1:14" ht="33" hidden="1" customHeight="1" x14ac:dyDescent="0.25">
      <c r="A110" s="789"/>
      <c r="B110" s="795"/>
      <c r="C110" s="780"/>
      <c r="D110" s="779"/>
      <c r="E110" s="778" t="s">
        <v>16</v>
      </c>
      <c r="F110" s="777" t="s">
        <v>295</v>
      </c>
      <c r="G110" s="776" t="s">
        <v>18</v>
      </c>
      <c r="H110" s="775"/>
      <c r="I110" s="774"/>
      <c r="J110" s="771" t="e">
        <f>IF(I110/H110*100&gt;100,100,I110/H110*100)</f>
        <v>#DIV/0!</v>
      </c>
      <c r="K110" s="771" t="e">
        <f>J110</f>
        <v>#DIV/0!</v>
      </c>
      <c r="L110" s="773"/>
      <c r="M110" s="784"/>
      <c r="N110" s="771"/>
    </row>
    <row r="111" spans="1:14" ht="63" hidden="1" customHeight="1" x14ac:dyDescent="0.25">
      <c r="A111" s="789"/>
      <c r="B111" s="794"/>
      <c r="C111" s="780" t="s">
        <v>492</v>
      </c>
      <c r="D111" s="793" t="s">
        <v>10</v>
      </c>
      <c r="E111" s="778" t="s">
        <v>11</v>
      </c>
      <c r="F111" s="787" t="s">
        <v>112</v>
      </c>
      <c r="G111" s="776" t="s">
        <v>13</v>
      </c>
      <c r="H111" s="786"/>
      <c r="I111" s="771"/>
      <c r="J111" s="771" t="e">
        <f>IF(I111/H111*100&gt;100,100,I111/H111*100)</f>
        <v>#DIV/0!</v>
      </c>
      <c r="K111" s="792" t="e">
        <f>(J111+J112+J113)/3</f>
        <v>#DIV/0!</v>
      </c>
      <c r="L111" s="791" t="e">
        <f>(K111+K114)/2</f>
        <v>#DIV/0!</v>
      </c>
      <c r="M111" s="784"/>
      <c r="N111" s="783"/>
    </row>
    <row r="112" spans="1:14" ht="63" hidden="1" customHeight="1" x14ac:dyDescent="0.25">
      <c r="A112" s="789"/>
      <c r="B112" s="788"/>
      <c r="C112" s="780"/>
      <c r="D112" s="779"/>
      <c r="E112" s="778" t="s">
        <v>11</v>
      </c>
      <c r="F112" s="790" t="s">
        <v>12</v>
      </c>
      <c r="G112" s="776" t="s">
        <v>13</v>
      </c>
      <c r="H112" s="786"/>
      <c r="I112" s="771"/>
      <c r="J112" s="771" t="e">
        <f>IF(H112/I112*100&gt;100,100,H112/I112*100)</f>
        <v>#DIV/0!</v>
      </c>
      <c r="K112" s="785"/>
      <c r="L112" s="773"/>
      <c r="M112" s="784"/>
      <c r="N112" s="783"/>
    </row>
    <row r="113" spans="1:14" ht="89.25" hidden="1" customHeight="1" x14ac:dyDescent="0.25">
      <c r="A113" s="789"/>
      <c r="B113" s="788"/>
      <c r="C113" s="780"/>
      <c r="D113" s="779"/>
      <c r="E113" s="778" t="s">
        <v>11</v>
      </c>
      <c r="F113" s="787" t="s">
        <v>214</v>
      </c>
      <c r="G113" s="776" t="s">
        <v>13</v>
      </c>
      <c r="H113" s="786"/>
      <c r="I113" s="771"/>
      <c r="J113" s="771" t="e">
        <f>IF(I113/H113*100&gt;100,100,I113/H113*100)</f>
        <v>#DIV/0!</v>
      </c>
      <c r="K113" s="785"/>
      <c r="L113" s="773"/>
      <c r="M113" s="784"/>
      <c r="N113" s="783"/>
    </row>
    <row r="114" spans="1:14" ht="33" hidden="1" customHeight="1" x14ac:dyDescent="0.25">
      <c r="A114" s="789"/>
      <c r="B114" s="781"/>
      <c r="C114" s="780"/>
      <c r="D114" s="779"/>
      <c r="E114" s="778" t="s">
        <v>16</v>
      </c>
      <c r="F114" s="777" t="s">
        <v>295</v>
      </c>
      <c r="G114" s="776" t="s">
        <v>18</v>
      </c>
      <c r="H114" s="775"/>
      <c r="I114" s="774"/>
      <c r="J114" s="771" t="e">
        <f>IF(I114/H114*100&gt;100,100,I114/H114*100)</f>
        <v>#DIV/0!</v>
      </c>
      <c r="K114" s="771" t="e">
        <f>J114</f>
        <v>#DIV/0!</v>
      </c>
      <c r="L114" s="773"/>
      <c r="M114" s="784"/>
      <c r="N114" s="771"/>
    </row>
    <row r="115" spans="1:14" ht="63" hidden="1" customHeight="1" x14ac:dyDescent="0.25">
      <c r="A115" s="789"/>
      <c r="B115" s="797" t="s">
        <v>85</v>
      </c>
      <c r="C115" s="780" t="s">
        <v>491</v>
      </c>
      <c r="D115" s="793" t="s">
        <v>10</v>
      </c>
      <c r="E115" s="778" t="s">
        <v>11</v>
      </c>
      <c r="F115" s="787" t="s">
        <v>112</v>
      </c>
      <c r="G115" s="776" t="s">
        <v>13</v>
      </c>
      <c r="H115" s="786"/>
      <c r="I115" s="771"/>
      <c r="J115" s="771" t="e">
        <f>IF(I115/H115*100&gt;100,100,I115/H115*100)</f>
        <v>#DIV/0!</v>
      </c>
      <c r="K115" s="792" t="e">
        <f>(J115+J116+J117)/3</f>
        <v>#DIV/0!</v>
      </c>
      <c r="L115" s="791" t="e">
        <f>(K115+K118)/2</f>
        <v>#DIV/0!</v>
      </c>
      <c r="M115" s="784"/>
      <c r="N115" s="783"/>
    </row>
    <row r="116" spans="1:14" ht="63" hidden="1" customHeight="1" x14ac:dyDescent="0.25">
      <c r="A116" s="789"/>
      <c r="B116" s="796"/>
      <c r="C116" s="780"/>
      <c r="D116" s="779"/>
      <c r="E116" s="778" t="s">
        <v>11</v>
      </c>
      <c r="F116" s="790" t="s">
        <v>12</v>
      </c>
      <c r="G116" s="776" t="s">
        <v>13</v>
      </c>
      <c r="H116" s="786"/>
      <c r="I116" s="771"/>
      <c r="J116" s="771" t="e">
        <f>IF(H116/I116*100&gt;100,100,H116/I116*100)</f>
        <v>#DIV/0!</v>
      </c>
      <c r="K116" s="785"/>
      <c r="L116" s="773"/>
      <c r="M116" s="784"/>
      <c r="N116" s="783"/>
    </row>
    <row r="117" spans="1:14" ht="89.25" hidden="1" customHeight="1" x14ac:dyDescent="0.25">
      <c r="A117" s="789"/>
      <c r="B117" s="796"/>
      <c r="C117" s="780"/>
      <c r="D117" s="779"/>
      <c r="E117" s="778" t="s">
        <v>11</v>
      </c>
      <c r="F117" s="787" t="s">
        <v>214</v>
      </c>
      <c r="G117" s="776" t="s">
        <v>13</v>
      </c>
      <c r="H117" s="786"/>
      <c r="I117" s="771"/>
      <c r="J117" s="771" t="e">
        <f>IF(I117/H117*100&gt;100,100,I117/H117*100)</f>
        <v>#DIV/0!</v>
      </c>
      <c r="K117" s="785"/>
      <c r="L117" s="773"/>
      <c r="M117" s="784"/>
      <c r="N117" s="783"/>
    </row>
    <row r="118" spans="1:14" ht="33" hidden="1" customHeight="1" x14ac:dyDescent="0.25">
      <c r="A118" s="789"/>
      <c r="B118" s="795"/>
      <c r="C118" s="780"/>
      <c r="D118" s="779"/>
      <c r="E118" s="778" t="s">
        <v>16</v>
      </c>
      <c r="F118" s="777" t="s">
        <v>295</v>
      </c>
      <c r="G118" s="776" t="s">
        <v>18</v>
      </c>
      <c r="H118" s="775"/>
      <c r="I118" s="774"/>
      <c r="J118" s="771" t="e">
        <f>IF(I118/H118*100&gt;100,100,I118/H118*100)</f>
        <v>#DIV/0!</v>
      </c>
      <c r="K118" s="771" t="e">
        <f>J118</f>
        <v>#DIV/0!</v>
      </c>
      <c r="L118" s="773"/>
      <c r="M118" s="784"/>
      <c r="N118" s="771"/>
    </row>
    <row r="119" spans="1:14" ht="63" customHeight="1" x14ac:dyDescent="0.25">
      <c r="A119" s="789"/>
      <c r="B119" s="794" t="s">
        <v>102</v>
      </c>
      <c r="C119" s="780" t="s">
        <v>490</v>
      </c>
      <c r="D119" s="793" t="s">
        <v>10</v>
      </c>
      <c r="E119" s="778" t="s">
        <v>11</v>
      </c>
      <c r="F119" s="787" t="s">
        <v>112</v>
      </c>
      <c r="G119" s="776" t="s">
        <v>13</v>
      </c>
      <c r="H119" s="786">
        <v>100</v>
      </c>
      <c r="I119" s="771">
        <v>100</v>
      </c>
      <c r="J119" s="771">
        <f>IF(I119/H119*100&gt;100,100,I119/H119*100)</f>
        <v>100</v>
      </c>
      <c r="K119" s="792">
        <f>(J119+J120+J121)/3</f>
        <v>100</v>
      </c>
      <c r="L119" s="791">
        <f>(K119+K122)/2</f>
        <v>100</v>
      </c>
      <c r="M119" s="784"/>
      <c r="N119" s="783"/>
    </row>
    <row r="120" spans="1:14" ht="63" customHeight="1" x14ac:dyDescent="0.25">
      <c r="A120" s="789"/>
      <c r="B120" s="788"/>
      <c r="C120" s="780"/>
      <c r="D120" s="779"/>
      <c r="E120" s="778" t="s">
        <v>11</v>
      </c>
      <c r="F120" s="790" t="s">
        <v>12</v>
      </c>
      <c r="G120" s="776" t="s">
        <v>13</v>
      </c>
      <c r="H120" s="786">
        <v>9.1999999999999993</v>
      </c>
      <c r="I120" s="771">
        <v>7.5</v>
      </c>
      <c r="J120" s="771">
        <f>IF(H120/I120*100&gt;100,100,H120/I120*100)</f>
        <v>100</v>
      </c>
      <c r="K120" s="785"/>
      <c r="L120" s="773"/>
      <c r="M120" s="784"/>
      <c r="N120" s="783"/>
    </row>
    <row r="121" spans="1:14" ht="47.25" x14ac:dyDescent="0.25">
      <c r="A121" s="789"/>
      <c r="B121" s="788"/>
      <c r="C121" s="780"/>
      <c r="D121" s="779"/>
      <c r="E121" s="778" t="s">
        <v>11</v>
      </c>
      <c r="F121" s="787" t="s">
        <v>214</v>
      </c>
      <c r="G121" s="776" t="s">
        <v>13</v>
      </c>
      <c r="H121" s="786">
        <v>100</v>
      </c>
      <c r="I121" s="771">
        <v>100</v>
      </c>
      <c r="J121" s="771">
        <f>IF(I121/H121*100&gt;100,100,I121/H121*100)</f>
        <v>100</v>
      </c>
      <c r="K121" s="785"/>
      <c r="L121" s="773"/>
      <c r="M121" s="784"/>
      <c r="N121" s="783"/>
    </row>
    <row r="122" spans="1:14" ht="33" customHeight="1" x14ac:dyDescent="0.25">
      <c r="A122" s="789"/>
      <c r="B122" s="781"/>
      <c r="C122" s="780"/>
      <c r="D122" s="779"/>
      <c r="E122" s="778" t="s">
        <v>16</v>
      </c>
      <c r="F122" s="777" t="s">
        <v>295</v>
      </c>
      <c r="G122" s="776" t="s">
        <v>18</v>
      </c>
      <c r="H122" s="775">
        <v>0.33</v>
      </c>
      <c r="I122" s="774">
        <v>0.58299999999999996</v>
      </c>
      <c r="J122" s="771">
        <f>IF(I122/H122*100&gt;100,100,I122/H122*100)</f>
        <v>100</v>
      </c>
      <c r="K122" s="771">
        <f>J122</f>
        <v>100</v>
      </c>
      <c r="L122" s="773"/>
      <c r="M122" s="784"/>
      <c r="N122" s="771"/>
    </row>
    <row r="123" spans="1:14" ht="63" customHeight="1" x14ac:dyDescent="0.25">
      <c r="A123" s="789"/>
      <c r="B123" s="794" t="s">
        <v>86</v>
      </c>
      <c r="C123" s="780" t="s">
        <v>489</v>
      </c>
      <c r="D123" s="793" t="s">
        <v>10</v>
      </c>
      <c r="E123" s="778" t="s">
        <v>11</v>
      </c>
      <c r="F123" s="787" t="s">
        <v>112</v>
      </c>
      <c r="G123" s="776" t="s">
        <v>13</v>
      </c>
      <c r="H123" s="786">
        <v>100</v>
      </c>
      <c r="I123" s="771">
        <v>100</v>
      </c>
      <c r="J123" s="771">
        <f>IF(I123/H123*100&gt;100,100,I123/H123*100)</f>
        <v>100</v>
      </c>
      <c r="K123" s="792">
        <f>(J123+J124+J125)/3</f>
        <v>100</v>
      </c>
      <c r="L123" s="791">
        <f>(K123+K126)/2</f>
        <v>100</v>
      </c>
      <c r="M123" s="784"/>
      <c r="N123" s="783"/>
    </row>
    <row r="124" spans="1:14" ht="63" customHeight="1" x14ac:dyDescent="0.25">
      <c r="A124" s="789"/>
      <c r="B124" s="788"/>
      <c r="C124" s="780"/>
      <c r="D124" s="779"/>
      <c r="E124" s="778" t="s">
        <v>11</v>
      </c>
      <c r="F124" s="790" t="s">
        <v>12</v>
      </c>
      <c r="G124" s="776" t="s">
        <v>13</v>
      </c>
      <c r="H124" s="786">
        <v>9.1999999999999993</v>
      </c>
      <c r="I124" s="771">
        <v>9.1</v>
      </c>
      <c r="J124" s="771">
        <f>IF(H124/I124*100&gt;100,100,H124/I124*100)</f>
        <v>100</v>
      </c>
      <c r="K124" s="785"/>
      <c r="L124" s="773"/>
      <c r="M124" s="784"/>
      <c r="N124" s="783"/>
    </row>
    <row r="125" spans="1:14" ht="47.25" x14ac:dyDescent="0.25">
      <c r="A125" s="789"/>
      <c r="B125" s="788"/>
      <c r="C125" s="780"/>
      <c r="D125" s="779"/>
      <c r="E125" s="778" t="s">
        <v>11</v>
      </c>
      <c r="F125" s="787" t="s">
        <v>214</v>
      </c>
      <c r="G125" s="776" t="s">
        <v>13</v>
      </c>
      <c r="H125" s="786">
        <v>100</v>
      </c>
      <c r="I125" s="771">
        <v>100</v>
      </c>
      <c r="J125" s="771">
        <f>IF(I125/H125*100&gt;100,100,I125/H125*100)</f>
        <v>100</v>
      </c>
      <c r="K125" s="785"/>
      <c r="L125" s="773"/>
      <c r="M125" s="784"/>
      <c r="N125" s="783"/>
    </row>
    <row r="126" spans="1:14" ht="33" customHeight="1" x14ac:dyDescent="0.25">
      <c r="A126" s="789"/>
      <c r="B126" s="781"/>
      <c r="C126" s="780"/>
      <c r="D126" s="779"/>
      <c r="E126" s="778" t="s">
        <v>16</v>
      </c>
      <c r="F126" s="777" t="s">
        <v>295</v>
      </c>
      <c r="G126" s="776" t="s">
        <v>18</v>
      </c>
      <c r="H126" s="775">
        <v>8</v>
      </c>
      <c r="I126" s="774">
        <v>8</v>
      </c>
      <c r="J126" s="771">
        <f>IF(I126/H126*100&gt;100,100,I126/H126*100)</f>
        <v>100</v>
      </c>
      <c r="K126" s="771">
        <f>J126</f>
        <v>100</v>
      </c>
      <c r="L126" s="773"/>
      <c r="M126" s="784"/>
      <c r="N126" s="771"/>
    </row>
    <row r="127" spans="1:14" ht="63" hidden="1" customHeight="1" x14ac:dyDescent="0.25">
      <c r="A127" s="789"/>
      <c r="B127" s="797" t="s">
        <v>85</v>
      </c>
      <c r="C127" s="780" t="s">
        <v>488</v>
      </c>
      <c r="D127" s="793" t="s">
        <v>10</v>
      </c>
      <c r="E127" s="778" t="s">
        <v>11</v>
      </c>
      <c r="F127" s="787" t="s">
        <v>112</v>
      </c>
      <c r="G127" s="776" t="s">
        <v>13</v>
      </c>
      <c r="H127" s="786"/>
      <c r="I127" s="771"/>
      <c r="J127" s="771" t="e">
        <f>IF(I127/H127*100&gt;100,100,I127/H127*100)</f>
        <v>#DIV/0!</v>
      </c>
      <c r="K127" s="792" t="e">
        <f>(J127+J128+J129)/3</f>
        <v>#DIV/0!</v>
      </c>
      <c r="L127" s="791" t="e">
        <f>(K127+K130)/2</f>
        <v>#DIV/0!</v>
      </c>
      <c r="M127" s="784"/>
      <c r="N127" s="783"/>
    </row>
    <row r="128" spans="1:14" ht="63" hidden="1" customHeight="1" x14ac:dyDescent="0.25">
      <c r="A128" s="789"/>
      <c r="B128" s="796"/>
      <c r="C128" s="780"/>
      <c r="D128" s="779"/>
      <c r="E128" s="778" t="s">
        <v>11</v>
      </c>
      <c r="F128" s="790" t="s">
        <v>12</v>
      </c>
      <c r="G128" s="776" t="s">
        <v>13</v>
      </c>
      <c r="H128" s="786"/>
      <c r="I128" s="771"/>
      <c r="J128" s="771" t="e">
        <f>IF(H128/I128*100&gt;100,100,H128/I128*100)</f>
        <v>#DIV/0!</v>
      </c>
      <c r="K128" s="785"/>
      <c r="L128" s="773"/>
      <c r="M128" s="784"/>
      <c r="N128" s="783"/>
    </row>
    <row r="129" spans="1:14" ht="89.25" hidden="1" customHeight="1" x14ac:dyDescent="0.25">
      <c r="A129" s="789"/>
      <c r="B129" s="796"/>
      <c r="C129" s="780"/>
      <c r="D129" s="779"/>
      <c r="E129" s="778" t="s">
        <v>11</v>
      </c>
      <c r="F129" s="787" t="s">
        <v>214</v>
      </c>
      <c r="G129" s="776" t="s">
        <v>13</v>
      </c>
      <c r="H129" s="786"/>
      <c r="I129" s="771"/>
      <c r="J129" s="771" t="e">
        <f>IF(I129/H129*100&gt;100,100,I129/H129*100)</f>
        <v>#DIV/0!</v>
      </c>
      <c r="K129" s="785"/>
      <c r="L129" s="773"/>
      <c r="M129" s="784"/>
      <c r="N129" s="783"/>
    </row>
    <row r="130" spans="1:14" ht="33" hidden="1" customHeight="1" x14ac:dyDescent="0.25">
      <c r="A130" s="789"/>
      <c r="B130" s="795"/>
      <c r="C130" s="780"/>
      <c r="D130" s="779"/>
      <c r="E130" s="778" t="s">
        <v>16</v>
      </c>
      <c r="F130" s="777" t="s">
        <v>295</v>
      </c>
      <c r="G130" s="776" t="s">
        <v>18</v>
      </c>
      <c r="H130" s="775"/>
      <c r="I130" s="774"/>
      <c r="J130" s="771" t="e">
        <f>IF(I130/H130*100&gt;100,100,I130/H130*100)</f>
        <v>#DIV/0!</v>
      </c>
      <c r="K130" s="771" t="e">
        <f>J130</f>
        <v>#DIV/0!</v>
      </c>
      <c r="L130" s="773"/>
      <c r="M130" s="784"/>
      <c r="N130" s="771"/>
    </row>
    <row r="131" spans="1:14" ht="63" hidden="1" customHeight="1" x14ac:dyDescent="0.25">
      <c r="A131" s="789"/>
      <c r="B131" s="797" t="s">
        <v>85</v>
      </c>
      <c r="C131" s="780" t="s">
        <v>487</v>
      </c>
      <c r="D131" s="793" t="s">
        <v>10</v>
      </c>
      <c r="E131" s="778" t="s">
        <v>11</v>
      </c>
      <c r="F131" s="787" t="s">
        <v>112</v>
      </c>
      <c r="G131" s="776" t="s">
        <v>13</v>
      </c>
      <c r="H131" s="786"/>
      <c r="I131" s="771"/>
      <c r="J131" s="771" t="e">
        <f>IF(I131/H131*100&gt;100,100,I131/H131*100)</f>
        <v>#DIV/0!</v>
      </c>
      <c r="K131" s="792" t="e">
        <f>(J131+J132+J133)/3</f>
        <v>#DIV/0!</v>
      </c>
      <c r="L131" s="791" t="e">
        <f>(K131+K134)/2</f>
        <v>#DIV/0!</v>
      </c>
      <c r="M131" s="784"/>
      <c r="N131" s="783"/>
    </row>
    <row r="132" spans="1:14" ht="63" hidden="1" customHeight="1" x14ac:dyDescent="0.25">
      <c r="A132" s="789"/>
      <c r="B132" s="796"/>
      <c r="C132" s="780"/>
      <c r="D132" s="779"/>
      <c r="E132" s="778" t="s">
        <v>11</v>
      </c>
      <c r="F132" s="790" t="s">
        <v>12</v>
      </c>
      <c r="G132" s="776" t="s">
        <v>13</v>
      </c>
      <c r="H132" s="786"/>
      <c r="I132" s="771"/>
      <c r="J132" s="771" t="e">
        <f>IF(H132/I132*100&gt;100,100,H132/I132*100)</f>
        <v>#DIV/0!</v>
      </c>
      <c r="K132" s="785"/>
      <c r="L132" s="773"/>
      <c r="M132" s="784"/>
      <c r="N132" s="783"/>
    </row>
    <row r="133" spans="1:14" ht="89.25" hidden="1" customHeight="1" x14ac:dyDescent="0.25">
      <c r="A133" s="789"/>
      <c r="B133" s="796"/>
      <c r="C133" s="780"/>
      <c r="D133" s="779"/>
      <c r="E133" s="778" t="s">
        <v>11</v>
      </c>
      <c r="F133" s="787" t="s">
        <v>214</v>
      </c>
      <c r="G133" s="776" t="s">
        <v>13</v>
      </c>
      <c r="H133" s="786"/>
      <c r="I133" s="771"/>
      <c r="J133" s="771" t="e">
        <f>IF(I133/H133*100&gt;100,100,I133/H133*100)</f>
        <v>#DIV/0!</v>
      </c>
      <c r="K133" s="785"/>
      <c r="L133" s="773"/>
      <c r="M133" s="784"/>
      <c r="N133" s="783"/>
    </row>
    <row r="134" spans="1:14" ht="33" hidden="1" customHeight="1" x14ac:dyDescent="0.25">
      <c r="A134" s="789"/>
      <c r="B134" s="795"/>
      <c r="C134" s="780"/>
      <c r="D134" s="779"/>
      <c r="E134" s="778" t="s">
        <v>16</v>
      </c>
      <c r="F134" s="777" t="s">
        <v>295</v>
      </c>
      <c r="G134" s="776" t="s">
        <v>18</v>
      </c>
      <c r="H134" s="775"/>
      <c r="I134" s="774"/>
      <c r="J134" s="771" t="e">
        <f>IF(I134/H134*100&gt;100,100,I134/H134*100)</f>
        <v>#DIV/0!</v>
      </c>
      <c r="K134" s="771" t="e">
        <f>J134</f>
        <v>#DIV/0!</v>
      </c>
      <c r="L134" s="773"/>
      <c r="M134" s="784"/>
      <c r="N134" s="771"/>
    </row>
    <row r="135" spans="1:14" ht="63" hidden="1" customHeight="1" x14ac:dyDescent="0.25">
      <c r="A135" s="789"/>
      <c r="B135" s="794" t="s">
        <v>486</v>
      </c>
      <c r="C135" s="780" t="s">
        <v>485</v>
      </c>
      <c r="D135" s="793" t="s">
        <v>10</v>
      </c>
      <c r="E135" s="778" t="s">
        <v>11</v>
      </c>
      <c r="F135" s="787" t="s">
        <v>112</v>
      </c>
      <c r="G135" s="776" t="s">
        <v>13</v>
      </c>
      <c r="H135" s="786"/>
      <c r="I135" s="771"/>
      <c r="J135" s="771" t="e">
        <f>IF(I135/H135*100&gt;100,100,I135/H135*100)</f>
        <v>#DIV/0!</v>
      </c>
      <c r="K135" s="792" t="e">
        <f>(J135+J136+J137)/3</f>
        <v>#DIV/0!</v>
      </c>
      <c r="L135" s="791" t="e">
        <f>(K135+K138)/2</f>
        <v>#DIV/0!</v>
      </c>
      <c r="M135" s="784"/>
      <c r="N135" s="783"/>
    </row>
    <row r="136" spans="1:14" ht="63" hidden="1" customHeight="1" x14ac:dyDescent="0.25">
      <c r="A136" s="789"/>
      <c r="B136" s="788"/>
      <c r="C136" s="780"/>
      <c r="D136" s="779"/>
      <c r="E136" s="778" t="s">
        <v>11</v>
      </c>
      <c r="F136" s="790" t="s">
        <v>12</v>
      </c>
      <c r="G136" s="776" t="s">
        <v>13</v>
      </c>
      <c r="H136" s="786"/>
      <c r="I136" s="771"/>
      <c r="J136" s="771" t="e">
        <f>IF(H136/I136*100&gt;100,100,H136/I136*100)</f>
        <v>#DIV/0!</v>
      </c>
      <c r="K136" s="785"/>
      <c r="L136" s="773"/>
      <c r="M136" s="784"/>
      <c r="N136" s="783"/>
    </row>
    <row r="137" spans="1:14" ht="89.25" hidden="1" customHeight="1" x14ac:dyDescent="0.25">
      <c r="A137" s="789"/>
      <c r="B137" s="788"/>
      <c r="C137" s="780"/>
      <c r="D137" s="779"/>
      <c r="E137" s="778" t="s">
        <v>11</v>
      </c>
      <c r="F137" s="787" t="s">
        <v>214</v>
      </c>
      <c r="G137" s="776" t="s">
        <v>13</v>
      </c>
      <c r="H137" s="786"/>
      <c r="I137" s="771"/>
      <c r="J137" s="771" t="e">
        <f>IF(I137/H137*100&gt;100,100,I137/H137*100)</f>
        <v>#DIV/0!</v>
      </c>
      <c r="K137" s="785"/>
      <c r="L137" s="773"/>
      <c r="M137" s="784"/>
      <c r="N137" s="783"/>
    </row>
    <row r="138" spans="1:14" ht="33" hidden="1" customHeight="1" x14ac:dyDescent="0.25">
      <c r="A138" s="789"/>
      <c r="B138" s="781"/>
      <c r="C138" s="780"/>
      <c r="D138" s="779"/>
      <c r="E138" s="778" t="s">
        <v>16</v>
      </c>
      <c r="F138" s="777" t="s">
        <v>295</v>
      </c>
      <c r="G138" s="776" t="s">
        <v>18</v>
      </c>
      <c r="H138" s="775"/>
      <c r="I138" s="774"/>
      <c r="J138" s="771" t="e">
        <f>IF(I138/H138*100&gt;100,100,I138/H138*100)</f>
        <v>#DIV/0!</v>
      </c>
      <c r="K138" s="771" t="e">
        <f>J138</f>
        <v>#DIV/0!</v>
      </c>
      <c r="L138" s="773"/>
      <c r="M138" s="784"/>
      <c r="N138" s="771"/>
    </row>
    <row r="139" spans="1:14" ht="63" hidden="1" customHeight="1" x14ac:dyDescent="0.25">
      <c r="A139" s="789"/>
      <c r="B139" s="794"/>
      <c r="C139" s="780" t="s">
        <v>484</v>
      </c>
      <c r="D139" s="793" t="s">
        <v>10</v>
      </c>
      <c r="E139" s="778" t="s">
        <v>11</v>
      </c>
      <c r="F139" s="787" t="s">
        <v>112</v>
      </c>
      <c r="G139" s="776" t="s">
        <v>13</v>
      </c>
      <c r="H139" s="786"/>
      <c r="I139" s="771"/>
      <c r="J139" s="771" t="e">
        <f>IF(I139/H139*100&gt;100,100,I139/H139*100)</f>
        <v>#DIV/0!</v>
      </c>
      <c r="K139" s="792" t="e">
        <f>(J139+J140+J141)/3</f>
        <v>#DIV/0!</v>
      </c>
      <c r="L139" s="791" t="e">
        <f>(K139+K142)/2</f>
        <v>#DIV/0!</v>
      </c>
      <c r="M139" s="784"/>
      <c r="N139" s="783"/>
    </row>
    <row r="140" spans="1:14" ht="63" hidden="1" customHeight="1" x14ac:dyDescent="0.25">
      <c r="A140" s="789"/>
      <c r="B140" s="788"/>
      <c r="C140" s="780"/>
      <c r="D140" s="779"/>
      <c r="E140" s="778" t="s">
        <v>11</v>
      </c>
      <c r="F140" s="790" t="s">
        <v>12</v>
      </c>
      <c r="G140" s="776" t="s">
        <v>13</v>
      </c>
      <c r="H140" s="786"/>
      <c r="I140" s="771"/>
      <c r="J140" s="771" t="e">
        <f>IF(H140/I140*100&gt;100,100,H140/I140*100)</f>
        <v>#DIV/0!</v>
      </c>
      <c r="K140" s="785"/>
      <c r="L140" s="773"/>
      <c r="M140" s="784"/>
      <c r="N140" s="783"/>
    </row>
    <row r="141" spans="1:14" ht="89.25" hidden="1" customHeight="1" x14ac:dyDescent="0.25">
      <c r="A141" s="789"/>
      <c r="B141" s="788"/>
      <c r="C141" s="780"/>
      <c r="D141" s="779"/>
      <c r="E141" s="778" t="s">
        <v>11</v>
      </c>
      <c r="F141" s="787" t="s">
        <v>214</v>
      </c>
      <c r="G141" s="776" t="s">
        <v>13</v>
      </c>
      <c r="H141" s="786"/>
      <c r="I141" s="771"/>
      <c r="J141" s="771" t="e">
        <f>IF(I141/H141*100&gt;100,100,I141/H141*100)</f>
        <v>#DIV/0!</v>
      </c>
      <c r="K141" s="785"/>
      <c r="L141" s="773"/>
      <c r="M141" s="784"/>
      <c r="N141" s="783"/>
    </row>
    <row r="142" spans="1:14" ht="33" hidden="1" customHeight="1" x14ac:dyDescent="0.25">
      <c r="A142" s="782"/>
      <c r="B142" s="781"/>
      <c r="C142" s="780"/>
      <c r="D142" s="779"/>
      <c r="E142" s="778" t="s">
        <v>16</v>
      </c>
      <c r="F142" s="777" t="s">
        <v>295</v>
      </c>
      <c r="G142" s="776" t="s">
        <v>18</v>
      </c>
      <c r="H142" s="775"/>
      <c r="I142" s="774"/>
      <c r="J142" s="771" t="e">
        <f>IF(I142/H142*100&gt;100,100,I142/H142*100)</f>
        <v>#DIV/0!</v>
      </c>
      <c r="K142" s="771" t="e">
        <f>J142</f>
        <v>#DIV/0!</v>
      </c>
      <c r="L142" s="773"/>
      <c r="M142" s="772"/>
      <c r="N142" s="771"/>
    </row>
    <row r="143" spans="1:14" x14ac:dyDescent="0.25">
      <c r="A143" s="770"/>
      <c r="B143" s="769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8"/>
      <c r="N143" s="762"/>
    </row>
    <row r="144" spans="1:14" x14ac:dyDescent="0.25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7"/>
      <c r="N144" s="762"/>
    </row>
    <row r="145" spans="1:14" ht="33.75" customHeight="1" x14ac:dyDescent="0.3">
      <c r="A145" s="764" t="s">
        <v>483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3" t="s">
        <v>482</v>
      </c>
      <c r="L145" s="763"/>
      <c r="M145" s="763"/>
      <c r="N145" s="762"/>
    </row>
    <row r="146" spans="1:14" x14ac:dyDescent="0.25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6"/>
      <c r="L146" s="766"/>
      <c r="M146" s="766"/>
      <c r="N146" s="762"/>
    </row>
    <row r="147" spans="1:14" x14ac:dyDescent="0.25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6"/>
      <c r="L147" s="766"/>
      <c r="M147" s="766"/>
      <c r="N147" s="762"/>
    </row>
    <row r="148" spans="1:14" ht="20.25" x14ac:dyDescent="0.3">
      <c r="A148" s="765" t="s">
        <v>481</v>
      </c>
      <c r="B148" s="765"/>
      <c r="C148" s="765"/>
      <c r="D148" s="764"/>
      <c r="E148" s="764"/>
      <c r="F148" s="764"/>
      <c r="G148" s="764"/>
      <c r="H148" s="764"/>
      <c r="I148" s="764"/>
      <c r="J148" s="764"/>
      <c r="K148" s="763"/>
      <c r="L148" s="763"/>
      <c r="M148" s="763"/>
      <c r="N148" s="762"/>
    </row>
    <row r="150" spans="1:14" ht="39" hidden="1" customHeight="1" x14ac:dyDescent="0.3">
      <c r="H150" s="761">
        <f>H10+H14+H18+H22+H26+H30+H34+H38+H42+H46+H50+H54+H58+H62+H66+H70</f>
        <v>176.32999999999998</v>
      </c>
      <c r="I150" s="761">
        <f>I10+I14+I18+I22+I26+I30+I34+I38+I42+I46+I50+I54+I58+I62+I66+I70</f>
        <v>180.28700000000001</v>
      </c>
    </row>
    <row r="151" spans="1:14" hidden="1" x14ac:dyDescent="0.25"/>
    <row r="152" spans="1:14" ht="18.75" hidden="1" x14ac:dyDescent="0.3">
      <c r="H152" s="761">
        <f>H74+H78+H82+H86+H90+H94+H98+H102+H106+H110+H114+H118+H122+H126+H130+H134+H138+H142</f>
        <v>176.33</v>
      </c>
      <c r="I152" s="761">
        <f>I74+I78+I82+I86+I90+I94+I98+I102+I106+I110+I114+I118+I122+I126+I130+I134+I138+I142</f>
        <v>180.203</v>
      </c>
    </row>
    <row r="156" spans="1:14" hidden="1" x14ac:dyDescent="0.25"/>
    <row r="157" spans="1:14" hidden="1" x14ac:dyDescent="0.25"/>
  </sheetData>
  <autoFilter ref="H6:L6"/>
  <mergeCells count="143">
    <mergeCell ref="C115:C118"/>
    <mergeCell ref="D115:D118"/>
    <mergeCell ref="K115:K117"/>
    <mergeCell ref="L115:L118"/>
    <mergeCell ref="C127:C130"/>
    <mergeCell ref="D127:D130"/>
    <mergeCell ref="L139:L142"/>
    <mergeCell ref="C131:C134"/>
    <mergeCell ref="D131:D134"/>
    <mergeCell ref="K131:K133"/>
    <mergeCell ref="L131:L134"/>
    <mergeCell ref="C135:C138"/>
    <mergeCell ref="D135:D138"/>
    <mergeCell ref="L127:L130"/>
    <mergeCell ref="L135:L138"/>
    <mergeCell ref="K135:K137"/>
    <mergeCell ref="A148:C148"/>
    <mergeCell ref="A7:A142"/>
    <mergeCell ref="C139:C142"/>
    <mergeCell ref="D139:D142"/>
    <mergeCell ref="K139:K141"/>
    <mergeCell ref="K127:K129"/>
    <mergeCell ref="K119:K121"/>
    <mergeCell ref="L123:L126"/>
    <mergeCell ref="C107:C110"/>
    <mergeCell ref="D107:D110"/>
    <mergeCell ref="K107:K109"/>
    <mergeCell ref="L107:L110"/>
    <mergeCell ref="C111:C114"/>
    <mergeCell ref="D111:D114"/>
    <mergeCell ref="K111:K113"/>
    <mergeCell ref="L111:L114"/>
    <mergeCell ref="C119:C122"/>
    <mergeCell ref="D119:D122"/>
    <mergeCell ref="C123:C126"/>
    <mergeCell ref="D123:D126"/>
    <mergeCell ref="K123:K125"/>
    <mergeCell ref="L119:L122"/>
    <mergeCell ref="C91:C94"/>
    <mergeCell ref="D91:D94"/>
    <mergeCell ref="K91:K93"/>
    <mergeCell ref="L91:L94"/>
    <mergeCell ref="C95:C98"/>
    <mergeCell ref="D95:D98"/>
    <mergeCell ref="K95:K97"/>
    <mergeCell ref="L95:L98"/>
    <mergeCell ref="C99:C102"/>
    <mergeCell ref="D99:D102"/>
    <mergeCell ref="K99:K101"/>
    <mergeCell ref="L99:L102"/>
    <mergeCell ref="C103:C106"/>
    <mergeCell ref="D103:D106"/>
    <mergeCell ref="K103:K105"/>
    <mergeCell ref="L103:L106"/>
    <mergeCell ref="C75:C78"/>
    <mergeCell ref="D75:D78"/>
    <mergeCell ref="K75:K77"/>
    <mergeCell ref="L75:L78"/>
    <mergeCell ref="C79:C82"/>
    <mergeCell ref="D79:D82"/>
    <mergeCell ref="K79:K81"/>
    <mergeCell ref="L79:L82"/>
    <mergeCell ref="C83:C86"/>
    <mergeCell ref="D83:D86"/>
    <mergeCell ref="K83:K85"/>
    <mergeCell ref="L83:L86"/>
    <mergeCell ref="C87:C90"/>
    <mergeCell ref="D87:D90"/>
    <mergeCell ref="K87:K89"/>
    <mergeCell ref="L87:L90"/>
    <mergeCell ref="C59:C62"/>
    <mergeCell ref="D59:D62"/>
    <mergeCell ref="K59:K61"/>
    <mergeCell ref="L59:L62"/>
    <mergeCell ref="C63:C66"/>
    <mergeCell ref="D63:D66"/>
    <mergeCell ref="K63:K65"/>
    <mergeCell ref="L63:L66"/>
    <mergeCell ref="C67:C70"/>
    <mergeCell ref="D67:D70"/>
    <mergeCell ref="K67:K69"/>
    <mergeCell ref="L67:L70"/>
    <mergeCell ref="C71:C74"/>
    <mergeCell ref="D71:D74"/>
    <mergeCell ref="K71:K73"/>
    <mergeCell ref="L71:L74"/>
    <mergeCell ref="C43:C46"/>
    <mergeCell ref="D43:D46"/>
    <mergeCell ref="K43:K45"/>
    <mergeCell ref="L43:L46"/>
    <mergeCell ref="C47:C50"/>
    <mergeCell ref="D47:D50"/>
    <mergeCell ref="K47:K49"/>
    <mergeCell ref="L47:L50"/>
    <mergeCell ref="C51:C54"/>
    <mergeCell ref="D51:D54"/>
    <mergeCell ref="K51:K53"/>
    <mergeCell ref="L51:L54"/>
    <mergeCell ref="C55:C58"/>
    <mergeCell ref="D55:D58"/>
    <mergeCell ref="K55:K57"/>
    <mergeCell ref="L55:L58"/>
    <mergeCell ref="C27:C30"/>
    <mergeCell ref="D27:D30"/>
    <mergeCell ref="K27:K29"/>
    <mergeCell ref="L27:L30"/>
    <mergeCell ref="C31:C34"/>
    <mergeCell ref="D31:D34"/>
    <mergeCell ref="K31:K33"/>
    <mergeCell ref="L31:L34"/>
    <mergeCell ref="C35:C38"/>
    <mergeCell ref="D35:D38"/>
    <mergeCell ref="K35:K37"/>
    <mergeCell ref="L35:L38"/>
    <mergeCell ref="C39:C42"/>
    <mergeCell ref="D39:D42"/>
    <mergeCell ref="K39:K41"/>
    <mergeCell ref="L39:L42"/>
    <mergeCell ref="C11:C14"/>
    <mergeCell ref="D11:D14"/>
    <mergeCell ref="K11:K13"/>
    <mergeCell ref="L11:L14"/>
    <mergeCell ref="C15:C18"/>
    <mergeCell ref="D15:D18"/>
    <mergeCell ref="K15:K17"/>
    <mergeCell ref="C19:C22"/>
    <mergeCell ref="D19:D22"/>
    <mergeCell ref="K19:K21"/>
    <mergeCell ref="L19:L22"/>
    <mergeCell ref="C23:C26"/>
    <mergeCell ref="D23:D26"/>
    <mergeCell ref="K23:K25"/>
    <mergeCell ref="L23:L26"/>
    <mergeCell ref="M7:M142"/>
    <mergeCell ref="L15:L18"/>
    <mergeCell ref="K145:M145"/>
    <mergeCell ref="K148:M148"/>
    <mergeCell ref="B2:N2"/>
    <mergeCell ref="B3:N3"/>
    <mergeCell ref="C7:C10"/>
    <mergeCell ref="D7:D10"/>
    <mergeCell ref="K7:K9"/>
    <mergeCell ref="L7:L10"/>
  </mergeCells>
  <pageMargins left="0.11811023622047245" right="0.11811023622047245" top="0.15748031496062992" bottom="0.15748031496062992" header="0.31496062992125984" footer="0.31496062992125984"/>
  <pageSetup paperSize="9" scale="46" fitToHeight="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R13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7.140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37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04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65"/>
      <c r="L5" s="231"/>
      <c r="M5" s="203"/>
      <c r="N5" s="58"/>
      <c r="P5" s="129">
        <f>H7+H11+H15+H19+H23+H27+H31+H35+H39+H43+H47+H51+H55+H59+H63+H67+H71</f>
        <v>186</v>
      </c>
      <c r="Q5" s="129">
        <f>I7+I11+I15+I19+I23+I27+I31+I35+I39+I43+I47+I51+I55+I59+I63+I67+I71</f>
        <v>186.13333333333333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66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236</v>
      </c>
      <c r="Q7" s="129">
        <f>I75+I79+I83+I87+I91+I95+I99+I103+I107+I111+I115+I119</f>
        <v>241.55555555555554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9.9999999999999982</v>
      </c>
      <c r="I8" s="73">
        <v>9.7795364612775586</v>
      </c>
      <c r="J8" s="24">
        <f>IF(H8/I8*100&gt;100,100,H8/I8*100)</f>
        <v>100</v>
      </c>
      <c r="K8" s="229">
        <f>(J8+J9+J10)/3</f>
        <v>100</v>
      </c>
      <c r="L8" s="230">
        <f>(K8+K11)/2</f>
        <v>98.333333333333329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70</v>
      </c>
      <c r="I10" s="73">
        <v>70.11904761904762</v>
      </c>
      <c r="J10" s="24">
        <f t="shared" si="0"/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10</v>
      </c>
      <c r="I11" s="74">
        <v>9.6666666666666661</v>
      </c>
      <c r="J11" s="24">
        <f t="shared" si="0"/>
        <v>96.666666666666657</v>
      </c>
      <c r="K11" s="24">
        <f>J11</f>
        <v>96.666666666666657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9.9643724696356273</v>
      </c>
      <c r="I32" s="73">
        <v>9.5647258338044097</v>
      </c>
      <c r="J32" s="24">
        <f>IF(H32/I32*100&gt;100,100,H32/I32*100)</f>
        <v>100</v>
      </c>
      <c r="K32" s="229">
        <f>(J32+J33+J34)/3</f>
        <v>99.603174603174594</v>
      </c>
      <c r="L32" s="230">
        <f>(K32+K35)/2</f>
        <v>99.80158730158729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90</v>
      </c>
      <c r="I34" s="73">
        <v>88.928571428571416</v>
      </c>
      <c r="J34" s="24">
        <f>IF(I34/H34*100&gt;100,100,I34/H34*100)</f>
        <v>98.809523809523796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15</v>
      </c>
      <c r="I35" s="74">
        <v>16.111111111111111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10</v>
      </c>
      <c r="I36" s="73">
        <v>9.660908363927156</v>
      </c>
      <c r="J36" s="24">
        <f>IF(H36/I36*100&gt;100,100,H36/I36*100)</f>
        <v>100</v>
      </c>
      <c r="K36" s="229">
        <f>(J36+J37+J38)/3</f>
        <v>93.612655644008967</v>
      </c>
      <c r="L36" s="230">
        <f>(K36+K39)/2</f>
        <v>96.6061897957795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80.049019607843135</v>
      </c>
      <c r="I38" s="73">
        <v>64.709999999999994</v>
      </c>
      <c r="J38" s="24">
        <f>IF(I38/H38*100&gt;100,100,I38/H38*100)</f>
        <v>80.837966932026944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161</v>
      </c>
      <c r="I39" s="74">
        <v>160.35555555555555</v>
      </c>
      <c r="J39" s="24">
        <f>IF(I39/H39*100&gt;100,100,I39/H39*100)</f>
        <v>99.599723947550032</v>
      </c>
      <c r="K39" s="24">
        <f>J39</f>
        <v>99.599723947550032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267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268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79" si="1">IF(I42/H42*100&gt;100,100,I42/H42*100)</f>
        <v>#DIV/0!</v>
      </c>
      <c r="K42" s="214"/>
      <c r="L42" s="269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146"/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146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146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53" t="e">
        <f>(K48+K51)/2</f>
        <v>#DIV/0!</v>
      </c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1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1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1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1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146"/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146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146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53" t="e">
        <f>(K64+K67)/2</f>
        <v>#DIV/0!</v>
      </c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9.9926883799625354</v>
      </c>
      <c r="I80" s="73">
        <v>9.8279794211763853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223.33333333333334</v>
      </c>
      <c r="I83" s="74">
        <v>229</v>
      </c>
      <c r="J83" s="24">
        <f t="shared" si="2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146"/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146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146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53" t="e">
        <f>(K104+K107)/2</f>
        <v>#DIV/0!</v>
      </c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9.9999999999999982</v>
      </c>
      <c r="I108" s="73">
        <v>9.8000000000000007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98.333333333333329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3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3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10</v>
      </c>
      <c r="I111" s="74">
        <v>9.6666666666666661</v>
      </c>
      <c r="J111" s="24">
        <f>IF(I111/H111*100&gt;100,100,I111/H111*100)</f>
        <v>96.666666666666657</v>
      </c>
      <c r="K111" s="24">
        <f>J111</f>
        <v>96.666666666666657</v>
      </c>
      <c r="L111" s="234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10.000976720647774</v>
      </c>
      <c r="I112" s="73">
        <v>9.6691018478727973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3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3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2.6666666666666665</v>
      </c>
      <c r="I115" s="74">
        <v>2.8888888888888888</v>
      </c>
      <c r="J115" s="24">
        <f t="shared" si="3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4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83">
      <selection activeCell="B4" sqref="B4:B7"/>
      <rowBreaks count="8" manualBreakCount="8">
        <brk id="15" max="13" man="1"/>
        <brk id="30" max="13" man="1"/>
        <brk id="45" max="13" man="1"/>
        <brk id="60" max="13" man="1"/>
        <brk id="75" max="13" man="1"/>
        <brk id="79" max="16383" man="1"/>
        <brk id="94" max="13" man="1"/>
        <brk id="109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8" manualBreakCount="8">
        <brk id="15" max="13" man="1"/>
        <brk id="30" max="13" man="1"/>
        <brk id="45" max="13" man="1"/>
        <brk id="60" max="13" man="1"/>
        <brk id="75" max="13" man="1"/>
        <brk id="79" max="16383" man="1"/>
        <brk id="94" max="13" man="1"/>
        <brk id="109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2"/>
      <headerFooter alignWithMargins="0"/>
      <autoFilter ref="B1:O1"/>
    </customSheetView>
  </customSheetViews>
  <mergeCells count="114">
    <mergeCell ref="K32:K34"/>
    <mergeCell ref="K20:K22"/>
    <mergeCell ref="K16:K18"/>
    <mergeCell ref="D16:D19"/>
    <mergeCell ref="C24:C27"/>
    <mergeCell ref="C16:C19"/>
    <mergeCell ref="A1:N1"/>
    <mergeCell ref="L44:L47"/>
    <mergeCell ref="L20:L23"/>
    <mergeCell ref="L12:L15"/>
    <mergeCell ref="M4:M119"/>
    <mergeCell ref="N116:N119"/>
    <mergeCell ref="D12:D15"/>
    <mergeCell ref="L76:L79"/>
    <mergeCell ref="L40:L42"/>
    <mergeCell ref="D48:D51"/>
    <mergeCell ref="K12:K14"/>
    <mergeCell ref="K72:K74"/>
    <mergeCell ref="K56:K58"/>
    <mergeCell ref="D28:D31"/>
    <mergeCell ref="K28:K30"/>
    <mergeCell ref="K44:K46"/>
    <mergeCell ref="K64:K66"/>
    <mergeCell ref="K48:K50"/>
    <mergeCell ref="K68:K70"/>
    <mergeCell ref="L4:L7"/>
    <mergeCell ref="C8:C11"/>
    <mergeCell ref="D8:D11"/>
    <mergeCell ref="K8:K10"/>
    <mergeCell ref="K4:K6"/>
    <mergeCell ref="L8:L11"/>
    <mergeCell ref="C4:C7"/>
    <mergeCell ref="D4:D7"/>
    <mergeCell ref="C48:C51"/>
    <mergeCell ref="C40:C43"/>
    <mergeCell ref="K36:K38"/>
    <mergeCell ref="C44:C47"/>
    <mergeCell ref="D44:D47"/>
    <mergeCell ref="K40:K42"/>
    <mergeCell ref="C36:C39"/>
    <mergeCell ref="D36:D39"/>
    <mergeCell ref="D40:D43"/>
    <mergeCell ref="C32:C35"/>
    <mergeCell ref="L32:L35"/>
    <mergeCell ref="C12:C15"/>
    <mergeCell ref="K24:K26"/>
    <mergeCell ref="C20:C23"/>
    <mergeCell ref="D24:D27"/>
    <mergeCell ref="D20:D23"/>
    <mergeCell ref="K52:K54"/>
    <mergeCell ref="C56:C59"/>
    <mergeCell ref="D56:D59"/>
    <mergeCell ref="C68:C71"/>
    <mergeCell ref="D68:D71"/>
    <mergeCell ref="C64:C67"/>
    <mergeCell ref="D64:D67"/>
    <mergeCell ref="C60:C63"/>
    <mergeCell ref="D60:D63"/>
    <mergeCell ref="K60:K62"/>
    <mergeCell ref="K96:K98"/>
    <mergeCell ref="K88:K90"/>
    <mergeCell ref="D84:D87"/>
    <mergeCell ref="K92:K94"/>
    <mergeCell ref="C88:C91"/>
    <mergeCell ref="D88:D91"/>
    <mergeCell ref="K76:K78"/>
    <mergeCell ref="K84:K86"/>
    <mergeCell ref="D80:D83"/>
    <mergeCell ref="K80:K82"/>
    <mergeCell ref="D76:D79"/>
    <mergeCell ref="C80:C83"/>
    <mergeCell ref="C76:C79"/>
    <mergeCell ref="C84:C87"/>
    <mergeCell ref="L116:L119"/>
    <mergeCell ref="L100:L103"/>
    <mergeCell ref="K112:K114"/>
    <mergeCell ref="K116:K118"/>
    <mergeCell ref="K108:K110"/>
    <mergeCell ref="K100:K102"/>
    <mergeCell ref="C104:C107"/>
    <mergeCell ref="K104:K106"/>
    <mergeCell ref="D104:D107"/>
    <mergeCell ref="D100:D103"/>
    <mergeCell ref="A121:C121"/>
    <mergeCell ref="C112:C115"/>
    <mergeCell ref="D112:D115"/>
    <mergeCell ref="A4:A119"/>
    <mergeCell ref="C116:C119"/>
    <mergeCell ref="B120:C120"/>
    <mergeCell ref="D96:D99"/>
    <mergeCell ref="D116:D119"/>
    <mergeCell ref="C96:C99"/>
    <mergeCell ref="C108:C111"/>
    <mergeCell ref="D108:D111"/>
    <mergeCell ref="C100:C103"/>
    <mergeCell ref="C92:C95"/>
    <mergeCell ref="D92:D95"/>
    <mergeCell ref="D72:D75"/>
    <mergeCell ref="C72:C75"/>
    <mergeCell ref="C52:C55"/>
    <mergeCell ref="D52:D55"/>
    <mergeCell ref="C28:C31"/>
    <mergeCell ref="D32:D35"/>
    <mergeCell ref="N8:N115"/>
    <mergeCell ref="L108:L111"/>
    <mergeCell ref="L112:L115"/>
    <mergeCell ref="L92:L95"/>
    <mergeCell ref="L36:L39"/>
    <mergeCell ref="L52:L55"/>
    <mergeCell ref="L84:L87"/>
    <mergeCell ref="L60:L63"/>
    <mergeCell ref="L68:L71"/>
    <mergeCell ref="L80:L83"/>
    <mergeCell ref="L28:L31"/>
  </mergeCells>
  <phoneticPr fontId="5" type="noConversion"/>
  <pageMargins left="0.75" right="0.75" top="1" bottom="1" header="0.5" footer="0.5"/>
  <pageSetup paperSize="9" scale="28" orientation="portrait" r:id="rId3"/>
  <headerFooter alignWithMargins="0"/>
  <rowBreaks count="1" manualBreakCount="1">
    <brk id="90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R131"/>
  <sheetViews>
    <sheetView showZeros="0" topLeftCell="C1" zoomScale="70" zoomScaleNormal="70" zoomScaleSheetLayoutView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61.42578125" style="65" customWidth="1"/>
    <col min="7" max="7" width="12.140625" style="130" customWidth="1"/>
    <col min="8" max="8" width="17.140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7.42578125" style="65" customWidth="1"/>
    <col min="14" max="14" width="18.1406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99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77">
        <v>8</v>
      </c>
      <c r="I3" s="78">
        <v>9</v>
      </c>
      <c r="J3" s="77">
        <v>10</v>
      </c>
      <c r="K3" s="78">
        <v>11</v>
      </c>
      <c r="L3" s="54">
        <v>12</v>
      </c>
      <c r="M3" s="54">
        <v>13</v>
      </c>
      <c r="N3" s="45">
        <v>14</v>
      </c>
    </row>
    <row r="4" spans="1:18" ht="62.45" hidden="1" customHeight="1" x14ac:dyDescent="0.25">
      <c r="A4" s="202" t="s">
        <v>72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8" t="s">
        <v>23</v>
      </c>
      <c r="N4" s="58"/>
    </row>
    <row r="5" spans="1:18" ht="62.45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8"/>
      <c r="N5" s="58"/>
      <c r="P5" s="129">
        <f>H7+H11+H15+H19+H23+H27+H31+H35+H39+H43+H47+H51+H55+H59+H63+H67+H71</f>
        <v>184.66666666666666</v>
      </c>
      <c r="Q5" s="129">
        <f>I7+I11+I15+I19+I23+I27+I31+I35+I39+I43+I47+I51+I55+I59+I63+I67+I71</f>
        <v>177.86666666666667</v>
      </c>
    </row>
    <row r="6" spans="1:18" ht="62.4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8"/>
      <c r="N6" s="58"/>
    </row>
    <row r="7" spans="1:18" ht="31.15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8"/>
      <c r="N7" s="53"/>
      <c r="P7" s="129">
        <f>H75+H79+H83+H87+H91+H95+H99+H103+H107+H111+H115+H119</f>
        <v>224</v>
      </c>
      <c r="Q7" s="129">
        <f>I75+I79+I83+I87+I91+I95+I99+I103+I107+I111+I115+I119</f>
        <v>216.33333333333331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10.009575778912165</v>
      </c>
      <c r="I8" s="73">
        <v>6.4258911819887423</v>
      </c>
      <c r="J8" s="24">
        <f>IF(H8/I8*100&gt;100,100,H8/I8*100)</f>
        <v>100</v>
      </c>
      <c r="K8" s="229">
        <f>(J8+J9+J10)/3</f>
        <v>100</v>
      </c>
      <c r="L8" s="230">
        <f>(K8+K11)/2</f>
        <v>100</v>
      </c>
      <c r="M8" s="208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3"/>
      <c r="M9" s="208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100</v>
      </c>
      <c r="I10" s="73">
        <v>100</v>
      </c>
      <c r="J10" s="24">
        <f t="shared" si="0"/>
        <v>100</v>
      </c>
      <c r="K10" s="214"/>
      <c r="L10" s="233"/>
      <c r="M10" s="208"/>
      <c r="N10" s="225"/>
    </row>
    <row r="11" spans="1:18" ht="31.5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7.666666666666667</v>
      </c>
      <c r="I11" s="74">
        <v>10.25</v>
      </c>
      <c r="J11" s="24">
        <f>IF(I11/H11*100&gt;100,100,I11/H11*100)</f>
        <v>100</v>
      </c>
      <c r="K11" s="24">
        <f>J11</f>
        <v>100</v>
      </c>
      <c r="L11" s="234"/>
      <c r="M11" s="208"/>
      <c r="N11" s="225"/>
    </row>
    <row r="12" spans="1:18" ht="62.4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8"/>
      <c r="N12" s="225"/>
    </row>
    <row r="13" spans="1:18" ht="62.4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8"/>
      <c r="N13" s="225"/>
    </row>
    <row r="14" spans="1:18" ht="62.4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8"/>
      <c r="N14" s="225"/>
    </row>
    <row r="15" spans="1:18" ht="31.1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8"/>
      <c r="N15" s="225"/>
    </row>
    <row r="16" spans="1:18" ht="62.4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8"/>
      <c r="N16" s="225"/>
    </row>
    <row r="17" spans="1:14" ht="62.4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233"/>
      <c r="M17" s="208"/>
      <c r="N17" s="225"/>
    </row>
    <row r="18" spans="1:14" ht="62.4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233"/>
      <c r="M18" s="208"/>
      <c r="N18" s="225"/>
    </row>
    <row r="19" spans="1:14" ht="31.1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234"/>
      <c r="M19" s="208"/>
      <c r="N19" s="225"/>
    </row>
    <row r="20" spans="1:14" ht="62.4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8"/>
      <c r="N20" s="225"/>
    </row>
    <row r="21" spans="1:14" ht="62.4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8"/>
      <c r="N21" s="225"/>
    </row>
    <row r="22" spans="1:14" ht="62.4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8"/>
      <c r="N22" s="225"/>
    </row>
    <row r="23" spans="1:14" ht="31.1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8"/>
      <c r="N23" s="225"/>
    </row>
    <row r="24" spans="1:14" ht="62.4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230" t="e">
        <f>(K24+K27)/2</f>
        <v>#DIV/0!</v>
      </c>
      <c r="M24" s="208"/>
      <c r="N24" s="225"/>
    </row>
    <row r="25" spans="1:14" ht="62.4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233"/>
      <c r="M25" s="208"/>
      <c r="N25" s="225"/>
    </row>
    <row r="26" spans="1:14" ht="62.4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233"/>
      <c r="M26" s="208"/>
      <c r="N26" s="225"/>
    </row>
    <row r="27" spans="1:14" ht="31.1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234"/>
      <c r="M27" s="208"/>
      <c r="N27" s="225"/>
    </row>
    <row r="28" spans="1:14" ht="62.4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8"/>
      <c r="N28" s="225"/>
    </row>
    <row r="29" spans="1:14" ht="62.4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8"/>
      <c r="N29" s="225"/>
    </row>
    <row r="30" spans="1:14" ht="62.4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8"/>
      <c r="N30" s="225"/>
    </row>
    <row r="31" spans="1:14" ht="31.1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8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13.032388663967609</v>
      </c>
      <c r="I32" s="73">
        <v>13.914027149321267</v>
      </c>
      <c r="J32" s="24">
        <f>IF(H32/I32*100&gt;100,100,H32/I32*100)</f>
        <v>93.663671373555829</v>
      </c>
      <c r="K32" s="229">
        <f>(J32+J33+J34)/3</f>
        <v>97.887890457851938</v>
      </c>
      <c r="L32" s="230">
        <f>(K32+K35)/2</f>
        <v>91.443945228925969</v>
      </c>
      <c r="M32" s="208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8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100</v>
      </c>
      <c r="I34" s="73">
        <v>100</v>
      </c>
      <c r="J34" s="24">
        <f>IF(I34/H34*100&gt;100,100,I34/H34*100)</f>
        <v>100</v>
      </c>
      <c r="K34" s="214"/>
      <c r="L34" s="233"/>
      <c r="M34" s="208"/>
      <c r="N34" s="225"/>
    </row>
    <row r="35" spans="1:14" ht="31.5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3.3333333333333335</v>
      </c>
      <c r="I35" s="74">
        <v>2.8333333333333335</v>
      </c>
      <c r="J35" s="24">
        <f>IF(I35/H35*100&gt;100,100,I35/H35*100)</f>
        <v>85</v>
      </c>
      <c r="K35" s="24">
        <f>J35</f>
        <v>85</v>
      </c>
      <c r="L35" s="234"/>
      <c r="M35" s="208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9.9861640658779134</v>
      </c>
      <c r="I36" s="73">
        <v>9.5947063688999172</v>
      </c>
      <c r="J36" s="24">
        <f>IF(H36/I36*100&gt;100,100,H36/I36*100)</f>
        <v>100</v>
      </c>
      <c r="K36" s="229">
        <f>(J36+J37+J38)/3</f>
        <v>89.473333333333343</v>
      </c>
      <c r="L36" s="230">
        <f>(K36+K39)/2</f>
        <v>92.139579288025899</v>
      </c>
      <c r="M36" s="208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8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100</v>
      </c>
      <c r="I38" s="73">
        <v>68.42</v>
      </c>
      <c r="J38" s="24">
        <f>IF(I38/H38*100&gt;100,100,I38/H38*100)</f>
        <v>68.42</v>
      </c>
      <c r="K38" s="214"/>
      <c r="L38" s="231"/>
      <c r="M38" s="208"/>
      <c r="N38" s="225"/>
    </row>
    <row r="39" spans="1:14" ht="31.5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171.66666666666666</v>
      </c>
      <c r="I39" s="74">
        <v>162.75</v>
      </c>
      <c r="J39" s="24">
        <f>IF(I39/H39*100&gt;100,100,I39/H39*100)</f>
        <v>94.805825242718456</v>
      </c>
      <c r="K39" s="24">
        <f>J39</f>
        <v>94.805825242718456</v>
      </c>
      <c r="L39" s="232"/>
      <c r="M39" s="208"/>
      <c r="N39" s="225"/>
    </row>
    <row r="40" spans="1:14" ht="62.4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230" t="e">
        <f>(K40+K43)/2</f>
        <v>#DIV/0!</v>
      </c>
      <c r="M40" s="208"/>
      <c r="N40" s="225"/>
    </row>
    <row r="41" spans="1:14" ht="62.4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233"/>
      <c r="M41" s="208"/>
      <c r="N41" s="225"/>
    </row>
    <row r="42" spans="1:14" ht="62.4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79" si="1">IF(I42/H42*100&gt;100,100,I42/H42*100)</f>
        <v>#DIV/0!</v>
      </c>
      <c r="K42" s="214"/>
      <c r="L42" s="233"/>
      <c r="M42" s="208"/>
      <c r="N42" s="225"/>
    </row>
    <row r="43" spans="1:14" ht="31.1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234"/>
      <c r="M43" s="208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9.9807692307692299</v>
      </c>
      <c r="I44" s="73">
        <v>6.1813186813186807</v>
      </c>
      <c r="J44" s="24">
        <f>IF(H44/I44*100&gt;100,100,H44/I44*100)</f>
        <v>100</v>
      </c>
      <c r="K44" s="229">
        <f>(J44+J45+J46)/3</f>
        <v>100</v>
      </c>
      <c r="L44" s="230">
        <f>(K44+K47)/2</f>
        <v>93.75</v>
      </c>
      <c r="M44" s="208"/>
      <c r="N44" s="225"/>
    </row>
    <row r="45" spans="1:14" ht="63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 t="shared" si="1"/>
        <v>100</v>
      </c>
      <c r="K45" s="213"/>
      <c r="L45" s="231"/>
      <c r="M45" s="208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100</v>
      </c>
      <c r="I46" s="73">
        <v>100</v>
      </c>
      <c r="J46" s="24">
        <f t="shared" si="1"/>
        <v>100</v>
      </c>
      <c r="K46" s="214"/>
      <c r="L46" s="231"/>
      <c r="M46" s="208"/>
      <c r="N46" s="225"/>
    </row>
    <row r="47" spans="1:14" ht="31.5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1.3333333333333333</v>
      </c>
      <c r="I47" s="74">
        <v>1.1666666666666667</v>
      </c>
      <c r="J47" s="24">
        <f t="shared" si="1"/>
        <v>87.500000000000014</v>
      </c>
      <c r="K47" s="24">
        <f>J47</f>
        <v>87.500000000000014</v>
      </c>
      <c r="L47" s="232"/>
      <c r="M47" s="208"/>
      <c r="N47" s="225"/>
    </row>
    <row r="48" spans="1:14" ht="62.4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230" t="e">
        <f>(K48+K51)/2</f>
        <v>#DIV/0!</v>
      </c>
      <c r="M48" s="208"/>
      <c r="N48" s="225"/>
    </row>
    <row r="49" spans="1:14" ht="62.4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233"/>
      <c r="M49" s="208"/>
      <c r="N49" s="225"/>
    </row>
    <row r="50" spans="1:14" ht="62.4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233"/>
      <c r="M50" s="208"/>
      <c r="N50" s="225"/>
    </row>
    <row r="51" spans="1:14" ht="31.1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234"/>
      <c r="M51" s="208"/>
      <c r="N51" s="225"/>
    </row>
    <row r="52" spans="1:14" ht="81.75" customHeight="1" x14ac:dyDescent="0.25">
      <c r="A52" s="203"/>
      <c r="B52" s="51" t="s">
        <v>103</v>
      </c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10.029352226720647</v>
      </c>
      <c r="I52" s="73">
        <v>9.457755359394703</v>
      </c>
      <c r="J52" s="24">
        <f>IF(H52/I52*100&gt;100,100,H52/I52*100)</f>
        <v>100</v>
      </c>
      <c r="K52" s="229">
        <f>(J52+J53+J54)/3</f>
        <v>89.473684210526315</v>
      </c>
      <c r="L52" s="230">
        <f>(K52+K55)/2</f>
        <v>94.73684210526315</v>
      </c>
      <c r="M52" s="208"/>
      <c r="N52" s="225"/>
    </row>
    <row r="53" spans="1:14" ht="81.75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100</v>
      </c>
      <c r="I53" s="73">
        <v>100</v>
      </c>
      <c r="J53" s="24">
        <f t="shared" si="1"/>
        <v>100</v>
      </c>
      <c r="K53" s="213"/>
      <c r="L53" s="231"/>
      <c r="M53" s="208"/>
      <c r="N53" s="225"/>
    </row>
    <row r="54" spans="1:14" ht="81.75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100</v>
      </c>
      <c r="I54" s="73">
        <v>68.421052631578945</v>
      </c>
      <c r="J54" s="24">
        <f t="shared" si="1"/>
        <v>68.421052631578945</v>
      </c>
      <c r="K54" s="214"/>
      <c r="L54" s="231"/>
      <c r="M54" s="208"/>
      <c r="N54" s="225"/>
    </row>
    <row r="55" spans="1:14" ht="31.5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0.66666666666666663</v>
      </c>
      <c r="I55" s="74">
        <v>0.8666666666666667</v>
      </c>
      <c r="J55" s="24">
        <f t="shared" si="1"/>
        <v>100</v>
      </c>
      <c r="K55" s="24">
        <f>J55</f>
        <v>100</v>
      </c>
      <c r="L55" s="232"/>
      <c r="M55" s="208"/>
      <c r="N55" s="225"/>
    </row>
    <row r="56" spans="1:14" ht="62.4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230" t="e">
        <f>(K56+K59)/2</f>
        <v>#DIV/0!</v>
      </c>
      <c r="M56" s="208"/>
      <c r="N56" s="225"/>
    </row>
    <row r="57" spans="1:14" ht="62.4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233"/>
      <c r="M57" s="208"/>
      <c r="N57" s="225"/>
    </row>
    <row r="58" spans="1:14" ht="62.4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233"/>
      <c r="M58" s="208"/>
      <c r="N58" s="225"/>
    </row>
    <row r="59" spans="1:14" ht="31.1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234"/>
      <c r="M59" s="208"/>
      <c r="N59" s="225"/>
    </row>
    <row r="60" spans="1:14" ht="62.4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8"/>
      <c r="N60" s="225"/>
    </row>
    <row r="61" spans="1:14" ht="62.4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8"/>
      <c r="N61" s="225"/>
    </row>
    <row r="62" spans="1:14" ht="62.4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8"/>
      <c r="N62" s="225"/>
    </row>
    <row r="63" spans="1:14" ht="31.1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8"/>
      <c r="N63" s="225"/>
    </row>
    <row r="64" spans="1:14" ht="62.4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230" t="e">
        <f>(K64+K67)/2</f>
        <v>#DIV/0!</v>
      </c>
      <c r="M64" s="208"/>
      <c r="N64" s="225"/>
    </row>
    <row r="65" spans="1:14" ht="62.4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233"/>
      <c r="M65" s="208"/>
      <c r="N65" s="225"/>
    </row>
    <row r="66" spans="1:14" ht="62.4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233"/>
      <c r="M66" s="208"/>
      <c r="N66" s="225"/>
    </row>
    <row r="67" spans="1:14" ht="31.1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234"/>
      <c r="M67" s="208"/>
      <c r="N67" s="225"/>
    </row>
    <row r="68" spans="1:14" ht="62.4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8"/>
      <c r="N68" s="225"/>
    </row>
    <row r="69" spans="1:14" ht="62.4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8"/>
      <c r="N69" s="225"/>
    </row>
    <row r="70" spans="1:14" ht="62.4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8"/>
      <c r="N70" s="225"/>
    </row>
    <row r="71" spans="1:14" ht="31.1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8"/>
      <c r="N71" s="225"/>
    </row>
    <row r="72" spans="1:14" ht="62.4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230" t="e">
        <f>(K72+K75)/2</f>
        <v>#DIV/0!</v>
      </c>
      <c r="M72" s="208"/>
      <c r="N72" s="225"/>
    </row>
    <row r="73" spans="1:14" ht="46.9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233"/>
      <c r="M73" s="208"/>
      <c r="N73" s="225"/>
    </row>
    <row r="74" spans="1:14" ht="46.9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233"/>
      <c r="M74" s="208"/>
      <c r="N74" s="225"/>
    </row>
    <row r="75" spans="1:14" ht="31.1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234"/>
      <c r="M75" s="208"/>
      <c r="N75" s="225"/>
    </row>
    <row r="76" spans="1:14" ht="62.4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8"/>
      <c r="N76" s="225"/>
    </row>
    <row r="77" spans="1:14" ht="46.9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8"/>
      <c r="N77" s="225"/>
    </row>
    <row r="78" spans="1:14" ht="46.9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8"/>
      <c r="N78" s="225"/>
    </row>
    <row r="79" spans="1:14" ht="31.1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8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10.023548523180182</v>
      </c>
      <c r="I80" s="73">
        <v>6.7017977950388383</v>
      </c>
      <c r="J80" s="24">
        <f>IF(H80/I80*100&gt;100,100,H80/I80*100)</f>
        <v>100</v>
      </c>
      <c r="K80" s="229">
        <f>(J80+J81+J82)/3</f>
        <v>100</v>
      </c>
      <c r="L80" s="230">
        <f>(K80+K83)/2</f>
        <v>97.744945567651627</v>
      </c>
      <c r="M80" s="208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8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8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214.33333333333334</v>
      </c>
      <c r="I83" s="74">
        <v>204.66666666666666</v>
      </c>
      <c r="J83" s="24">
        <f t="shared" si="2"/>
        <v>95.489891135303267</v>
      </c>
      <c r="K83" s="24">
        <f>J83</f>
        <v>95.489891135303267</v>
      </c>
      <c r="L83" s="234"/>
      <c r="M83" s="208"/>
      <c r="N83" s="225"/>
    </row>
    <row r="84" spans="1:14" ht="62.4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8"/>
      <c r="N84" s="225"/>
    </row>
    <row r="85" spans="1:14" ht="46.9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8"/>
      <c r="N85" s="225"/>
    </row>
    <row r="86" spans="1:14" ht="46.9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8"/>
      <c r="N86" s="225"/>
    </row>
    <row r="87" spans="1:14" ht="31.1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8"/>
      <c r="N87" s="225"/>
    </row>
    <row r="88" spans="1:14" ht="62.4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230" t="e">
        <f>(K88+K91)/2</f>
        <v>#DIV/0!</v>
      </c>
      <c r="M88" s="208"/>
      <c r="N88" s="225"/>
    </row>
    <row r="89" spans="1:14" ht="46.9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233"/>
      <c r="M89" s="208"/>
      <c r="N89" s="225"/>
    </row>
    <row r="90" spans="1:14" ht="46.9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233"/>
      <c r="M90" s="208"/>
      <c r="N90" s="225"/>
    </row>
    <row r="91" spans="1:14" ht="31.1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234"/>
      <c r="M91" s="208"/>
      <c r="N91" s="225"/>
    </row>
    <row r="92" spans="1:14" ht="62.4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8"/>
      <c r="N92" s="225"/>
    </row>
    <row r="93" spans="1:14" ht="46.9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8"/>
      <c r="N93" s="225"/>
    </row>
    <row r="94" spans="1:14" ht="46.9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8"/>
      <c r="N94" s="225"/>
    </row>
    <row r="95" spans="1:14" ht="31.1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8"/>
      <c r="N95" s="225"/>
    </row>
    <row r="96" spans="1:14" ht="62.4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230" t="e">
        <f>(K96+K99)/2</f>
        <v>#DIV/0!</v>
      </c>
      <c r="M96" s="208"/>
      <c r="N96" s="225"/>
    </row>
    <row r="97" spans="1:14" ht="46.9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233"/>
      <c r="M97" s="208"/>
      <c r="N97" s="225"/>
    </row>
    <row r="98" spans="1:14" ht="46.9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233"/>
      <c r="M98" s="208"/>
      <c r="N98" s="225"/>
    </row>
    <row r="99" spans="1:14" ht="31.1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234"/>
      <c r="M99" s="208"/>
      <c r="N99" s="225"/>
    </row>
    <row r="100" spans="1:14" ht="62.4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8"/>
      <c r="N100" s="225"/>
    </row>
    <row r="101" spans="1:14" ht="46.9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8"/>
      <c r="N101" s="225"/>
    </row>
    <row r="102" spans="1:14" ht="46.9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8"/>
      <c r="N102" s="225"/>
    </row>
    <row r="103" spans="1:14" ht="31.1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8"/>
      <c r="N103" s="225"/>
    </row>
    <row r="104" spans="1:14" ht="62.4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230" t="e">
        <f>(K104+K107)/2</f>
        <v>#DIV/0!</v>
      </c>
      <c r="M104" s="208"/>
      <c r="N104" s="225"/>
    </row>
    <row r="105" spans="1:14" ht="46.9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233"/>
      <c r="M105" s="208"/>
      <c r="N105" s="225"/>
    </row>
    <row r="106" spans="1:14" ht="46.9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233"/>
      <c r="M106" s="208"/>
      <c r="N106" s="225"/>
    </row>
    <row r="107" spans="1:14" ht="31.1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234"/>
      <c r="M107" s="208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9.9865047233468278</v>
      </c>
      <c r="I108" s="73">
        <v>6.1625874125874125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100</v>
      </c>
      <c r="M108" s="208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8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8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9</v>
      </c>
      <c r="I111" s="74">
        <v>11</v>
      </c>
      <c r="J111" s="24">
        <f>IF(I111/H111*100&gt;100,100,I111/H111*100)</f>
        <v>100</v>
      </c>
      <c r="K111" s="24">
        <f>J111</f>
        <v>100</v>
      </c>
      <c r="L111" s="232"/>
      <c r="M111" s="208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14.035714285714285</v>
      </c>
      <c r="I112" s="73">
        <v>27.018633540372669</v>
      </c>
      <c r="J112" s="73">
        <f>'[2]ПУ (Инв.3-8.ГПД)'!E14</f>
        <v>51.948275862068968</v>
      </c>
      <c r="K112" s="229">
        <f>(J112+J113+J114)/3</f>
        <v>83.982758620689651</v>
      </c>
      <c r="L112" s="230">
        <f>(K112+K115)/2</f>
        <v>91.991379310344826</v>
      </c>
      <c r="M112" s="208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3">IF(I113/H113*100&gt;100,100,I113/H113*100)</f>
        <v>100</v>
      </c>
      <c r="K113" s="213"/>
      <c r="L113" s="231"/>
      <c r="M113" s="208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3"/>
        <v>100</v>
      </c>
      <c r="K114" s="214"/>
      <c r="L114" s="231"/>
      <c r="M114" s="208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0.66666666666666663</v>
      </c>
      <c r="I115" s="74">
        <v>0.66666666666666663</v>
      </c>
      <c r="J115" s="24">
        <f t="shared" si="3"/>
        <v>100</v>
      </c>
      <c r="K115" s="24">
        <f>J115</f>
        <v>100</v>
      </c>
      <c r="L115" s="232"/>
      <c r="M115" s="208"/>
      <c r="N115" s="226"/>
    </row>
    <row r="116" spans="1:14" ht="62.4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8"/>
      <c r="N116" s="224"/>
    </row>
    <row r="117" spans="1:14" ht="46.9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8"/>
      <c r="N117" s="225"/>
    </row>
    <row r="118" spans="1:14" ht="46.9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8"/>
      <c r="N118" s="225"/>
    </row>
    <row r="119" spans="1:14" ht="31.1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8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44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121"/>
  <customSheetViews>
    <customSheetView guid="{2D882797-2DB3-46DA-95CE-744B0E2D6284}" scale="75" showPageBreaks="1" showAutoFilter="1" view="pageBreakPreview" showRuler="0">
      <selection activeCell="M4" sqref="M4:M119"/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1"/>
      <headerFooter alignWithMargins="0"/>
      <autoFilter ref="B1:O1"/>
    </customSheetView>
    <customSheetView guid="{D5409CD0-FC72-4D2B-8AB4-BC211D5DA7DB}" scale="75" showPageBreaks="1" showAutoFilter="1" view="pageBreakPreview" showRuler="0">
      <selection activeCell="B12" sqref="B12:B15"/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2"/>
      <headerFooter alignWithMargins="0"/>
      <autoFilter ref="B1:O1"/>
    </customSheetView>
  </customSheetViews>
  <mergeCells count="123">
    <mergeCell ref="N116:N119"/>
    <mergeCell ref="N8:N115"/>
    <mergeCell ref="L112:L115"/>
    <mergeCell ref="M4:M119"/>
    <mergeCell ref="L68:L71"/>
    <mergeCell ref="L36:L39"/>
    <mergeCell ref="L76:L79"/>
    <mergeCell ref="L20:L23"/>
    <mergeCell ref="L48:L51"/>
    <mergeCell ref="L60:L63"/>
    <mergeCell ref="L52:L55"/>
    <mergeCell ref="L92:L95"/>
    <mergeCell ref="C36:C39"/>
    <mergeCell ref="C44:C47"/>
    <mergeCell ref="L44:L47"/>
    <mergeCell ref="L40:L43"/>
    <mergeCell ref="C40:C43"/>
    <mergeCell ref="D40:D43"/>
    <mergeCell ref="K40:K42"/>
    <mergeCell ref="D36:D39"/>
    <mergeCell ref="K36:K38"/>
    <mergeCell ref="D44:D47"/>
    <mergeCell ref="K24:K26"/>
    <mergeCell ref="K32:K34"/>
    <mergeCell ref="L16:L19"/>
    <mergeCell ref="L12:L15"/>
    <mergeCell ref="L24:L27"/>
    <mergeCell ref="L28:L31"/>
    <mergeCell ref="L32:L35"/>
    <mergeCell ref="K28:K30"/>
    <mergeCell ref="C28:C31"/>
    <mergeCell ref="C24:C27"/>
    <mergeCell ref="C32:C35"/>
    <mergeCell ref="D28:D31"/>
    <mergeCell ref="D32:D35"/>
    <mergeCell ref="D24:D27"/>
    <mergeCell ref="C16:C19"/>
    <mergeCell ref="D16:D19"/>
    <mergeCell ref="A1:N1"/>
    <mergeCell ref="L4:L7"/>
    <mergeCell ref="C8:C11"/>
    <mergeCell ref="C12:C15"/>
    <mergeCell ref="K4:K6"/>
    <mergeCell ref="D4:D7"/>
    <mergeCell ref="L8:L11"/>
    <mergeCell ref="K16:K18"/>
    <mergeCell ref="D20:D23"/>
    <mergeCell ref="K20:K22"/>
    <mergeCell ref="D8:D11"/>
    <mergeCell ref="K8:K10"/>
    <mergeCell ref="D12:D15"/>
    <mergeCell ref="K12:K14"/>
    <mergeCell ref="C52:C55"/>
    <mergeCell ref="D60:D63"/>
    <mergeCell ref="K44:K46"/>
    <mergeCell ref="C48:C51"/>
    <mergeCell ref="D48:D51"/>
    <mergeCell ref="K48:K50"/>
    <mergeCell ref="C56:C59"/>
    <mergeCell ref="D52:D55"/>
    <mergeCell ref="K52:K54"/>
    <mergeCell ref="D56:D59"/>
    <mergeCell ref="K56:K58"/>
    <mergeCell ref="K60:K62"/>
    <mergeCell ref="C68:C71"/>
    <mergeCell ref="D68:D71"/>
    <mergeCell ref="K68:K70"/>
    <mergeCell ref="D64:D67"/>
    <mergeCell ref="C64:C67"/>
    <mergeCell ref="L56:L59"/>
    <mergeCell ref="C72:C75"/>
    <mergeCell ref="D72:D75"/>
    <mergeCell ref="D88:D91"/>
    <mergeCell ref="C76:C79"/>
    <mergeCell ref="D76:D79"/>
    <mergeCell ref="D80:D83"/>
    <mergeCell ref="C80:C83"/>
    <mergeCell ref="D84:D87"/>
    <mergeCell ref="C88:C91"/>
    <mergeCell ref="K84:K86"/>
    <mergeCell ref="L64:L67"/>
    <mergeCell ref="L88:L91"/>
    <mergeCell ref="L72:L75"/>
    <mergeCell ref="L84:L87"/>
    <mergeCell ref="L80:L83"/>
    <mergeCell ref="K72:K74"/>
    <mergeCell ref="C60:C63"/>
    <mergeCell ref="A121:C121"/>
    <mergeCell ref="D112:D115"/>
    <mergeCell ref="K112:K114"/>
    <mergeCell ref="C116:C119"/>
    <mergeCell ref="D116:D119"/>
    <mergeCell ref="K116:K118"/>
    <mergeCell ref="A4:A119"/>
    <mergeCell ref="C4:C7"/>
    <mergeCell ref="C20:C23"/>
    <mergeCell ref="K88:K90"/>
    <mergeCell ref="B120:C120"/>
    <mergeCell ref="C96:C99"/>
    <mergeCell ref="D96:D99"/>
    <mergeCell ref="C112:C115"/>
    <mergeCell ref="C108:C111"/>
    <mergeCell ref="D108:D111"/>
    <mergeCell ref="C104:C107"/>
    <mergeCell ref="C100:C103"/>
    <mergeCell ref="D104:D107"/>
    <mergeCell ref="D100:D103"/>
    <mergeCell ref="C92:C95"/>
    <mergeCell ref="D92:D95"/>
    <mergeCell ref="K92:K94"/>
    <mergeCell ref="C84:C87"/>
    <mergeCell ref="K100:K102"/>
    <mergeCell ref="K104:K106"/>
    <mergeCell ref="K64:K66"/>
    <mergeCell ref="K76:K78"/>
    <mergeCell ref="K80:K82"/>
    <mergeCell ref="L108:L111"/>
    <mergeCell ref="L116:L119"/>
    <mergeCell ref="K108:K110"/>
    <mergeCell ref="L96:L99"/>
    <mergeCell ref="L104:L107"/>
    <mergeCell ref="K96:K98"/>
    <mergeCell ref="L100:L103"/>
  </mergeCells>
  <phoneticPr fontId="0" type="noConversion"/>
  <pageMargins left="0.75" right="0.75" top="1" bottom="1" header="0.5" footer="0.5"/>
  <pageSetup paperSize="9" scale="27" orientation="portrait" r:id="rId3"/>
  <headerFooter alignWithMargins="0"/>
  <rowBreaks count="1" manualBreakCount="1">
    <brk id="90" max="1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R131"/>
  <sheetViews>
    <sheetView showZeros="0" topLeftCell="C1" zoomScale="70" zoomScaleNormal="70" workbookViewId="0">
      <selection activeCell="H117" sqref="H117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11" width="18.5703125" style="145" customWidth="1"/>
    <col min="12" max="12" width="18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38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 t="shared" ref="J4:J31" si="0"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6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 t="shared" si="0"/>
        <v>#DIV/0!</v>
      </c>
      <c r="K5" s="213"/>
      <c r="L5" s="231"/>
      <c r="M5" s="203"/>
      <c r="N5" s="69"/>
      <c r="P5" s="129">
        <f>H7+H11+H15+H19+H23+H27+H31+H35+H39+H43+H47+H51+H55+H59+H63+H67+H71</f>
        <v>126</v>
      </c>
      <c r="Q5" s="129">
        <f>I7+I11+I15+I19+I23+I27+I31+I35+I39+I43+I47+I51+I55+I59+I63+I67+I71</f>
        <v>131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 t="shared" si="0"/>
        <v>#DIV/0!</v>
      </c>
      <c r="K6" s="214"/>
      <c r="L6" s="231"/>
      <c r="M6" s="203"/>
      <c r="N6" s="69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 t="shared" si="0"/>
        <v>#DIV/0!</v>
      </c>
      <c r="K7" s="24" t="e">
        <f>J7</f>
        <v>#DIV/0!</v>
      </c>
      <c r="L7" s="232"/>
      <c r="M7" s="203"/>
      <c r="N7" s="70"/>
      <c r="P7" s="129">
        <f>H75+H79+H83+H87+H91+H95+H99+H103+H107+H111+H115+H119</f>
        <v>126</v>
      </c>
      <c r="Q7" s="129">
        <f>I75+I79+I83+I87+I91+I95+I99+I103+I107+I111+I115+I119</f>
        <v>131</v>
      </c>
      <c r="R7" s="129"/>
    </row>
    <row r="8" spans="1:18" ht="81.75" hidden="1" customHeight="1" x14ac:dyDescent="0.25">
      <c r="A8" s="203"/>
      <c r="B8" s="51" t="s">
        <v>90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0</v>
      </c>
      <c r="I8" s="73">
        <v>0</v>
      </c>
      <c r="J8" s="24" t="e">
        <f t="shared" si="0"/>
        <v>#DIV/0!</v>
      </c>
      <c r="K8" s="229" t="e">
        <f>(J8+J9+J10)/3</f>
        <v>#DIV/0!</v>
      </c>
      <c r="L8" s="146"/>
      <c r="M8" s="203"/>
      <c r="N8" s="270"/>
    </row>
    <row r="9" spans="1:18" ht="81.75" hidden="1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0</v>
      </c>
      <c r="I9" s="73">
        <v>0</v>
      </c>
      <c r="J9" s="24" t="e">
        <f t="shared" si="0"/>
        <v>#DIV/0!</v>
      </c>
      <c r="K9" s="213"/>
      <c r="L9" s="146"/>
      <c r="M9" s="203"/>
      <c r="N9" s="271"/>
    </row>
    <row r="10" spans="1:18" ht="81.75" hidden="1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0</v>
      </c>
      <c r="I10" s="73">
        <v>0</v>
      </c>
      <c r="J10" s="24" t="e">
        <f t="shared" si="0"/>
        <v>#DIV/0!</v>
      </c>
      <c r="K10" s="214"/>
      <c r="L10" s="146"/>
      <c r="M10" s="203"/>
      <c r="N10" s="271"/>
    </row>
    <row r="11" spans="1:18" ht="81.75" hidden="1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0</v>
      </c>
      <c r="I11" s="74">
        <v>0</v>
      </c>
      <c r="J11" s="24" t="e">
        <f t="shared" si="0"/>
        <v>#DIV/0!</v>
      </c>
      <c r="K11" s="24" t="e">
        <f>J11</f>
        <v>#DIV/0!</v>
      </c>
      <c r="L11" s="53" t="e">
        <f>(K8+K11)/2</f>
        <v>#DIV/0!</v>
      </c>
      <c r="M11" s="203"/>
      <c r="N11" s="272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69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69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69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70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70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71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71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72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70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71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71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72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69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69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69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70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70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71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71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1"/>
      <c r="M31" s="203"/>
      <c r="N31" s="272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14.000000000000002</v>
      </c>
      <c r="I32" s="73">
        <v>4.9219107191370091</v>
      </c>
      <c r="J32" s="24">
        <f>IF(H32/I32*100&gt;100,100,H32/I32*100)</f>
        <v>100</v>
      </c>
      <c r="K32" s="229">
        <f>(J32+J33+J34)/3</f>
        <v>100</v>
      </c>
      <c r="L32" s="233">
        <f>(K32+K35)/2</f>
        <v>99.91830065359477</v>
      </c>
      <c r="M32" s="273"/>
      <c r="N32" s="224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7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90</v>
      </c>
      <c r="I34" s="73">
        <v>93.6</v>
      </c>
      <c r="J34" s="24">
        <f>IF(I34/H34*100&gt;100,100,I34/H34*100)</f>
        <v>100</v>
      </c>
      <c r="K34" s="214"/>
      <c r="L34" s="233"/>
      <c r="M34" s="27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51</v>
      </c>
      <c r="I35" s="74">
        <v>50.916666666666664</v>
      </c>
      <c r="J35" s="24">
        <f>IF(I35/H35*100&gt;100,100,I35/H35*100)</f>
        <v>99.83660130718954</v>
      </c>
      <c r="K35" s="24">
        <f>J35</f>
        <v>99.83660130718954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14.000000000000002</v>
      </c>
      <c r="I36" s="73">
        <v>8.7924661151205754</v>
      </c>
      <c r="J36" s="24">
        <f>IF(H36/I36*100&gt;100,100,H36/I36*100)</f>
        <v>100</v>
      </c>
      <c r="K36" s="229">
        <f>(J36+J37+J38)/3</f>
        <v>94.67619047619047</v>
      </c>
      <c r="L36" s="230">
        <f>(K36+K39)/2</f>
        <v>97.338095238095235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70</v>
      </c>
      <c r="I38" s="73">
        <v>58.82</v>
      </c>
      <c r="J38" s="24">
        <f>IF(I38/H38*100&gt;100,100,I38/H38*100)</f>
        <v>84.028571428571425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59</v>
      </c>
      <c r="I39" s="74">
        <v>61.333333333333336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63" si="1">IF(I42/H42*100&gt;100,100,I42/H42*100)</f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146"/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146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146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53" t="e">
        <f>(K48+K51)/2</f>
        <v>#DIV/0!</v>
      </c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1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1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1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1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1"/>
      <c r="M63" s="203"/>
      <c r="N63" s="225"/>
    </row>
    <row r="64" spans="1:14" ht="81.75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14.000000000000002</v>
      </c>
      <c r="I64" s="73">
        <v>8.18353576248313</v>
      </c>
      <c r="J64" s="24">
        <f>IF(H64/I64*100&gt;100,100,H64/I64*100)</f>
        <v>100</v>
      </c>
      <c r="K64" s="229">
        <f>(J64+J65+J66)/3</f>
        <v>100</v>
      </c>
      <c r="L64" s="233">
        <f>(K64+K67)/2</f>
        <v>100</v>
      </c>
      <c r="M64" s="27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ref="J65:J113" si="2">IF(I65/H65*100&gt;100,100,I65/H65*100)</f>
        <v>100</v>
      </c>
      <c r="K65" s="213"/>
      <c r="L65" s="233"/>
      <c r="M65" s="27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70</v>
      </c>
      <c r="I66" s="73">
        <v>75.625</v>
      </c>
      <c r="J66" s="24">
        <f t="shared" si="2"/>
        <v>100</v>
      </c>
      <c r="K66" s="214"/>
      <c r="L66" s="233"/>
      <c r="M66" s="27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16</v>
      </c>
      <c r="I67" s="74">
        <v>18.75</v>
      </c>
      <c r="J67" s="24">
        <f t="shared" si="2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2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2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2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2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2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2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2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2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2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2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2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2"/>
        <v>#DIV/0!</v>
      </c>
      <c r="K79" s="24" t="e">
        <f>J79</f>
        <v>#DIV/0!</v>
      </c>
      <c r="L79" s="232"/>
      <c r="M79" s="203"/>
      <c r="N79" s="225"/>
    </row>
    <row r="80" spans="1:14" ht="81.75" hidden="1" customHeight="1" x14ac:dyDescent="0.25">
      <c r="A80" s="203"/>
      <c r="B80" s="51" t="s">
        <v>96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0</v>
      </c>
      <c r="I80" s="73">
        <v>0</v>
      </c>
      <c r="J80" s="24" t="e">
        <f t="shared" si="2"/>
        <v>#DIV/0!</v>
      </c>
      <c r="K80" s="229" t="e">
        <f>(J80+J81+J82)/3</f>
        <v>#DIV/0!</v>
      </c>
      <c r="L80" s="146"/>
      <c r="M80" s="203"/>
      <c r="N80" s="225"/>
    </row>
    <row r="81" spans="1:14" ht="81.75" hidden="1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0</v>
      </c>
      <c r="I81" s="73">
        <v>0</v>
      </c>
      <c r="J81" s="24" t="e">
        <f t="shared" si="2"/>
        <v>#DIV/0!</v>
      </c>
      <c r="K81" s="213"/>
      <c r="L81" s="146"/>
      <c r="M81" s="203"/>
      <c r="N81" s="225"/>
    </row>
    <row r="82" spans="1:14" ht="81.75" hidden="1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0</v>
      </c>
      <c r="I82" s="73">
        <v>0</v>
      </c>
      <c r="J82" s="24" t="e">
        <f t="shared" si="2"/>
        <v>#DIV/0!</v>
      </c>
      <c r="K82" s="214"/>
      <c r="L82" s="146"/>
      <c r="M82" s="203"/>
      <c r="N82" s="225"/>
    </row>
    <row r="83" spans="1:14" ht="81.75" hidden="1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0</v>
      </c>
      <c r="I83" s="74">
        <v>0</v>
      </c>
      <c r="J83" s="24" t="e">
        <f t="shared" si="2"/>
        <v>#DIV/0!</v>
      </c>
      <c r="K83" s="24" t="e">
        <f>J83</f>
        <v>#DIV/0!</v>
      </c>
      <c r="L83" s="53" t="e">
        <f>(K80+K83)/2</f>
        <v>#DIV/0!</v>
      </c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14.000000000000002</v>
      </c>
      <c r="I92" s="73">
        <v>8.18353576248313</v>
      </c>
      <c r="J92" s="24">
        <f>IF(H92/I92*100&gt;100,100,H92/I92*100)</f>
        <v>100</v>
      </c>
      <c r="K92" s="229">
        <f>(J92+J93+J94)/3</f>
        <v>100</v>
      </c>
      <c r="L92" s="230">
        <f>(K92+K95)/2</f>
        <v>100</v>
      </c>
      <c r="M92" s="203"/>
      <c r="N92" s="225"/>
    </row>
    <row r="93" spans="1:14" ht="81.75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100</v>
      </c>
      <c r="I93" s="73">
        <v>100</v>
      </c>
      <c r="J93" s="24">
        <f>IF(I93/H93*100&gt;100,100,I93/H93*100)</f>
        <v>100</v>
      </c>
      <c r="K93" s="213"/>
      <c r="L93" s="231"/>
      <c r="M93" s="203"/>
      <c r="N93" s="225"/>
    </row>
    <row r="94" spans="1:14" ht="81.75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100</v>
      </c>
      <c r="I94" s="73">
        <v>100</v>
      </c>
      <c r="J94" s="24">
        <f>IF(I94/H94*100&gt;100,100,I94/H94*100)</f>
        <v>100</v>
      </c>
      <c r="K94" s="214"/>
      <c r="L94" s="231"/>
      <c r="M94" s="203"/>
      <c r="N94" s="225"/>
    </row>
    <row r="95" spans="1:14" ht="81.75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16</v>
      </c>
      <c r="I95" s="74">
        <v>18.75</v>
      </c>
      <c r="J95" s="24">
        <f>IF(I95/H95*100&gt;100,100,I95/H95*100)</f>
        <v>100</v>
      </c>
      <c r="K95" s="24">
        <f>J95</f>
        <v>100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146"/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146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 t="shared" si="2"/>
        <v>#DIV/0!</v>
      </c>
      <c r="K106" s="214"/>
      <c r="L106" s="146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 t="shared" si="2"/>
        <v>#DIV/0!</v>
      </c>
      <c r="K107" s="24" t="e">
        <f>J107</f>
        <v>#DIV/0!</v>
      </c>
      <c r="L107" s="53" t="e">
        <f>(K104+K107)/2</f>
        <v>#DIV/0!</v>
      </c>
      <c r="M107" s="203"/>
      <c r="N107" s="225"/>
    </row>
    <row r="108" spans="1:14" ht="81.75" hidden="1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0</v>
      </c>
      <c r="I108" s="73">
        <v>0</v>
      </c>
      <c r="J108" s="24" t="e">
        <f t="shared" si="2"/>
        <v>#DIV/0!</v>
      </c>
      <c r="K108" s="229" t="e">
        <f>(J108+J109+J110)/3</f>
        <v>#DIV/0!</v>
      </c>
      <c r="L108" s="230" t="e">
        <f>(K108+K111)/2</f>
        <v>#DIV/0!</v>
      </c>
      <c r="M108" s="203"/>
      <c r="N108" s="225"/>
    </row>
    <row r="109" spans="1:14" ht="81.75" hidden="1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0</v>
      </c>
      <c r="I109" s="73">
        <v>0</v>
      </c>
      <c r="J109" s="24" t="e">
        <f t="shared" si="2"/>
        <v>#DIV/0!</v>
      </c>
      <c r="K109" s="213"/>
      <c r="L109" s="231"/>
      <c r="M109" s="203"/>
      <c r="N109" s="225"/>
    </row>
    <row r="110" spans="1:14" ht="81.75" hidden="1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0</v>
      </c>
      <c r="I110" s="73">
        <v>0</v>
      </c>
      <c r="J110" s="24" t="e">
        <f t="shared" si="2"/>
        <v>#DIV/0!</v>
      </c>
      <c r="K110" s="214"/>
      <c r="L110" s="231"/>
      <c r="M110" s="203"/>
      <c r="N110" s="225"/>
    </row>
    <row r="111" spans="1:14" ht="81.75" hidden="1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0</v>
      </c>
      <c r="I111" s="74">
        <v>0</v>
      </c>
      <c r="J111" s="24" t="e">
        <f t="shared" si="2"/>
        <v>#DIV/0!</v>
      </c>
      <c r="K111" s="24" t="e">
        <f>J111</f>
        <v>#DIV/0!</v>
      </c>
      <c r="L111" s="232"/>
      <c r="M111" s="203"/>
      <c r="N111" s="225"/>
    </row>
    <row r="112" spans="1:14" ht="81.75" hidden="1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0</v>
      </c>
      <c r="I112" s="73">
        <v>0</v>
      </c>
      <c r="J112" s="24" t="e">
        <f t="shared" si="2"/>
        <v>#DIV/0!</v>
      </c>
      <c r="K112" s="229" t="e">
        <f>(J112+J113+J114)/3</f>
        <v>#DIV/0!</v>
      </c>
      <c r="L112" s="146"/>
      <c r="M112" s="203"/>
      <c r="N112" s="225"/>
    </row>
    <row r="113" spans="1:14" ht="81.75" hidden="1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0</v>
      </c>
      <c r="I113" s="73">
        <v>0</v>
      </c>
      <c r="J113" s="24" t="e">
        <f t="shared" si="2"/>
        <v>#DIV/0!</v>
      </c>
      <c r="K113" s="213"/>
      <c r="L113" s="146"/>
      <c r="M113" s="203"/>
      <c r="N113" s="225"/>
    </row>
    <row r="114" spans="1:14" ht="81.75" hidden="1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0</v>
      </c>
      <c r="I114" s="73">
        <v>0</v>
      </c>
      <c r="J114" s="24" t="e">
        <f>IF(I114/H114*100&gt;100,100,I114/H114*100)</f>
        <v>#DIV/0!</v>
      </c>
      <c r="K114" s="214"/>
      <c r="L114" s="146"/>
      <c r="M114" s="203"/>
      <c r="N114" s="225"/>
    </row>
    <row r="115" spans="1:14" ht="81.75" hidden="1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0</v>
      </c>
      <c r="I115" s="74">
        <v>0</v>
      </c>
      <c r="J115" s="24" t="e">
        <f>IF(I115/H115*100&gt;100,100,I115/H115*100)</f>
        <v>#DIV/0!</v>
      </c>
      <c r="K115" s="24" t="e">
        <f>J115</f>
        <v>#DIV/0!</v>
      </c>
      <c r="L115" s="53" t="e">
        <f>(K112+K115)/2</f>
        <v>#DIV/0!</v>
      </c>
      <c r="M115" s="203"/>
      <c r="N115" s="225"/>
    </row>
    <row r="116" spans="1:14" ht="81.75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14.000000000000004</v>
      </c>
      <c r="I116" s="73">
        <v>7.0367798887315942</v>
      </c>
      <c r="J116" s="24">
        <f>IF(H116/I116*100&gt;100,100,H116/I116*100)</f>
        <v>100</v>
      </c>
      <c r="K116" s="229">
        <f>(J116+J117+J118)/3</f>
        <v>100</v>
      </c>
      <c r="L116" s="230">
        <f>(K116+K119)/2</f>
        <v>100</v>
      </c>
      <c r="M116" s="203"/>
      <c r="N116" s="225"/>
    </row>
    <row r="117" spans="1:14" ht="81.75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100</v>
      </c>
      <c r="I117" s="73">
        <v>100</v>
      </c>
      <c r="J117" s="24">
        <f>IF(I117/H117*100&gt;100,100,I117/H117*100)</f>
        <v>100</v>
      </c>
      <c r="K117" s="213"/>
      <c r="L117" s="231"/>
      <c r="M117" s="203"/>
      <c r="N117" s="225"/>
    </row>
    <row r="118" spans="1:14" ht="81.75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100</v>
      </c>
      <c r="I118" s="73">
        <v>100</v>
      </c>
      <c r="J118" s="24">
        <f>IF(I118/H118*100&gt;100,100,I118/H118*100)</f>
        <v>100</v>
      </c>
      <c r="K118" s="214"/>
      <c r="L118" s="231"/>
      <c r="M118" s="203"/>
      <c r="N118" s="225"/>
    </row>
    <row r="119" spans="1:14" ht="81.75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110</v>
      </c>
      <c r="I119" s="74">
        <v>112.25</v>
      </c>
      <c r="J119" s="24">
        <f>IF(I119/H119*100&gt;100,100,I119/H119*100)</f>
        <v>100</v>
      </c>
      <c r="K119" s="24">
        <f>J119</f>
        <v>100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75" showPageBreaks="1" showAutoFilter="1" view="pageBreakPreview" showRuler="0" topLeftCell="A92">
      <selection activeCell="B4" sqref="B4:B7"/>
      <rowBreaks count="7" manualBreakCount="7">
        <brk id="16" max="13" man="1"/>
        <brk id="31" max="13" man="1"/>
        <brk id="46" max="13" man="1"/>
        <brk id="61" max="13" man="1"/>
        <brk id="76" max="13" man="1"/>
        <brk id="91" max="16383" man="1"/>
        <brk id="106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1"/>
      <headerFooter alignWithMargins="0"/>
      <autoFilter ref="B1:O1"/>
    </customSheetView>
    <customSheetView guid="{D5409CD0-FC72-4D2B-8AB4-BC211D5DA7DB}" scale="75" showPageBreaks="1" showAutoFilter="1" view="pageBreakPreview" showRuler="0">
      <selection activeCell="A2" sqref="A2"/>
      <rowBreaks count="7" manualBreakCount="7">
        <brk id="16" max="13" man="1"/>
        <brk id="31" max="13" man="1"/>
        <brk id="46" max="13" man="1"/>
        <brk id="61" max="13" man="1"/>
        <brk id="76" max="13" man="1"/>
        <brk id="91" max="16383" man="1"/>
        <brk id="106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2"/>
      <headerFooter alignWithMargins="0"/>
      <autoFilter ref="B1:O1"/>
    </customSheetView>
  </customSheetViews>
  <mergeCells count="114">
    <mergeCell ref="D32:D35"/>
    <mergeCell ref="K60:K62"/>
    <mergeCell ref="C56:C59"/>
    <mergeCell ref="D56:D59"/>
    <mergeCell ref="C32:C35"/>
    <mergeCell ref="K52:K54"/>
    <mergeCell ref="C44:C47"/>
    <mergeCell ref="D40:D43"/>
    <mergeCell ref="K40:K42"/>
    <mergeCell ref="K48:K50"/>
    <mergeCell ref="C60:C63"/>
    <mergeCell ref="D60:D63"/>
    <mergeCell ref="C48:C51"/>
    <mergeCell ref="D48:D51"/>
    <mergeCell ref="C52:C55"/>
    <mergeCell ref="K44:K46"/>
    <mergeCell ref="K56:K58"/>
    <mergeCell ref="D36:D39"/>
    <mergeCell ref="D44:D47"/>
    <mergeCell ref="C40:C43"/>
    <mergeCell ref="C36:C39"/>
    <mergeCell ref="C16:C19"/>
    <mergeCell ref="N28:N31"/>
    <mergeCell ref="K28:K30"/>
    <mergeCell ref="K24:K26"/>
    <mergeCell ref="N20:N23"/>
    <mergeCell ref="L20:L23"/>
    <mergeCell ref="D20:D23"/>
    <mergeCell ref="D24:D27"/>
    <mergeCell ref="D28:D31"/>
    <mergeCell ref="M4:M119"/>
    <mergeCell ref="K112:K114"/>
    <mergeCell ref="C116:C119"/>
    <mergeCell ref="D116:D119"/>
    <mergeCell ref="K116:K118"/>
    <mergeCell ref="C112:C115"/>
    <mergeCell ref="D112:D115"/>
    <mergeCell ref="C96:C99"/>
    <mergeCell ref="D96:D99"/>
    <mergeCell ref="D100:D103"/>
    <mergeCell ref="K100:K102"/>
    <mergeCell ref="D108:D111"/>
    <mergeCell ref="N32:N119"/>
    <mergeCell ref="L116:L119"/>
    <mergeCell ref="C28:C31"/>
    <mergeCell ref="A1:N1"/>
    <mergeCell ref="N16:N19"/>
    <mergeCell ref="L28:L31"/>
    <mergeCell ref="N8:N11"/>
    <mergeCell ref="L12:L15"/>
    <mergeCell ref="C20:C23"/>
    <mergeCell ref="D16:D19"/>
    <mergeCell ref="L4:L7"/>
    <mergeCell ref="C8:C11"/>
    <mergeCell ref="D8:D11"/>
    <mergeCell ref="K8:K10"/>
    <mergeCell ref="D12:D15"/>
    <mergeCell ref="K12:K14"/>
    <mergeCell ref="K16:K18"/>
    <mergeCell ref="K20:K22"/>
    <mergeCell ref="C24:C27"/>
    <mergeCell ref="A4:A119"/>
    <mergeCell ref="C4:C7"/>
    <mergeCell ref="D4:D7"/>
    <mergeCell ref="K4:K6"/>
    <mergeCell ref="C12:C15"/>
    <mergeCell ref="K80:K82"/>
    <mergeCell ref="D52:D55"/>
    <mergeCell ref="D64:D67"/>
    <mergeCell ref="L84:L87"/>
    <mergeCell ref="L92:L95"/>
    <mergeCell ref="K64:K66"/>
    <mergeCell ref="C72:C75"/>
    <mergeCell ref="D72:D75"/>
    <mergeCell ref="K72:K74"/>
    <mergeCell ref="C68:C71"/>
    <mergeCell ref="D68:D71"/>
    <mergeCell ref="K68:K70"/>
    <mergeCell ref="K92:K94"/>
    <mergeCell ref="C88:C91"/>
    <mergeCell ref="D88:D91"/>
    <mergeCell ref="D76:D79"/>
    <mergeCell ref="K76:K78"/>
    <mergeCell ref="C84:C87"/>
    <mergeCell ref="D84:D87"/>
    <mergeCell ref="K84:K86"/>
    <mergeCell ref="C80:C83"/>
    <mergeCell ref="D80:D83"/>
    <mergeCell ref="C76:C79"/>
    <mergeCell ref="C64:C67"/>
    <mergeCell ref="A121:C121"/>
    <mergeCell ref="K108:K110"/>
    <mergeCell ref="K96:K98"/>
    <mergeCell ref="C104:C107"/>
    <mergeCell ref="C100:C103"/>
    <mergeCell ref="L52:L55"/>
    <mergeCell ref="K32:K34"/>
    <mergeCell ref="K36:K38"/>
    <mergeCell ref="L44:L47"/>
    <mergeCell ref="L36:L39"/>
    <mergeCell ref="L32:L35"/>
    <mergeCell ref="L64:L67"/>
    <mergeCell ref="L108:L111"/>
    <mergeCell ref="L68:L71"/>
    <mergeCell ref="B120:C120"/>
    <mergeCell ref="C108:C111"/>
    <mergeCell ref="K88:K90"/>
    <mergeCell ref="D104:D107"/>
    <mergeCell ref="K104:K106"/>
    <mergeCell ref="C92:C95"/>
    <mergeCell ref="D92:D95"/>
    <mergeCell ref="L60:L63"/>
    <mergeCell ref="L100:L103"/>
    <mergeCell ref="L76:L79"/>
  </mergeCells>
  <phoneticPr fontId="5" type="noConversion"/>
  <pageMargins left="0.75" right="0.75" top="1" bottom="1" header="0.5" footer="0.5"/>
  <pageSetup paperSize="9" scale="27" orientation="portrait" r:id="rId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92D050"/>
  </sheetPr>
  <dimension ref="A1:R131"/>
  <sheetViews>
    <sheetView showZeros="0" zoomScale="70" zoomScaleNormal="70" workbookViewId="0">
      <selection activeCell="H114" sqref="H114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28515625" style="145" customWidth="1"/>
    <col min="9" max="9" width="13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55">
        <v>7</v>
      </c>
      <c r="H3" s="39">
        <v>8</v>
      </c>
      <c r="I3" s="39">
        <v>9</v>
      </c>
      <c r="J3" s="39">
        <v>10</v>
      </c>
      <c r="K3" s="37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3" t="s">
        <v>39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 t="shared" ref="J4:J31" si="0"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106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 t="shared" si="0"/>
        <v>#DIV/0!</v>
      </c>
      <c r="K5" s="213"/>
      <c r="L5" s="231"/>
      <c r="M5" s="203"/>
      <c r="N5" s="58"/>
      <c r="P5" s="129">
        <f>H7+H11+H15+H19+H23+H27+H31+H35+H39+H43+H47+H51+H55+H59+H63+H67+H71</f>
        <v>276</v>
      </c>
      <c r="Q5" s="129">
        <f>I7+I11+I15+I19+I23+I27+I31+I35+I39+I43+I47+I51+I55+I59+I63+I67+I71</f>
        <v>278.41666666666669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 t="shared" si="0"/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 t="shared" si="0"/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276</v>
      </c>
      <c r="Q7" s="129">
        <f>I75+I79+I83+I87+I91+I95+I99+I103+I107+I111+I115+I119</f>
        <v>278.41666666666669</v>
      </c>
      <c r="R7" s="129"/>
    </row>
    <row r="8" spans="1:18" ht="81.75" hidden="1" customHeight="1" x14ac:dyDescent="0.25">
      <c r="A8" s="203"/>
      <c r="B8" s="51" t="s">
        <v>90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0</v>
      </c>
      <c r="I8" s="73">
        <v>0</v>
      </c>
      <c r="J8" s="24" t="e">
        <f t="shared" si="0"/>
        <v>#DIV/0!</v>
      </c>
      <c r="K8" s="229" t="e">
        <f>(J8+J9+J10)/3</f>
        <v>#DIV/0!</v>
      </c>
      <c r="L8" s="146"/>
      <c r="M8" s="203"/>
      <c r="N8" s="224"/>
    </row>
    <row r="9" spans="1:18" ht="81.75" hidden="1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0</v>
      </c>
      <c r="I9" s="73">
        <v>0</v>
      </c>
      <c r="J9" s="24" t="e">
        <f t="shared" si="0"/>
        <v>#DIV/0!</v>
      </c>
      <c r="K9" s="213"/>
      <c r="L9" s="146"/>
      <c r="M9" s="203"/>
      <c r="N9" s="225"/>
    </row>
    <row r="10" spans="1:18" ht="81.75" hidden="1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0</v>
      </c>
      <c r="I10" s="73">
        <v>0</v>
      </c>
      <c r="J10" s="24" t="e">
        <f t="shared" si="0"/>
        <v>#DIV/0!</v>
      </c>
      <c r="K10" s="214"/>
      <c r="L10" s="146"/>
      <c r="M10" s="203"/>
      <c r="N10" s="225"/>
    </row>
    <row r="11" spans="1:18" ht="81.75" hidden="1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0</v>
      </c>
      <c r="I11" s="74">
        <v>0</v>
      </c>
      <c r="J11" s="24" t="e">
        <f t="shared" si="0"/>
        <v>#DIV/0!</v>
      </c>
      <c r="K11" s="24" t="e">
        <f>J11</f>
        <v>#DIV/0!</v>
      </c>
      <c r="L11" s="53" t="e">
        <f>(K8+K11)/2</f>
        <v>#DIV/0!</v>
      </c>
      <c r="M11" s="203"/>
      <c r="N11" s="226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58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58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58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53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4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6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4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6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58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58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58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53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4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6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12.990688259109312</v>
      </c>
      <c r="I32" s="73">
        <v>7.462661206735425</v>
      </c>
      <c r="J32" s="24">
        <f>IF(H32/I32*100&gt;100,100,H32/I32*100)</f>
        <v>100</v>
      </c>
      <c r="K32" s="229">
        <f>(J32+J33+J34)/3</f>
        <v>100</v>
      </c>
      <c r="L32" s="230">
        <f>(K32+K35)/2</f>
        <v>100</v>
      </c>
      <c r="M32" s="203"/>
      <c r="N32" s="224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 t="shared" ref="J33:J79" si="1"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70.028625954198489</v>
      </c>
      <c r="I34" s="73">
        <v>70.290000000000006</v>
      </c>
      <c r="J34" s="24">
        <f>IF(I34/H34*100&gt;100,100,I34/H34*100)</f>
        <v>100</v>
      </c>
      <c r="K34" s="214"/>
      <c r="L34" s="233"/>
      <c r="M34" s="203"/>
      <c r="N34" s="225"/>
    </row>
    <row r="35" spans="1:14" ht="31.5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276</v>
      </c>
      <c r="I35" s="74">
        <v>278.41666666666669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hidden="1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0</v>
      </c>
      <c r="I36" s="73">
        <v>0</v>
      </c>
      <c r="J36" s="24" t="e">
        <f t="shared" si="1"/>
        <v>#DIV/0!</v>
      </c>
      <c r="K36" s="229" t="e">
        <f>(J36+J37+J38)/3</f>
        <v>#DIV/0!</v>
      </c>
      <c r="L36" s="230" t="e">
        <f>(K36+K39)/2</f>
        <v>#DIV/0!</v>
      </c>
      <c r="M36" s="203"/>
      <c r="N36" s="225"/>
    </row>
    <row r="37" spans="1:14" ht="81.75" hidden="1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0</v>
      </c>
      <c r="I37" s="73">
        <v>0</v>
      </c>
      <c r="J37" s="24" t="e">
        <f t="shared" si="1"/>
        <v>#DIV/0!</v>
      </c>
      <c r="K37" s="213"/>
      <c r="L37" s="231"/>
      <c r="M37" s="203"/>
      <c r="N37" s="225"/>
    </row>
    <row r="38" spans="1:14" ht="81.75" hidden="1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0</v>
      </c>
      <c r="I38" s="73">
        <v>0</v>
      </c>
      <c r="J38" s="24" t="e">
        <f t="shared" si="1"/>
        <v>#DIV/0!</v>
      </c>
      <c r="K38" s="214"/>
      <c r="L38" s="231"/>
      <c r="M38" s="203"/>
      <c r="N38" s="225"/>
    </row>
    <row r="39" spans="1:14" ht="81.75" hidden="1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0</v>
      </c>
      <c r="I39" s="74">
        <v>0</v>
      </c>
      <c r="J39" s="24" t="e">
        <f t="shared" si="1"/>
        <v>#DIV/0!</v>
      </c>
      <c r="K39" s="24" t="e">
        <f>J39</f>
        <v>#DIV/0!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>IF(H44/I44*100&gt;100,100,H44/I44*100)</f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>IF(I45/H45*100&gt;100,100,I45/H45*100)</f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>IF(I46/H46*100&gt;100,100,I46/H46*100)</f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>IF(I47/H47*100&gt;100,100,I47/H47*100)</f>
        <v>#DIV/0!</v>
      </c>
      <c r="K47" s="24" t="e">
        <f>J47</f>
        <v>#DIV/0!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146"/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146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146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53" t="e">
        <f>(K48+K51)/2</f>
        <v>#DIV/0!</v>
      </c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1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1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1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1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146"/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146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146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53" t="e">
        <f>(K64+K67)/2</f>
        <v>#DIV/0!</v>
      </c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13.008586533548206</v>
      </c>
      <c r="I80" s="73">
        <v>7.4472277836457366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274.66666666666669</v>
      </c>
      <c r="I83" s="74">
        <v>277</v>
      </c>
      <c r="J83" s="24">
        <f t="shared" si="2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146"/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146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146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53" t="e">
        <f>(K104+K107)/2</f>
        <v>#DIV/0!</v>
      </c>
      <c r="M107" s="203"/>
      <c r="N107" s="225"/>
    </row>
    <row r="108" spans="1:14" ht="81.75" hidden="1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0</v>
      </c>
      <c r="I108" s="73">
        <v>0</v>
      </c>
      <c r="J108" s="24" t="e">
        <f>IF(H108/I108*100&gt;100,100,H108/I108*100)</f>
        <v>#DIV/0!</v>
      </c>
      <c r="K108" s="229" t="e">
        <f>(J108+J109+J110)/3</f>
        <v>#DIV/0!</v>
      </c>
      <c r="L108" s="230" t="e">
        <f>(K108+K111)/2</f>
        <v>#DIV/0!</v>
      </c>
      <c r="M108" s="203"/>
      <c r="N108" s="225"/>
    </row>
    <row r="109" spans="1:14" ht="81.75" hidden="1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0</v>
      </c>
      <c r="I109" s="73">
        <v>0</v>
      </c>
      <c r="J109" s="24" t="e">
        <f>IF(I109/H109*100&gt;100,100,I109/H109*100)</f>
        <v>#DIV/0!</v>
      </c>
      <c r="K109" s="213"/>
      <c r="L109" s="231"/>
      <c r="M109" s="203"/>
      <c r="N109" s="225"/>
    </row>
    <row r="110" spans="1:14" ht="81.75" hidden="1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0</v>
      </c>
      <c r="I110" s="73">
        <v>0</v>
      </c>
      <c r="J110" s="24" t="e">
        <f>IF(I110/H110*100&gt;100,100,I110/H110*100)</f>
        <v>#DIV/0!</v>
      </c>
      <c r="K110" s="214"/>
      <c r="L110" s="231"/>
      <c r="M110" s="203"/>
      <c r="N110" s="225"/>
    </row>
    <row r="111" spans="1:14" ht="81.75" hidden="1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0</v>
      </c>
      <c r="I111" s="74">
        <v>0</v>
      </c>
      <c r="J111" s="24" t="e">
        <f>IF(I111/H111*100&gt;100,100,I111/H111*100)</f>
        <v>#DIV/0!</v>
      </c>
      <c r="K111" s="24" t="e">
        <f>J111</f>
        <v>#DIV/0!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13.036639676113358</v>
      </c>
      <c r="I112" s="73">
        <v>10.480349344978166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73">
        <f>'[5]ПУ (Инв.3-8.ГПД)'!E15</f>
        <v>100.00000000000003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ref="J114:J119" si="3">IF(I114/H114*100&gt;100,100,I114/H114*100)</f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1.3333333333333333</v>
      </c>
      <c r="I115" s="74">
        <v>1.4166666666666667</v>
      </c>
      <c r="J115" s="24">
        <f t="shared" si="3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43"/>
      <c r="D127" s="143"/>
      <c r="E127" s="143"/>
      <c r="F127" s="134"/>
      <c r="G127" s="135"/>
    </row>
    <row r="128" spans="1:14" x14ac:dyDescent="0.25">
      <c r="A128" s="133"/>
      <c r="C128" s="133"/>
      <c r="D128" s="133"/>
      <c r="E128" s="133"/>
      <c r="F128" s="133"/>
      <c r="G128" s="133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75" showPageBreaks="1" showAutoFilter="1" view="pageBreakPreview" showRuler="0">
      <selection activeCell="B4" sqref="B4:B7"/>
      <rowBreaks count="8" manualBreakCount="8">
        <brk id="16" max="13" man="1"/>
        <brk id="31" max="13" man="1"/>
        <brk id="46" max="13" man="1"/>
        <brk id="61" max="13" man="1"/>
        <brk id="76" max="13" man="1"/>
        <brk id="83" max="16383" man="1"/>
        <brk id="98" max="13" man="1"/>
        <brk id="113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1"/>
      <headerFooter alignWithMargins="0"/>
      <autoFilter ref="B1:O1"/>
    </customSheetView>
    <customSheetView guid="{D5409CD0-FC72-4D2B-8AB4-BC211D5DA7DB}" scale="75" showPageBreaks="1" showAutoFilter="1" view="pageBreakPreview" showRuler="0">
      <selection activeCell="A2" sqref="A2"/>
      <rowBreaks count="8" manualBreakCount="8">
        <brk id="16" max="13" man="1"/>
        <brk id="31" max="13" man="1"/>
        <brk id="46" max="13" man="1"/>
        <brk id="61" max="13" man="1"/>
        <brk id="76" max="13" man="1"/>
        <brk id="83" max="16383" man="1"/>
        <brk id="98" max="13" man="1"/>
        <brk id="113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2"/>
      <headerFooter alignWithMargins="0"/>
      <autoFilter ref="B1:O1"/>
    </customSheetView>
  </customSheetViews>
  <mergeCells count="116">
    <mergeCell ref="K92:K94"/>
    <mergeCell ref="K96:K98"/>
    <mergeCell ref="K116:K118"/>
    <mergeCell ref="D96:D99"/>
    <mergeCell ref="K20:K22"/>
    <mergeCell ref="N8:N11"/>
    <mergeCell ref="L112:L115"/>
    <mergeCell ref="L80:L83"/>
    <mergeCell ref="N28:N31"/>
    <mergeCell ref="L20:L23"/>
    <mergeCell ref="N20:N23"/>
    <mergeCell ref="L32:L35"/>
    <mergeCell ref="L100:L103"/>
    <mergeCell ref="L36:L39"/>
    <mergeCell ref="L52:L55"/>
    <mergeCell ref="L60:L63"/>
    <mergeCell ref="M4:M119"/>
    <mergeCell ref="L108:L111"/>
    <mergeCell ref="L12:L15"/>
    <mergeCell ref="L116:L119"/>
    <mergeCell ref="A1:N1"/>
    <mergeCell ref="C112:C115"/>
    <mergeCell ref="D112:D115"/>
    <mergeCell ref="K112:K114"/>
    <mergeCell ref="C96:C99"/>
    <mergeCell ref="D84:D87"/>
    <mergeCell ref="C80:C83"/>
    <mergeCell ref="D80:D83"/>
    <mergeCell ref="K84:K86"/>
    <mergeCell ref="C40:C43"/>
    <mergeCell ref="D40:D43"/>
    <mergeCell ref="D44:D47"/>
    <mergeCell ref="K40:K42"/>
    <mergeCell ref="C32:C35"/>
    <mergeCell ref="D32:D35"/>
    <mergeCell ref="K32:K34"/>
    <mergeCell ref="C36:C39"/>
    <mergeCell ref="D36:D39"/>
    <mergeCell ref="K36:K38"/>
    <mergeCell ref="C28:C31"/>
    <mergeCell ref="D28:D31"/>
    <mergeCell ref="K28:K30"/>
    <mergeCell ref="N16:N19"/>
    <mergeCell ref="L28:L31"/>
    <mergeCell ref="C56:C59"/>
    <mergeCell ref="D56:D59"/>
    <mergeCell ref="K56:K58"/>
    <mergeCell ref="N32:N115"/>
    <mergeCell ref="C116:C119"/>
    <mergeCell ref="D116:D119"/>
    <mergeCell ref="C108:C111"/>
    <mergeCell ref="D104:D107"/>
    <mergeCell ref="C88:C91"/>
    <mergeCell ref="K88:K90"/>
    <mergeCell ref="C64:C67"/>
    <mergeCell ref="C76:C79"/>
    <mergeCell ref="D76:D79"/>
    <mergeCell ref="C100:C103"/>
    <mergeCell ref="D100:D103"/>
    <mergeCell ref="D108:D111"/>
    <mergeCell ref="D52:D55"/>
    <mergeCell ref="D72:D75"/>
    <mergeCell ref="K72:K74"/>
    <mergeCell ref="K76:K78"/>
    <mergeCell ref="K52:K54"/>
    <mergeCell ref="D88:D91"/>
    <mergeCell ref="K100:K102"/>
    <mergeCell ref="K80:K82"/>
    <mergeCell ref="L76:L79"/>
    <mergeCell ref="L92:L95"/>
    <mergeCell ref="L84:L87"/>
    <mergeCell ref="K48:K50"/>
    <mergeCell ref="C44:C47"/>
    <mergeCell ref="C48:C51"/>
    <mergeCell ref="D48:D51"/>
    <mergeCell ref="N116:N119"/>
    <mergeCell ref="C92:C95"/>
    <mergeCell ref="D92:D95"/>
    <mergeCell ref="K108:K110"/>
    <mergeCell ref="K104:K106"/>
    <mergeCell ref="C104:C107"/>
    <mergeCell ref="C84:C87"/>
    <mergeCell ref="C72:C75"/>
    <mergeCell ref="C52:C55"/>
    <mergeCell ref="K64:K66"/>
    <mergeCell ref="C68:C71"/>
    <mergeCell ref="D68:D71"/>
    <mergeCell ref="K68:K70"/>
    <mergeCell ref="D64:D67"/>
    <mergeCell ref="C60:C63"/>
    <mergeCell ref="D60:D63"/>
    <mergeCell ref="K60:K62"/>
    <mergeCell ref="A121:C121"/>
    <mergeCell ref="K44:K46"/>
    <mergeCell ref="A4:A119"/>
    <mergeCell ref="L4:L7"/>
    <mergeCell ref="C16:C19"/>
    <mergeCell ref="D16:D19"/>
    <mergeCell ref="C4:C7"/>
    <mergeCell ref="C20:C23"/>
    <mergeCell ref="D20:D23"/>
    <mergeCell ref="D24:D27"/>
    <mergeCell ref="K24:K26"/>
    <mergeCell ref="D4:D7"/>
    <mergeCell ref="K4:K6"/>
    <mergeCell ref="C12:C15"/>
    <mergeCell ref="D12:D15"/>
    <mergeCell ref="K12:K14"/>
    <mergeCell ref="D8:D11"/>
    <mergeCell ref="K8:K10"/>
    <mergeCell ref="C8:C11"/>
    <mergeCell ref="K16:K18"/>
    <mergeCell ref="C24:C27"/>
    <mergeCell ref="B120:C120"/>
    <mergeCell ref="L68:L71"/>
    <mergeCell ref="L44:L47"/>
  </mergeCells>
  <phoneticPr fontId="5" type="noConversion"/>
  <pageMargins left="0.75" right="0.75" top="1" bottom="1" header="0.5" footer="0.5"/>
  <pageSetup paperSize="9" scale="28" orientation="portrait" r:id="rId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R131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4.28515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26.855468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55">
        <v>7</v>
      </c>
      <c r="H3" s="39">
        <v>8</v>
      </c>
      <c r="I3" s="39">
        <v>9</v>
      </c>
      <c r="J3" s="39">
        <v>10</v>
      </c>
      <c r="K3" s="39">
        <v>11</v>
      </c>
      <c r="L3" s="45">
        <v>12</v>
      </c>
      <c r="M3" s="54">
        <v>13</v>
      </c>
      <c r="N3" s="45">
        <v>14</v>
      </c>
    </row>
    <row r="4" spans="1:18" ht="75" hidden="1" customHeight="1" x14ac:dyDescent="0.25">
      <c r="A4" s="203" t="s">
        <v>78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 t="shared" ref="J4:J31" si="0"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 t="shared" si="0"/>
        <v>#DIV/0!</v>
      </c>
      <c r="K5" s="213"/>
      <c r="L5" s="231"/>
      <c r="M5" s="203"/>
      <c r="N5" s="58"/>
      <c r="P5" s="129">
        <f>H7+H11+H15+H19+H23+H27+H31+H35+H39+H43+H47+H51+H55+H59+H63+H67+H71</f>
        <v>272.33333333333331</v>
      </c>
      <c r="Q5" s="129">
        <f>I7+I11+I15+I19+I23+I27+I31+I35+I39+I43+I47+I51+I55+I59+I63+I67+I71</f>
        <v>269.83333333333331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 t="shared" si="0"/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 t="shared" si="0"/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272.33333333333331</v>
      </c>
      <c r="Q7" s="129">
        <f>I75+I79+I83+I87+I91+I95+I99+I103+I107+I111+I115+I119</f>
        <v>269.83333333333331</v>
      </c>
      <c r="R7" s="129"/>
    </row>
    <row r="8" spans="1:18" ht="81.75" hidden="1" customHeight="1" x14ac:dyDescent="0.25">
      <c r="A8" s="203"/>
      <c r="B8" s="51" t="s">
        <v>90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0</v>
      </c>
      <c r="I8" s="73">
        <v>0</v>
      </c>
      <c r="J8" s="24" t="e">
        <f t="shared" si="0"/>
        <v>#DIV/0!</v>
      </c>
      <c r="K8" s="229" t="e">
        <f>(J8+J9+J10)/3</f>
        <v>#DIV/0!</v>
      </c>
      <c r="L8" s="146"/>
      <c r="M8" s="203"/>
      <c r="N8" s="224"/>
    </row>
    <row r="9" spans="1:18" ht="81.75" hidden="1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0</v>
      </c>
      <c r="I9" s="73">
        <v>0</v>
      </c>
      <c r="J9" s="24" t="e">
        <f t="shared" si="0"/>
        <v>#DIV/0!</v>
      </c>
      <c r="K9" s="213"/>
      <c r="L9" s="146"/>
      <c r="M9" s="203"/>
      <c r="N9" s="225"/>
    </row>
    <row r="10" spans="1:18" ht="81.75" hidden="1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0</v>
      </c>
      <c r="I10" s="73">
        <v>0</v>
      </c>
      <c r="J10" s="24" t="e">
        <f t="shared" si="0"/>
        <v>#DIV/0!</v>
      </c>
      <c r="K10" s="214"/>
      <c r="L10" s="146"/>
      <c r="M10" s="203"/>
      <c r="N10" s="225"/>
    </row>
    <row r="11" spans="1:18" ht="81.75" hidden="1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0</v>
      </c>
      <c r="I11" s="74">
        <v>0</v>
      </c>
      <c r="J11" s="24" t="e">
        <f t="shared" si="0"/>
        <v>#DIV/0!</v>
      </c>
      <c r="K11" s="24" t="e">
        <f>J11</f>
        <v>#DIV/0!</v>
      </c>
      <c r="L11" s="53" t="e">
        <f>(K8+K11)/2</f>
        <v>#DIV/0!</v>
      </c>
      <c r="M11" s="203"/>
      <c r="N11" s="226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58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58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58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53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4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6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4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6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58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58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58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53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4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6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9.9940039346081999</v>
      </c>
      <c r="I32" s="73">
        <v>8.0495388448613401</v>
      </c>
      <c r="J32" s="24">
        <f>IF(H32/I32*100&gt;100,100,H32/I32*100)</f>
        <v>100</v>
      </c>
      <c r="K32" s="229">
        <f>(J32+J33+J34)/3</f>
        <v>100</v>
      </c>
      <c r="L32" s="230">
        <f>(K32+K35)/2</f>
        <v>99.541003671970628</v>
      </c>
      <c r="M32" s="203"/>
      <c r="N32" s="224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 t="shared" ref="J33:J79" si="1"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70.01937984496125</v>
      </c>
      <c r="I34" s="73">
        <v>74.569999999999993</v>
      </c>
      <c r="J34" s="24">
        <f t="shared" si="1"/>
        <v>100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272.33333333333331</v>
      </c>
      <c r="I35" s="74">
        <v>269.83333333333331</v>
      </c>
      <c r="J35" s="24">
        <f t="shared" si="1"/>
        <v>99.082007343941243</v>
      </c>
      <c r="K35" s="24">
        <f>J35</f>
        <v>99.082007343941243</v>
      </c>
      <c r="L35" s="234"/>
      <c r="M35" s="203"/>
      <c r="N35" s="225"/>
    </row>
    <row r="36" spans="1:14" ht="81.75" hidden="1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0</v>
      </c>
      <c r="I36" s="73">
        <v>0</v>
      </c>
      <c r="J36" s="24" t="e">
        <f t="shared" si="1"/>
        <v>#DIV/0!</v>
      </c>
      <c r="K36" s="229" t="e">
        <f>(J36+J37+J38)/3</f>
        <v>#DIV/0!</v>
      </c>
      <c r="L36" s="230" t="e">
        <f>(K36+K39)/2</f>
        <v>#DIV/0!</v>
      </c>
      <c r="M36" s="203"/>
      <c r="N36" s="225"/>
    </row>
    <row r="37" spans="1:14" ht="81.75" hidden="1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0</v>
      </c>
      <c r="I37" s="73">
        <v>0</v>
      </c>
      <c r="J37" s="24" t="e">
        <f t="shared" si="1"/>
        <v>#DIV/0!</v>
      </c>
      <c r="K37" s="213"/>
      <c r="L37" s="231"/>
      <c r="M37" s="203"/>
      <c r="N37" s="225"/>
    </row>
    <row r="38" spans="1:14" ht="81.75" hidden="1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0</v>
      </c>
      <c r="I38" s="73">
        <v>0</v>
      </c>
      <c r="J38" s="24" t="e">
        <f t="shared" si="1"/>
        <v>#DIV/0!</v>
      </c>
      <c r="K38" s="214"/>
      <c r="L38" s="231"/>
      <c r="M38" s="203"/>
      <c r="N38" s="225"/>
    </row>
    <row r="39" spans="1:14" ht="81.75" hidden="1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0</v>
      </c>
      <c r="I39" s="74">
        <v>0</v>
      </c>
      <c r="J39" s="24" t="e">
        <f t="shared" si="1"/>
        <v>#DIV/0!</v>
      </c>
      <c r="K39" s="24" t="e">
        <f>J39</f>
        <v>#DIV/0!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>IF(H44/I44*100&gt;100,100,H44/I44*100)</f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>IF(I45/H45*100&gt;100,100,I45/H45*100)</f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>IF(I46/H46*100&gt;100,100,I46/H46*100)</f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>IF(I47/H47*100&gt;100,100,I47/H47*100)</f>
        <v>#DIV/0!</v>
      </c>
      <c r="K47" s="24" t="e">
        <f>J47</f>
        <v>#DIV/0!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146"/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146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146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53" t="e">
        <f>(K48+K51)/2</f>
        <v>#DIV/0!</v>
      </c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1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1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1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1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146"/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146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146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53" t="e">
        <f>(K64+K67)/2</f>
        <v>#DIV/0!</v>
      </c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9.9848572937360132</v>
      </c>
      <c r="I80" s="73">
        <v>8.0524404230916264</v>
      </c>
      <c r="J80" s="24">
        <f>IF(H80/I80*100&gt;100,100,H80/I80*100)</f>
        <v>100</v>
      </c>
      <c r="K80" s="229">
        <f>(J80+J81+J82)/3</f>
        <v>100</v>
      </c>
      <c r="L80" s="230">
        <f>(K80+K83)/2</f>
        <v>99.565217391304344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268.33333333333331</v>
      </c>
      <c r="I83" s="74">
        <v>266</v>
      </c>
      <c r="J83" s="24">
        <f t="shared" si="2"/>
        <v>99.130434782608702</v>
      </c>
      <c r="K83" s="24">
        <f>J83</f>
        <v>99.130434782608702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146"/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146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146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146"/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146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146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53" t="e">
        <f>(K104+K107)/2</f>
        <v>#DIV/0!</v>
      </c>
      <c r="M107" s="203"/>
      <c r="N107" s="225"/>
    </row>
    <row r="108" spans="1:14" ht="81.75" hidden="1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0</v>
      </c>
      <c r="I108" s="73">
        <v>0</v>
      </c>
      <c r="J108" s="24" t="e">
        <f>IF(H108/I108*100&gt;100,100,H108/I108*100)</f>
        <v>#DIV/0!</v>
      </c>
      <c r="K108" s="229" t="e">
        <f>(J108+J109+J110)/3</f>
        <v>#DIV/0!</v>
      </c>
      <c r="L108" s="230" t="e">
        <f>(K108+K111)/2</f>
        <v>#DIV/0!</v>
      </c>
      <c r="M108" s="203"/>
      <c r="N108" s="225"/>
    </row>
    <row r="109" spans="1:14" ht="81.75" hidden="1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0</v>
      </c>
      <c r="I109" s="73">
        <v>0</v>
      </c>
      <c r="J109" s="24" t="e">
        <f>IF(I109/H109*100&gt;100,100,I109/H109*100)</f>
        <v>#DIV/0!</v>
      </c>
      <c r="K109" s="213"/>
      <c r="L109" s="231"/>
      <c r="M109" s="203"/>
      <c r="N109" s="225"/>
    </row>
    <row r="110" spans="1:14" ht="81.75" hidden="1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0</v>
      </c>
      <c r="I110" s="73">
        <v>0</v>
      </c>
      <c r="J110" s="24" t="e">
        <f>IF(I110/H110*100&gt;100,100,I110/H110*100)</f>
        <v>#DIV/0!</v>
      </c>
      <c r="K110" s="214"/>
      <c r="L110" s="231"/>
      <c r="M110" s="203"/>
      <c r="N110" s="225"/>
    </row>
    <row r="111" spans="1:14" ht="81.75" hidden="1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0</v>
      </c>
      <c r="I111" s="74">
        <v>0</v>
      </c>
      <c r="J111" s="24" t="e">
        <f>IF(I111/H111*100&gt;100,100,I111/H111*100)</f>
        <v>#DIV/0!</v>
      </c>
      <c r="K111" s="24" t="e">
        <f>J111</f>
        <v>#DIV/0!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9.9999999999999982</v>
      </c>
      <c r="I112" s="73">
        <v>7.8481945467943994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97.916666666666671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3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3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4</v>
      </c>
      <c r="I115" s="74">
        <v>3.8333333333333335</v>
      </c>
      <c r="J115" s="24">
        <f t="shared" si="3"/>
        <v>95.833333333333343</v>
      </c>
      <c r="K115" s="24">
        <f>J115</f>
        <v>95.833333333333343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B127" s="132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44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83">
      <selection activeCell="B4" sqref="B4:B7"/>
      <rowBreaks count="8" manualBreakCount="8">
        <brk id="16" max="13" man="1"/>
        <brk id="31" max="13" man="1"/>
        <brk id="46" max="13" man="1"/>
        <brk id="61" max="13" man="1"/>
        <brk id="76" max="13" man="1"/>
        <brk id="91" max="13" man="1"/>
        <brk id="106" max="13" man="1"/>
        <brk id="107" max="1638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1"/>
      <headerFooter alignWithMargins="0"/>
      <autoFilter ref="B1:P1"/>
    </customSheetView>
    <customSheetView guid="{D5409CD0-FC72-4D2B-8AB4-BC211D5DA7DB}" scale="65" showPageBreaks="1" showAutoFilter="1" view="pageBreakPreview" showRuler="0">
      <selection activeCell="P7" sqref="P7"/>
      <rowBreaks count="8" manualBreakCount="8">
        <brk id="16" max="13" man="1"/>
        <brk id="31" max="13" man="1"/>
        <brk id="46" max="13" man="1"/>
        <brk id="61" max="13" man="1"/>
        <brk id="76" max="13" man="1"/>
        <brk id="91" max="13" man="1"/>
        <brk id="106" max="13" man="1"/>
        <brk id="107" max="1638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2"/>
      <headerFooter alignWithMargins="0"/>
      <autoFilter ref="B1:P1"/>
    </customSheetView>
  </customSheetViews>
  <mergeCells count="116">
    <mergeCell ref="N116:N119"/>
    <mergeCell ref="N28:N31"/>
    <mergeCell ref="L116:L119"/>
    <mergeCell ref="M4:M119"/>
    <mergeCell ref="L36:L39"/>
    <mergeCell ref="L4:L7"/>
    <mergeCell ref="L92:L95"/>
    <mergeCell ref="L84:L87"/>
    <mergeCell ref="L112:L115"/>
    <mergeCell ref="L12:L15"/>
    <mergeCell ref="N16:N19"/>
    <mergeCell ref="L108:L111"/>
    <mergeCell ref="L100:L103"/>
    <mergeCell ref="L52:L55"/>
    <mergeCell ref="L68:L71"/>
    <mergeCell ref="L80:L83"/>
    <mergeCell ref="N32:N115"/>
    <mergeCell ref="N20:N23"/>
    <mergeCell ref="L20:L23"/>
    <mergeCell ref="L32:L35"/>
    <mergeCell ref="A1:N1"/>
    <mergeCell ref="C12:C15"/>
    <mergeCell ref="C16:C19"/>
    <mergeCell ref="L76:L79"/>
    <mergeCell ref="L28:L31"/>
    <mergeCell ref="L44:L47"/>
    <mergeCell ref="L60:L63"/>
    <mergeCell ref="N8:N11"/>
    <mergeCell ref="D36:D39"/>
    <mergeCell ref="D48:D51"/>
    <mergeCell ref="D16:D19"/>
    <mergeCell ref="D8:D11"/>
    <mergeCell ref="D20:D23"/>
    <mergeCell ref="D40:D43"/>
    <mergeCell ref="D44:D47"/>
    <mergeCell ref="D32:D35"/>
    <mergeCell ref="D24:D27"/>
    <mergeCell ref="D28:D31"/>
    <mergeCell ref="D4:D7"/>
    <mergeCell ref="D12:D15"/>
    <mergeCell ref="C28:C31"/>
    <mergeCell ref="C20:C23"/>
    <mergeCell ref="K4:K6"/>
    <mergeCell ref="K8:K10"/>
    <mergeCell ref="K12:K14"/>
    <mergeCell ref="K28:K30"/>
    <mergeCell ref="K20:K22"/>
    <mergeCell ref="K16:K18"/>
    <mergeCell ref="K24:K26"/>
    <mergeCell ref="K104:K106"/>
    <mergeCell ref="D88:D91"/>
    <mergeCell ref="K32:K34"/>
    <mergeCell ref="K40:K42"/>
    <mergeCell ref="K44:K46"/>
    <mergeCell ref="K52:K54"/>
    <mergeCell ref="K48:K50"/>
    <mergeCell ref="K36:K38"/>
    <mergeCell ref="D116:D119"/>
    <mergeCell ref="K116:K118"/>
    <mergeCell ref="K72:K74"/>
    <mergeCell ref="K76:K78"/>
    <mergeCell ref="K84:K86"/>
    <mergeCell ref="K100:K102"/>
    <mergeCell ref="K92:K94"/>
    <mergeCell ref="K112:K114"/>
    <mergeCell ref="D80:D83"/>
    <mergeCell ref="D84:D87"/>
    <mergeCell ref="D68:D71"/>
    <mergeCell ref="D64:D67"/>
    <mergeCell ref="D52:D55"/>
    <mergeCell ref="D104:D107"/>
    <mergeCell ref="D100:D103"/>
    <mergeCell ref="D96:D99"/>
    <mergeCell ref="D56:D59"/>
    <mergeCell ref="D60:D63"/>
    <mergeCell ref="D76:D79"/>
    <mergeCell ref="D72:D75"/>
    <mergeCell ref="D108:D111"/>
    <mergeCell ref="K108:K110"/>
    <mergeCell ref="K56:K58"/>
    <mergeCell ref="D112:D115"/>
    <mergeCell ref="K68:K70"/>
    <mergeCell ref="K96:K98"/>
    <mergeCell ref="K88:K90"/>
    <mergeCell ref="D92:D95"/>
    <mergeCell ref="K64:K66"/>
    <mergeCell ref="K80:K82"/>
    <mergeCell ref="K60:K62"/>
    <mergeCell ref="A121:C121"/>
    <mergeCell ref="C80:C83"/>
    <mergeCell ref="C100:C103"/>
    <mergeCell ref="C104:C107"/>
    <mergeCell ref="C84:C87"/>
    <mergeCell ref="C88:C91"/>
    <mergeCell ref="C96:C99"/>
    <mergeCell ref="C108:C111"/>
    <mergeCell ref="C112:C115"/>
    <mergeCell ref="B120:C120"/>
    <mergeCell ref="A4:A119"/>
    <mergeCell ref="C116:C119"/>
    <mergeCell ref="C64:C67"/>
    <mergeCell ref="C76:C79"/>
    <mergeCell ref="C92:C95"/>
    <mergeCell ref="C68:C71"/>
    <mergeCell ref="C4:C7"/>
    <mergeCell ref="C8:C11"/>
    <mergeCell ref="C72:C75"/>
    <mergeCell ref="C24:C27"/>
    <mergeCell ref="C32:C35"/>
    <mergeCell ref="C52:C55"/>
    <mergeCell ref="C44:C47"/>
    <mergeCell ref="C48:C51"/>
    <mergeCell ref="C40:C43"/>
    <mergeCell ref="C36:C39"/>
    <mergeCell ref="C56:C59"/>
    <mergeCell ref="C60:C63"/>
  </mergeCells>
  <phoneticPr fontId="5" type="noConversion"/>
  <pageMargins left="0.75" right="0.75" top="1" bottom="1" header="0.5" footer="0.5"/>
  <pageSetup paperSize="9" scale="27" orientation="portrait" r:id="rId3"/>
  <headerFooter alignWithMargins="0"/>
  <rowBreaks count="1" manualBreakCount="1">
    <brk id="90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T131"/>
  <sheetViews>
    <sheetView showZeros="0" topLeftCell="C1" zoomScale="70" zoomScaleNormal="70" workbookViewId="0">
      <selection activeCell="L8" sqref="L8:L11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4.28515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26.855468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35.2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40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190.66666666666669</v>
      </c>
      <c r="Q5" s="129">
        <f>I7+I11+I15+I19+I23+I27+I31+I35+I39+I43+I47+I51+I55+I59+I63+I67+I71</f>
        <v>205.11666666666667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237.66666666666669</v>
      </c>
      <c r="Q7" s="129">
        <f>I75+I79+I83+I87+I91+I95+I99+I103+I107+I111+I115+I119</f>
        <v>252</v>
      </c>
      <c r="R7" s="129"/>
    </row>
    <row r="8" spans="1:18" ht="81.75" customHeight="1" x14ac:dyDescent="0.25">
      <c r="A8" s="203"/>
      <c r="B8" s="203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9.9746963562753006</v>
      </c>
      <c r="I8" s="73">
        <v>7.0666175929333814</v>
      </c>
      <c r="J8" s="24">
        <f>IF(H8/I8*100&gt;100,100,H8/I8*100)</f>
        <v>100</v>
      </c>
      <c r="K8" s="229">
        <f>(J8+J9+J10)/3</f>
        <v>100</v>
      </c>
      <c r="L8" s="230">
        <f>(K8+K11)/2</f>
        <v>100</v>
      </c>
      <c r="M8" s="203"/>
      <c r="N8" s="224"/>
    </row>
    <row r="9" spans="1:18" ht="81.75" customHeight="1" x14ac:dyDescent="0.25">
      <c r="A9" s="203"/>
      <c r="B9" s="203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1"/>
      <c r="M9" s="203"/>
      <c r="N9" s="225"/>
    </row>
    <row r="10" spans="1:18" ht="81.75" customHeight="1" x14ac:dyDescent="0.25">
      <c r="A10" s="203"/>
      <c r="B10" s="203"/>
      <c r="C10" s="222"/>
      <c r="D10" s="211"/>
      <c r="E10" s="59" t="s">
        <v>11</v>
      </c>
      <c r="F10" s="60" t="s">
        <v>15</v>
      </c>
      <c r="G10" s="59" t="s">
        <v>13</v>
      </c>
      <c r="H10" s="73">
        <v>60</v>
      </c>
      <c r="I10" s="73">
        <v>63.33</v>
      </c>
      <c r="J10" s="24">
        <f t="shared" si="0"/>
        <v>100</v>
      </c>
      <c r="K10" s="214"/>
      <c r="L10" s="231"/>
      <c r="M10" s="203"/>
      <c r="N10" s="225"/>
    </row>
    <row r="11" spans="1:18" ht="81.75" customHeight="1" x14ac:dyDescent="0.25">
      <c r="A11" s="203"/>
      <c r="B11" s="203"/>
      <c r="C11" s="221"/>
      <c r="D11" s="210"/>
      <c r="E11" s="49" t="s">
        <v>16</v>
      </c>
      <c r="F11" s="8" t="s">
        <v>17</v>
      </c>
      <c r="G11" s="49" t="s">
        <v>18</v>
      </c>
      <c r="H11" s="74">
        <v>5.333333333333333</v>
      </c>
      <c r="I11" s="74">
        <v>5.5</v>
      </c>
      <c r="J11" s="24">
        <f t="shared" si="0"/>
        <v>100</v>
      </c>
      <c r="K11" s="24">
        <f>J11</f>
        <v>100</v>
      </c>
      <c r="L11" s="232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146"/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146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146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53" t="e">
        <f>(K16+K19)/2</f>
        <v>#DIV/0!</v>
      </c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146"/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146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146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53" t="e">
        <f>(K24+K27)/2</f>
        <v>#DIV/0!</v>
      </c>
      <c r="M27" s="203"/>
      <c r="N27" s="225"/>
    </row>
    <row r="28" spans="1:14" ht="81.75" customHeight="1" x14ac:dyDescent="0.25">
      <c r="A28" s="203"/>
      <c r="B28" s="203" t="s">
        <v>178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10.03639534883721</v>
      </c>
      <c r="I28" s="73">
        <v>11.278255813953489</v>
      </c>
      <c r="J28" s="24">
        <f>IF(H28/I28*100&gt;100,100,H28/I28*100)</f>
        <v>88.988896105904558</v>
      </c>
      <c r="K28" s="229">
        <f>(J28+J29+J30)/3</f>
        <v>96.329632035301529</v>
      </c>
      <c r="L28" s="230">
        <f>(K28+K31)/2</f>
        <v>98.164816017650764</v>
      </c>
      <c r="M28" s="203"/>
      <c r="N28" s="225"/>
    </row>
    <row r="29" spans="1:14" ht="81.75" customHeight="1" x14ac:dyDescent="0.25">
      <c r="A29" s="203"/>
      <c r="B29" s="203"/>
      <c r="C29" s="208"/>
      <c r="D29" s="210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24">
        <f t="shared" si="0"/>
        <v>100</v>
      </c>
      <c r="K29" s="213"/>
      <c r="L29" s="231"/>
      <c r="M29" s="203"/>
      <c r="N29" s="225"/>
    </row>
    <row r="30" spans="1:14" ht="81.75" customHeight="1" x14ac:dyDescent="0.25">
      <c r="A30" s="203"/>
      <c r="B30" s="203"/>
      <c r="C30" s="207"/>
      <c r="D30" s="211"/>
      <c r="E30" s="59" t="s">
        <v>11</v>
      </c>
      <c r="F30" s="60" t="s">
        <v>15</v>
      </c>
      <c r="G30" s="59" t="s">
        <v>13</v>
      </c>
      <c r="H30" s="73">
        <v>100</v>
      </c>
      <c r="I30" s="73">
        <v>100</v>
      </c>
      <c r="J30" s="24">
        <f t="shared" si="0"/>
        <v>100</v>
      </c>
      <c r="K30" s="214"/>
      <c r="L30" s="231"/>
      <c r="M30" s="203"/>
      <c r="N30" s="225"/>
    </row>
    <row r="31" spans="1:14" ht="81.75" customHeight="1" x14ac:dyDescent="0.25">
      <c r="A31" s="203"/>
      <c r="B31" s="203"/>
      <c r="C31" s="208"/>
      <c r="D31" s="210"/>
      <c r="E31" s="49" t="s">
        <v>16</v>
      </c>
      <c r="F31" s="8" t="s">
        <v>17</v>
      </c>
      <c r="G31" s="49" t="s">
        <v>18</v>
      </c>
      <c r="H31" s="74">
        <v>0.66666666666666663</v>
      </c>
      <c r="I31" s="74">
        <v>0.66666666666666663</v>
      </c>
      <c r="J31" s="24">
        <f t="shared" si="0"/>
        <v>100</v>
      </c>
      <c r="K31" s="24">
        <f>J31</f>
        <v>100</v>
      </c>
      <c r="L31" s="232"/>
      <c r="M31" s="203"/>
      <c r="N31" s="225"/>
    </row>
    <row r="32" spans="1:14" ht="81.75" customHeight="1" x14ac:dyDescent="0.25">
      <c r="A32" s="203"/>
      <c r="B32" s="203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9.9689440993788825</v>
      </c>
      <c r="I32" s="73">
        <v>6.2888198757763973</v>
      </c>
      <c r="J32" s="24">
        <f>IF(H32/I32*100&gt;100,100,H32/I32*100)</f>
        <v>100</v>
      </c>
      <c r="K32" s="229">
        <f>(J32+J33+J34)/3</f>
        <v>100</v>
      </c>
      <c r="L32" s="230">
        <f>(K32+K35)/2</f>
        <v>100</v>
      </c>
      <c r="M32" s="203"/>
      <c r="N32" s="225"/>
    </row>
    <row r="33" spans="1:14" ht="81.75" customHeight="1" x14ac:dyDescent="0.25">
      <c r="A33" s="203"/>
      <c r="B33" s="203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1"/>
      <c r="M33" s="203"/>
      <c r="N33" s="225"/>
    </row>
    <row r="34" spans="1:14" ht="81.75" customHeight="1" x14ac:dyDescent="0.25">
      <c r="A34" s="203"/>
      <c r="B34" s="203"/>
      <c r="C34" s="222"/>
      <c r="D34" s="211"/>
      <c r="E34" s="59" t="s">
        <v>11</v>
      </c>
      <c r="F34" s="60" t="s">
        <v>15</v>
      </c>
      <c r="G34" s="59" t="s">
        <v>13</v>
      </c>
      <c r="H34" s="73">
        <v>59.999999999999986</v>
      </c>
      <c r="I34" s="73">
        <v>61.627906976744185</v>
      </c>
      <c r="J34" s="24">
        <f>IF(I34/H34*100&gt;100,100,I34/H34*100)</f>
        <v>100</v>
      </c>
      <c r="K34" s="214"/>
      <c r="L34" s="231"/>
      <c r="M34" s="203"/>
      <c r="N34" s="225"/>
    </row>
    <row r="35" spans="1:14" ht="81.75" customHeight="1" x14ac:dyDescent="0.25">
      <c r="A35" s="203"/>
      <c r="B35" s="203"/>
      <c r="C35" s="221"/>
      <c r="D35" s="210"/>
      <c r="E35" s="49" t="s">
        <v>16</v>
      </c>
      <c r="F35" s="8" t="s">
        <v>17</v>
      </c>
      <c r="G35" s="49" t="s">
        <v>18</v>
      </c>
      <c r="H35" s="74">
        <v>5.333333333333333</v>
      </c>
      <c r="I35" s="74">
        <v>5.333333333333333</v>
      </c>
      <c r="J35" s="24">
        <f>IF(I35/H35*100&gt;100,100,I35/H35*100)</f>
        <v>100</v>
      </c>
      <c r="K35" s="24">
        <f>J35</f>
        <v>100</v>
      </c>
      <c r="L35" s="232"/>
      <c r="M35" s="203"/>
      <c r="N35" s="225"/>
    </row>
    <row r="36" spans="1:14" ht="81.75" customHeight="1" x14ac:dyDescent="0.25">
      <c r="A36" s="203"/>
      <c r="B36" s="227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9.9886864077942228</v>
      </c>
      <c r="I36" s="73">
        <v>6.0609192407319421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227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227"/>
      <c r="C38" s="222"/>
      <c r="D38" s="211"/>
      <c r="E38" s="59" t="s">
        <v>11</v>
      </c>
      <c r="F38" s="60" t="s">
        <v>15</v>
      </c>
      <c r="G38" s="59" t="s">
        <v>13</v>
      </c>
      <c r="H38" s="73">
        <v>59.991330732553081</v>
      </c>
      <c r="I38" s="73">
        <v>60.53</v>
      </c>
      <c r="J38" s="24">
        <f>IF(I38/H38*100&gt;100,100,I38/H38*100)</f>
        <v>100</v>
      </c>
      <c r="K38" s="214"/>
      <c r="L38" s="231"/>
      <c r="M38" s="203"/>
      <c r="N38" s="225"/>
    </row>
    <row r="39" spans="1:14" ht="81.75" customHeight="1" x14ac:dyDescent="0.25">
      <c r="A39" s="203"/>
      <c r="B39" s="227"/>
      <c r="C39" s="221"/>
      <c r="D39" s="210"/>
      <c r="E39" s="49" t="s">
        <v>16</v>
      </c>
      <c r="F39" s="8" t="s">
        <v>17</v>
      </c>
      <c r="G39" s="49" t="s">
        <v>18</v>
      </c>
      <c r="H39" s="74">
        <v>144.33333333333334</v>
      </c>
      <c r="I39" s="74">
        <v>154.08333333333334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146"/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146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47" si="1">IF(I42/H42*100&gt;100,100,I42/H42*100)</f>
        <v>#DIV/0!</v>
      </c>
      <c r="K42" s="214"/>
      <c r="L42" s="146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53" t="e">
        <f>(K40+K43)/2</f>
        <v>#DIV/0!</v>
      </c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customHeight="1" x14ac:dyDescent="0.25">
      <c r="A48" s="203"/>
      <c r="B48" s="203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10</v>
      </c>
      <c r="I48" s="73">
        <v>3.4107925239864678</v>
      </c>
      <c r="J48" s="24">
        <f>IF(H48/I48*100&gt;100,100,H48/I48*100)</f>
        <v>100</v>
      </c>
      <c r="K48" s="229">
        <f>(J48+J49+J50)/3</f>
        <v>100</v>
      </c>
      <c r="L48" s="230">
        <f>(K48+K51)/2</f>
        <v>90.555555555555543</v>
      </c>
      <c r="M48" s="203"/>
      <c r="N48" s="225"/>
    </row>
    <row r="49" spans="1:14" ht="81.75" customHeight="1" x14ac:dyDescent="0.25">
      <c r="A49" s="203"/>
      <c r="B49" s="203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 t="shared" ref="J49:J63" si="2"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203"/>
      <c r="C50" s="207"/>
      <c r="D50" s="211"/>
      <c r="E50" s="59" t="s">
        <v>11</v>
      </c>
      <c r="F50" s="60" t="s">
        <v>15</v>
      </c>
      <c r="G50" s="59" t="s">
        <v>13</v>
      </c>
      <c r="H50" s="73">
        <v>60.000000000000007</v>
      </c>
      <c r="I50" s="73">
        <v>60.87</v>
      </c>
      <c r="J50" s="24">
        <f t="shared" si="2"/>
        <v>100</v>
      </c>
      <c r="K50" s="214"/>
      <c r="L50" s="233"/>
      <c r="M50" s="203"/>
      <c r="N50" s="225"/>
    </row>
    <row r="51" spans="1:14" ht="81.75" customHeight="1" thickBot="1" x14ac:dyDescent="0.3">
      <c r="A51" s="203"/>
      <c r="B51" s="203"/>
      <c r="C51" s="208"/>
      <c r="D51" s="210"/>
      <c r="E51" s="49" t="s">
        <v>16</v>
      </c>
      <c r="F51" s="8" t="s">
        <v>17</v>
      </c>
      <c r="G51" s="49" t="s">
        <v>18</v>
      </c>
      <c r="H51" s="74">
        <v>6</v>
      </c>
      <c r="I51" s="74">
        <v>4.8666666666666663</v>
      </c>
      <c r="J51" s="24">
        <f t="shared" si="2"/>
        <v>81.1111111111111</v>
      </c>
      <c r="K51" s="24">
        <f>J51</f>
        <v>81.1111111111111</v>
      </c>
      <c r="L51" s="234"/>
      <c r="M51" s="203"/>
      <c r="N51" s="225"/>
    </row>
    <row r="52" spans="1:14" ht="81.75" customHeight="1" x14ac:dyDescent="0.25">
      <c r="A52" s="203"/>
      <c r="B52" s="203" t="s">
        <v>103</v>
      </c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10.024844720496896</v>
      </c>
      <c r="I52" s="109">
        <v>1E-3</v>
      </c>
      <c r="J52" s="24">
        <v>100</v>
      </c>
      <c r="K52" s="229">
        <f>(J52+J53+J54)/3</f>
        <v>100</v>
      </c>
      <c r="L52" s="230">
        <f>(K52+K55)/2</f>
        <v>100</v>
      </c>
      <c r="M52" s="203"/>
      <c r="N52" s="225"/>
    </row>
    <row r="53" spans="1:14" ht="81.75" customHeight="1" x14ac:dyDescent="0.25">
      <c r="A53" s="203"/>
      <c r="B53" s="203"/>
      <c r="C53" s="208"/>
      <c r="D53" s="210"/>
      <c r="E53" s="49" t="s">
        <v>11</v>
      </c>
      <c r="F53" s="50" t="s">
        <v>14</v>
      </c>
      <c r="G53" s="49" t="s">
        <v>13</v>
      </c>
      <c r="H53" s="73">
        <v>100</v>
      </c>
      <c r="I53" s="73">
        <v>100</v>
      </c>
      <c r="J53" s="24">
        <f>IF(I53/H53*100&gt;100,100,I53/H53*100)</f>
        <v>100</v>
      </c>
      <c r="K53" s="213"/>
      <c r="L53" s="231"/>
      <c r="M53" s="203"/>
      <c r="N53" s="225"/>
    </row>
    <row r="54" spans="1:14" ht="81.75" customHeight="1" x14ac:dyDescent="0.25">
      <c r="A54" s="203"/>
      <c r="B54" s="203"/>
      <c r="C54" s="207"/>
      <c r="D54" s="211"/>
      <c r="E54" s="59" t="s">
        <v>11</v>
      </c>
      <c r="F54" s="60" t="s">
        <v>15</v>
      </c>
      <c r="G54" s="59" t="s">
        <v>13</v>
      </c>
      <c r="H54" s="73">
        <v>60</v>
      </c>
      <c r="I54" s="73">
        <v>62.79</v>
      </c>
      <c r="J54" s="24">
        <f>IF(I54/H54*100&gt;100,100,I54/H54*100)</f>
        <v>100</v>
      </c>
      <c r="K54" s="214"/>
      <c r="L54" s="231"/>
      <c r="M54" s="203"/>
      <c r="N54" s="225"/>
    </row>
    <row r="55" spans="1:14" ht="31.5" x14ac:dyDescent="0.25">
      <c r="A55" s="203"/>
      <c r="B55" s="203"/>
      <c r="C55" s="208"/>
      <c r="D55" s="210"/>
      <c r="E55" s="49" t="s">
        <v>16</v>
      </c>
      <c r="F55" s="8" t="s">
        <v>17</v>
      </c>
      <c r="G55" s="49" t="s">
        <v>18</v>
      </c>
      <c r="H55" s="74">
        <v>0.66666666666666663</v>
      </c>
      <c r="I55" s="74">
        <v>0.66666666666666663</v>
      </c>
      <c r="J55" s="24">
        <f>IF(I55/H55*100&gt;100,100,I55/H55*100)</f>
        <v>100</v>
      </c>
      <c r="K55" s="24">
        <f>J55</f>
        <v>100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146"/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146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146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53" t="e">
        <f>(K56+K59)/2</f>
        <v>#DIV/0!</v>
      </c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203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9.964238151940938</v>
      </c>
      <c r="I64" s="73">
        <v>5.5489402238628234</v>
      </c>
      <c r="J64" s="24">
        <f>IF(H64/I64*100&gt;100,100,H64/I64*100)</f>
        <v>100</v>
      </c>
      <c r="K64" s="229">
        <f>(J64+J65+J66)/3</f>
        <v>99.204761904761895</v>
      </c>
      <c r="L64" s="230">
        <f>(K64+K67)/2</f>
        <v>99.60238095238094</v>
      </c>
      <c r="M64" s="203"/>
      <c r="N64" s="225"/>
    </row>
    <row r="65" spans="1:14" ht="81.75" customHeight="1" x14ac:dyDescent="0.25">
      <c r="A65" s="203"/>
      <c r="B65" s="203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>IF(I65/H65*100&gt;100,100,I65/H65*100)</f>
        <v>100</v>
      </c>
      <c r="K65" s="213"/>
      <c r="L65" s="231"/>
      <c r="M65" s="203"/>
      <c r="N65" s="225"/>
    </row>
    <row r="66" spans="1:14" ht="81.75" customHeight="1" x14ac:dyDescent="0.25">
      <c r="A66" s="203"/>
      <c r="B66" s="203"/>
      <c r="C66" s="207"/>
      <c r="D66" s="211"/>
      <c r="E66" s="59" t="s">
        <v>11</v>
      </c>
      <c r="F66" s="60" t="s">
        <v>15</v>
      </c>
      <c r="G66" s="59" t="s">
        <v>13</v>
      </c>
      <c r="H66" s="73">
        <v>70</v>
      </c>
      <c r="I66" s="73">
        <v>68.33</v>
      </c>
      <c r="J66" s="24">
        <f>IF(I66/H66*100&gt;100,100,I66/H66*100)</f>
        <v>97.614285714285714</v>
      </c>
      <c r="K66" s="214"/>
      <c r="L66" s="231"/>
      <c r="M66" s="203"/>
      <c r="N66" s="225"/>
    </row>
    <row r="67" spans="1:14" ht="31.5" x14ac:dyDescent="0.25">
      <c r="A67" s="203"/>
      <c r="B67" s="203"/>
      <c r="C67" s="208"/>
      <c r="D67" s="210"/>
      <c r="E67" s="49" t="s">
        <v>16</v>
      </c>
      <c r="F67" s="8" t="s">
        <v>17</v>
      </c>
      <c r="G67" s="49" t="s">
        <v>18</v>
      </c>
      <c r="H67" s="74">
        <v>28.333333333333332</v>
      </c>
      <c r="I67" s="74">
        <v>34</v>
      </c>
      <c r="J67" s="24">
        <f>IF(I67/H67*100&gt;100,100,I67/H67*100)</f>
        <v>100</v>
      </c>
      <c r="K67" s="24">
        <f>J67</f>
        <v>100</v>
      </c>
      <c r="L67" s="232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ref="J68:J73" si="3">IF(I68/H68*100&gt;100,100,I68/H68*100)</f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146"/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146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146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53" t="e">
        <f>(K72+K75)/2</f>
        <v>#DIV/0!</v>
      </c>
      <c r="M75" s="203"/>
      <c r="N75" s="225"/>
    </row>
    <row r="76" spans="1:14" ht="81.75" customHeight="1" x14ac:dyDescent="0.25">
      <c r="A76" s="203"/>
      <c r="B76" s="203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10</v>
      </c>
      <c r="I76" s="73">
        <v>2.5101214574898782</v>
      </c>
      <c r="J76" s="24">
        <f>IF(H76/I76*100&gt;100,100,H76/I76*100)</f>
        <v>100</v>
      </c>
      <c r="K76" s="229">
        <f>(J76+J77+J78)/3</f>
        <v>100</v>
      </c>
      <c r="L76" s="230">
        <f>(K76+K79)/2</f>
        <v>91.666666666666671</v>
      </c>
      <c r="M76" s="203"/>
      <c r="N76" s="225"/>
    </row>
    <row r="77" spans="1:14" ht="81.75" customHeight="1" x14ac:dyDescent="0.25">
      <c r="A77" s="203"/>
      <c r="B77" s="203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25"/>
    </row>
    <row r="78" spans="1:14" ht="81.75" customHeight="1" x14ac:dyDescent="0.25">
      <c r="A78" s="203"/>
      <c r="B78" s="203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31.5" x14ac:dyDescent="0.25">
      <c r="A79" s="203"/>
      <c r="B79" s="203"/>
      <c r="C79" s="207"/>
      <c r="D79" s="211"/>
      <c r="E79" s="59" t="s">
        <v>16</v>
      </c>
      <c r="F79" s="22" t="s">
        <v>17</v>
      </c>
      <c r="G79" s="59" t="s">
        <v>18</v>
      </c>
      <c r="H79" s="74">
        <v>6</v>
      </c>
      <c r="I79" s="74">
        <v>5</v>
      </c>
      <c r="J79" s="24">
        <f>IF(I79/H79*100&gt;100,100,I79/H79*100)</f>
        <v>83.333333333333343</v>
      </c>
      <c r="K79" s="24">
        <f>J79</f>
        <v>83.333333333333343</v>
      </c>
      <c r="L79" s="232"/>
      <c r="M79" s="203"/>
      <c r="N79" s="225"/>
    </row>
    <row r="80" spans="1:14" ht="81.75" customHeight="1" x14ac:dyDescent="0.25">
      <c r="A80" s="203"/>
      <c r="B80" s="203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9.9863670164422036</v>
      </c>
      <c r="I80" s="73">
        <v>4.3803693097659719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20" ht="81.75" customHeight="1" x14ac:dyDescent="0.25">
      <c r="A81" s="203"/>
      <c r="B81" s="203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3" si="4">IF(I81/H81*100&gt;100,100,I81/H81*100)</f>
        <v>100</v>
      </c>
      <c r="K81" s="213"/>
      <c r="L81" s="233"/>
      <c r="M81" s="203"/>
      <c r="N81" s="225"/>
    </row>
    <row r="82" spans="1:20" ht="81.75" customHeight="1" x14ac:dyDescent="0.25">
      <c r="A82" s="203"/>
      <c r="B82" s="203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4"/>
        <v>100</v>
      </c>
      <c r="K82" s="214"/>
      <c r="L82" s="233"/>
      <c r="M82" s="203"/>
      <c r="N82" s="225"/>
    </row>
    <row r="83" spans="1:20" ht="31.5" x14ac:dyDescent="0.25">
      <c r="A83" s="203"/>
      <c r="B83" s="203"/>
      <c r="C83" s="222"/>
      <c r="D83" s="211"/>
      <c r="E83" s="59" t="s">
        <v>16</v>
      </c>
      <c r="F83" s="22" t="s">
        <v>17</v>
      </c>
      <c r="G83" s="59" t="s">
        <v>18</v>
      </c>
      <c r="H83" s="74">
        <v>196</v>
      </c>
      <c r="I83" s="74">
        <v>205</v>
      </c>
      <c r="J83" s="24">
        <f t="shared" si="4"/>
        <v>100</v>
      </c>
      <c r="K83" s="24">
        <f>J83</f>
        <v>100</v>
      </c>
      <c r="L83" s="234"/>
      <c r="M83" s="203"/>
      <c r="N83" s="225"/>
      <c r="T83" s="65">
        <v>0</v>
      </c>
    </row>
    <row r="84" spans="1:20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4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20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4"/>
        <v>#DIV/0!</v>
      </c>
      <c r="K85" s="213"/>
      <c r="L85" s="231"/>
      <c r="M85" s="203"/>
      <c r="N85" s="225"/>
    </row>
    <row r="86" spans="1:20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4"/>
        <v>#DIV/0!</v>
      </c>
      <c r="K86" s="214"/>
      <c r="L86" s="231"/>
      <c r="M86" s="203"/>
      <c r="N86" s="225"/>
    </row>
    <row r="87" spans="1:20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4"/>
        <v>#DIV/0!</v>
      </c>
      <c r="K87" s="24" t="e">
        <f>J87</f>
        <v>#DIV/0!</v>
      </c>
      <c r="L87" s="232"/>
      <c r="M87" s="203"/>
      <c r="N87" s="225"/>
    </row>
    <row r="88" spans="1:20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4"/>
        <v>#DIV/0!</v>
      </c>
      <c r="K88" s="229" t="e">
        <f>(J88+J89+J90)/3</f>
        <v>#DIV/0!</v>
      </c>
      <c r="L88" s="146"/>
      <c r="M88" s="203"/>
      <c r="N88" s="225"/>
    </row>
    <row r="89" spans="1:20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4"/>
        <v>#DIV/0!</v>
      </c>
      <c r="K89" s="213"/>
      <c r="L89" s="146"/>
      <c r="M89" s="203"/>
      <c r="N89" s="225"/>
    </row>
    <row r="90" spans="1:20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4"/>
        <v>#DIV/0!</v>
      </c>
      <c r="K90" s="214"/>
      <c r="L90" s="146"/>
      <c r="M90" s="203"/>
      <c r="N90" s="225"/>
    </row>
    <row r="91" spans="1:20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53" t="e">
        <f>(K88+K91)/2</f>
        <v>#DIV/0!</v>
      </c>
      <c r="M91" s="203"/>
      <c r="N91" s="225"/>
    </row>
    <row r="92" spans="1:20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20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20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20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20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146"/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146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4"/>
        <v>#DIV/0!</v>
      </c>
      <c r="K98" s="214"/>
      <c r="L98" s="146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4"/>
        <v>#DIV/0!</v>
      </c>
      <c r="K99" s="24" t="e">
        <f>J99</f>
        <v>#DIV/0!</v>
      </c>
      <c r="L99" s="53" t="e">
        <f>(K96+K99)/2</f>
        <v>#DIV/0!</v>
      </c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4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4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4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4"/>
        <v>#DIV/0!</v>
      </c>
      <c r="K103" s="24" t="e">
        <f>J103</f>
        <v>#DIV/0!</v>
      </c>
      <c r="L103" s="232"/>
      <c r="M103" s="203"/>
      <c r="N103" s="225"/>
    </row>
    <row r="104" spans="1:14" ht="81.75" customHeight="1" x14ac:dyDescent="0.25">
      <c r="A104" s="203"/>
      <c r="B104" s="227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9.9863062633960471</v>
      </c>
      <c r="I104" s="73">
        <v>5.5489402238628234</v>
      </c>
      <c r="J104" s="24">
        <f>IF(H104/I104*100&gt;100,100,H104/I104*100)</f>
        <v>100</v>
      </c>
      <c r="K104" s="229">
        <f>(J104+J105+J106)/3</f>
        <v>100</v>
      </c>
      <c r="L104" s="230">
        <f>(K104+K107)/2</f>
        <v>100</v>
      </c>
      <c r="M104" s="203"/>
      <c r="N104" s="225"/>
    </row>
    <row r="105" spans="1:14" ht="81.75" customHeight="1" x14ac:dyDescent="0.25">
      <c r="A105" s="203"/>
      <c r="B105" s="227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1"/>
      <c r="M105" s="203"/>
      <c r="N105" s="225"/>
    </row>
    <row r="106" spans="1:14" ht="81.75" customHeight="1" x14ac:dyDescent="0.25">
      <c r="A106" s="203"/>
      <c r="B106" s="227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1"/>
      <c r="M106" s="203"/>
      <c r="N106" s="225"/>
    </row>
    <row r="107" spans="1:14" ht="31.5" x14ac:dyDescent="0.25">
      <c r="A107" s="203"/>
      <c r="B107" s="227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28.333333333333332</v>
      </c>
      <c r="I107" s="74">
        <v>34</v>
      </c>
      <c r="J107" s="24">
        <f>IF(I107/H107*100&gt;100,100,I107/H107*100)</f>
        <v>100</v>
      </c>
      <c r="K107" s="24">
        <f>J107</f>
        <v>100</v>
      </c>
      <c r="L107" s="232"/>
      <c r="M107" s="203"/>
      <c r="N107" s="225"/>
    </row>
    <row r="108" spans="1:14" ht="81.75" customHeight="1" x14ac:dyDescent="0.25">
      <c r="A108" s="203"/>
      <c r="B108" s="227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9.9868421052631575</v>
      </c>
      <c r="I108" s="73">
        <v>6.4777327935222671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100</v>
      </c>
      <c r="M108" s="203"/>
      <c r="N108" s="225"/>
    </row>
    <row r="109" spans="1:14" ht="81.75" customHeight="1" x14ac:dyDescent="0.25">
      <c r="A109" s="203"/>
      <c r="B109" s="227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227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31.5" x14ac:dyDescent="0.25">
      <c r="A111" s="203"/>
      <c r="B111" s="227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5.333333333333333</v>
      </c>
      <c r="I111" s="74">
        <v>6</v>
      </c>
      <c r="J111" s="24">
        <f>IF(I111/H111*100&gt;100,100,I111/H111*100)</f>
        <v>100</v>
      </c>
      <c r="K111" s="24">
        <f>J111</f>
        <v>100</v>
      </c>
      <c r="L111" s="232"/>
      <c r="M111" s="203"/>
      <c r="N111" s="225"/>
    </row>
    <row r="112" spans="1:14" ht="81.75" customHeight="1" x14ac:dyDescent="0.25">
      <c r="A112" s="203"/>
      <c r="B112" s="227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9.9999999999999982</v>
      </c>
      <c r="I112" s="73">
        <v>2.6315789473684208</v>
      </c>
      <c r="J112" s="24"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227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5">IF(I113/H113*100&gt;100,100,I113/H113*100)</f>
        <v>100</v>
      </c>
      <c r="K113" s="213"/>
      <c r="L113" s="231"/>
      <c r="M113" s="203"/>
      <c r="N113" s="225"/>
    </row>
    <row r="114" spans="1:14" ht="81.75" customHeight="1" x14ac:dyDescent="0.25">
      <c r="A114" s="203"/>
      <c r="B114" s="227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5"/>
        <v>100</v>
      </c>
      <c r="K114" s="214"/>
      <c r="L114" s="231"/>
      <c r="M114" s="203"/>
      <c r="N114" s="225"/>
    </row>
    <row r="115" spans="1:14" ht="31.5" x14ac:dyDescent="0.25">
      <c r="A115" s="203"/>
      <c r="B115" s="22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2</v>
      </c>
      <c r="I115" s="74">
        <v>2</v>
      </c>
      <c r="J115" s="24">
        <f t="shared" si="5"/>
        <v>100</v>
      </c>
      <c r="K115" s="24">
        <f>J115</f>
        <v>100</v>
      </c>
      <c r="L115" s="232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44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>
      <selection activeCell="B4" sqref="B4:B7"/>
      <rowBreaks count="6" manualBreakCount="6">
        <brk id="20" max="13" man="1"/>
        <brk id="39" max="13" man="1"/>
        <brk id="58" max="13" man="1"/>
        <brk id="67" max="16383" man="1"/>
        <brk id="86" max="13" man="1"/>
        <brk id="105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K12" sqref="K12:K14"/>
      <rowBreaks count="6" manualBreakCount="6">
        <brk id="20" max="13" man="1"/>
        <brk id="39" max="13" man="1"/>
        <brk id="58" max="13" man="1"/>
        <brk id="67" max="16383" man="1"/>
        <brk id="86" max="13" man="1"/>
        <brk id="105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28">
    <mergeCell ref="B108:B111"/>
    <mergeCell ref="B112:B115"/>
    <mergeCell ref="B52:B55"/>
    <mergeCell ref="B48:B51"/>
    <mergeCell ref="B64:B67"/>
    <mergeCell ref="B76:B79"/>
    <mergeCell ref="B80:B83"/>
    <mergeCell ref="B104:B107"/>
    <mergeCell ref="D48:D51"/>
    <mergeCell ref="D100:D103"/>
    <mergeCell ref="C96:C99"/>
    <mergeCell ref="D96:D99"/>
    <mergeCell ref="C100:C103"/>
    <mergeCell ref="C92:C95"/>
    <mergeCell ref="D92:D95"/>
    <mergeCell ref="C88:C91"/>
    <mergeCell ref="D88:D91"/>
    <mergeCell ref="A1:N1"/>
    <mergeCell ref="L64:L67"/>
    <mergeCell ref="L32:L35"/>
    <mergeCell ref="L8:L11"/>
    <mergeCell ref="K32:K34"/>
    <mergeCell ref="L60:L63"/>
    <mergeCell ref="B8:B11"/>
    <mergeCell ref="B28:B31"/>
    <mergeCell ref="B32:B35"/>
    <mergeCell ref="B36:B39"/>
    <mergeCell ref="C40:C43"/>
    <mergeCell ref="D12:D15"/>
    <mergeCell ref="K20:K22"/>
    <mergeCell ref="D24:D27"/>
    <mergeCell ref="L4:L7"/>
    <mergeCell ref="K24:K26"/>
    <mergeCell ref="L12:L15"/>
    <mergeCell ref="L20:L23"/>
    <mergeCell ref="D20:D23"/>
    <mergeCell ref="D8:D11"/>
    <mergeCell ref="K8:K10"/>
    <mergeCell ref="K16:K18"/>
    <mergeCell ref="K28:K30"/>
    <mergeCell ref="D44:D47"/>
    <mergeCell ref="C24:C27"/>
    <mergeCell ref="L92:L95"/>
    <mergeCell ref="L84:L87"/>
    <mergeCell ref="L68:L71"/>
    <mergeCell ref="L76:L79"/>
    <mergeCell ref="L80:L83"/>
    <mergeCell ref="N8:N115"/>
    <mergeCell ref="K12:K14"/>
    <mergeCell ref="C16:C19"/>
    <mergeCell ref="D16:D19"/>
    <mergeCell ref="C8:C11"/>
    <mergeCell ref="C20:C23"/>
    <mergeCell ref="L100:L103"/>
    <mergeCell ref="L36:L39"/>
    <mergeCell ref="L28:L31"/>
    <mergeCell ref="L52:L55"/>
    <mergeCell ref="L44:L47"/>
    <mergeCell ref="C44:C47"/>
    <mergeCell ref="C36:C39"/>
    <mergeCell ref="C28:C31"/>
    <mergeCell ref="C32:C35"/>
    <mergeCell ref="L48:L51"/>
    <mergeCell ref="K48:K50"/>
    <mergeCell ref="K80:K82"/>
    <mergeCell ref="C48:C51"/>
    <mergeCell ref="C64:C67"/>
    <mergeCell ref="D64:D67"/>
    <mergeCell ref="K64:K66"/>
    <mergeCell ref="K60:K62"/>
    <mergeCell ref="D56:D59"/>
    <mergeCell ref="C52:C55"/>
    <mergeCell ref="D52:D55"/>
    <mergeCell ref="N116:N119"/>
    <mergeCell ref="L112:L115"/>
    <mergeCell ref="L104:L107"/>
    <mergeCell ref="K100:K102"/>
    <mergeCell ref="K96:K98"/>
    <mergeCell ref="K92:K94"/>
    <mergeCell ref="K88:K90"/>
    <mergeCell ref="B120:C120"/>
    <mergeCell ref="A121:C121"/>
    <mergeCell ref="A4:A119"/>
    <mergeCell ref="C4:C7"/>
    <mergeCell ref="D4:D7"/>
    <mergeCell ref="K4:K6"/>
    <mergeCell ref="C12:C15"/>
    <mergeCell ref="K44:K46"/>
    <mergeCell ref="C56:C59"/>
    <mergeCell ref="K56:K58"/>
    <mergeCell ref="C60:C63"/>
    <mergeCell ref="D60:D63"/>
    <mergeCell ref="C76:C79"/>
    <mergeCell ref="D76:D79"/>
    <mergeCell ref="K76:K78"/>
    <mergeCell ref="D68:D71"/>
    <mergeCell ref="K68:K70"/>
    <mergeCell ref="C72:C75"/>
    <mergeCell ref="D72:D75"/>
    <mergeCell ref="K72:K74"/>
    <mergeCell ref="C68:C71"/>
    <mergeCell ref="C84:C87"/>
    <mergeCell ref="D84:D87"/>
    <mergeCell ref="K84:K86"/>
    <mergeCell ref="M4:M119"/>
    <mergeCell ref="L108:L111"/>
    <mergeCell ref="L116:L119"/>
    <mergeCell ref="C112:C115"/>
    <mergeCell ref="D112:D115"/>
    <mergeCell ref="K112:K114"/>
    <mergeCell ref="C116:C119"/>
    <mergeCell ref="D116:D119"/>
    <mergeCell ref="K116:K118"/>
    <mergeCell ref="C104:C107"/>
    <mergeCell ref="D104:D107"/>
    <mergeCell ref="K104:K106"/>
    <mergeCell ref="C108:C111"/>
    <mergeCell ref="D108:D111"/>
    <mergeCell ref="K108:K110"/>
    <mergeCell ref="C80:C83"/>
    <mergeCell ref="D80:D83"/>
    <mergeCell ref="D40:D43"/>
    <mergeCell ref="K40:K42"/>
    <mergeCell ref="D36:D39"/>
    <mergeCell ref="K36:K38"/>
    <mergeCell ref="D32:D35"/>
    <mergeCell ref="D28:D31"/>
    <mergeCell ref="K52:K54"/>
  </mergeCells>
  <phoneticPr fontId="5" type="noConversion"/>
  <pageMargins left="0.75" right="0.75" top="1" bottom="1" header="0.5" footer="0.5"/>
  <pageSetup paperSize="9" scale="27" orientation="portrait" r:id="rId3"/>
  <headerFooter alignWithMargins="0"/>
  <rowBreaks count="1" manualBreakCount="1">
    <brk id="7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5.5703125" style="125" customWidth="1"/>
    <col min="2" max="2" width="30.85546875" style="125" customWidth="1"/>
    <col min="3" max="3" width="46.57031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109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ht="63.75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.75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.75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.75" hidden="1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.75" hidden="1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.75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7" ht="63.75" hidden="1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7" ht="63.75" hidden="1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7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7" ht="63.75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4"/>
    </row>
    <row r="21" spans="1:17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4"/>
    </row>
    <row r="22" spans="1:17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4"/>
    </row>
    <row r="23" spans="1:17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7" ht="63.75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84"/>
    </row>
    <row r="25" spans="1:17" ht="63.75" hidden="1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84"/>
    </row>
    <row r="26" spans="1:17" ht="63.75" hidden="1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84"/>
    </row>
    <row r="27" spans="1:17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87"/>
    </row>
    <row r="28" spans="1:17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4.5999999999999996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274"/>
    </row>
    <row r="29" spans="1:17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7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56.3</v>
      </c>
      <c r="I30" s="110">
        <v>68.8</v>
      </c>
      <c r="J30" s="87">
        <f>IF(I30/H30*100&gt;100,100,I30/H30*100)</f>
        <v>100</v>
      </c>
      <c r="K30" s="282"/>
      <c r="L30" s="278"/>
      <c r="M30" s="284"/>
      <c r="N30" s="275"/>
    </row>
    <row r="31" spans="1:17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5</v>
      </c>
      <c r="I31" s="148">
        <v>5.75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  <c r="P31" s="137"/>
      <c r="Q31" s="137"/>
    </row>
    <row r="32" spans="1:17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4.5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99.972602739726028</v>
      </c>
      <c r="M32" s="284"/>
      <c r="N32" s="275"/>
      <c r="P32" s="137"/>
      <c r="Q32" s="137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56.3</v>
      </c>
      <c r="I34" s="110">
        <v>68.8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146</v>
      </c>
      <c r="I35" s="148">
        <v>145.91999999999999</v>
      </c>
      <c r="J35" s="91">
        <f>IF(I35/H35*100&gt;100,100,I35/H35*100)</f>
        <v>99.945205479452042</v>
      </c>
      <c r="K35" s="91">
        <f>J35</f>
        <v>99.945205479452042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.75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1E-3</v>
      </c>
      <c r="J52" s="109">
        <f>IF(H52/I52*100&gt;100,100,H52/I52*100)</f>
        <v>100</v>
      </c>
      <c r="K52" s="280">
        <f>(J52+J53+J54)/3</f>
        <v>100</v>
      </c>
      <c r="L52" s="277">
        <f>(K52+K55)/2</f>
        <v>96.992481203007515</v>
      </c>
      <c r="M52" s="284"/>
      <c r="N52" s="275"/>
    </row>
    <row r="53" spans="1:14" ht="63.75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.75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56.3</v>
      </c>
      <c r="I54" s="110">
        <v>68.8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1.33</v>
      </c>
      <c r="I55" s="148">
        <v>1.25</v>
      </c>
      <c r="J55" s="91">
        <f>IF(I55/H55*100&gt;100,100,I55/H55*100)</f>
        <v>93.984962406015043</v>
      </c>
      <c r="K55" s="91">
        <f>J55</f>
        <v>93.984962406015043</v>
      </c>
      <c r="L55" s="279"/>
      <c r="M55" s="284"/>
      <c r="N55" s="275"/>
    </row>
    <row r="56" spans="1:14" ht="63.75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10.7</v>
      </c>
      <c r="J56" s="109">
        <f>IF(H56/I56*100&gt;100,100,H56/I56*100)</f>
        <v>93.45794392523365</v>
      </c>
      <c r="K56" s="280">
        <f>(J56+J57+J58)/3</f>
        <v>97.81931464174454</v>
      </c>
      <c r="L56" s="277">
        <f>(K56+K59)/2</f>
        <v>96.898750708738675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56.3</v>
      </c>
      <c r="I58" s="110">
        <v>68.8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14.67</v>
      </c>
      <c r="I59" s="148">
        <v>14.08</v>
      </c>
      <c r="J59" s="91">
        <f>IF(I59/H59*100&gt;100,100,I59/H59*100)</f>
        <v>95.978186775732794</v>
      </c>
      <c r="K59" s="91">
        <f>J59</f>
        <v>95.978186775732794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112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275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/>
      <c r="I65" s="87"/>
      <c r="J65" s="87" t="e">
        <f>IF(H65/I65*100&gt;100,100,H65/I65*100)</f>
        <v>#DIV/0!</v>
      </c>
      <c r="K65" s="288"/>
      <c r="L65" s="285"/>
      <c r="M65" s="284"/>
      <c r="N65" s="275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284"/>
      <c r="N66" s="275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4.5999999999999996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5</v>
      </c>
      <c r="I71" s="150">
        <v>5.75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99.972602739726028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4.5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146</v>
      </c>
      <c r="I75" s="150">
        <v>145.91999999999999</v>
      </c>
      <c r="J75" s="101">
        <f>IF(I75/H75*100&gt;100,100,I75/H75*100)</f>
        <v>99.945205479452042</v>
      </c>
      <c r="K75" s="91">
        <f>J75</f>
        <v>99.945205479452042</v>
      </c>
      <c r="L75" s="286"/>
      <c r="M75" s="284"/>
      <c r="N75" s="275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96.992481203007515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1E-3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1.33</v>
      </c>
      <c r="I95" s="150">
        <v>1.25</v>
      </c>
      <c r="J95" s="101">
        <f>IF(I95/H95*100&gt;100,100,I95/H95*100)</f>
        <v>93.984962406015043</v>
      </c>
      <c r="K95" s="91">
        <f>J95</f>
        <v>93.984962406015043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97.81931464174454</v>
      </c>
      <c r="L96" s="277">
        <f>(K96+K99)/2</f>
        <v>96.898750708738675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10.7</v>
      </c>
      <c r="J97" s="87">
        <f>IF(H97/I97*100&gt;100,100,H97/I97*100)</f>
        <v>93.45794392523365</v>
      </c>
      <c r="K97" s="288"/>
      <c r="L97" s="285"/>
      <c r="M97" s="284"/>
      <c r="N97" s="275"/>
    </row>
    <row r="98" spans="1:14" ht="47.25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14.67</v>
      </c>
      <c r="I99" s="150">
        <v>14.08</v>
      </c>
      <c r="J99" s="101">
        <f>IF(I99/H99*100&gt;100,100,I99/H99*100)</f>
        <v>95.978186775732794</v>
      </c>
      <c r="K99" s="91">
        <f>J99</f>
        <v>95.978186775732794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93,5"/>
        <filter val="94,0"/>
        <filter val="96,0"/>
        <filter val="99,9"/>
      </filters>
    </filterColumn>
  </autoFilter>
  <mergeCells count="134">
    <mergeCell ref="D28:D31"/>
    <mergeCell ref="B56:B59"/>
    <mergeCell ref="L40:L43"/>
    <mergeCell ref="D40:D43"/>
    <mergeCell ref="B48:B51"/>
    <mergeCell ref="B40:B43"/>
    <mergeCell ref="L52:L55"/>
    <mergeCell ref="L48:L51"/>
    <mergeCell ref="D48:D51"/>
    <mergeCell ref="K48:K50"/>
    <mergeCell ref="B52:B55"/>
    <mergeCell ref="K52:K54"/>
    <mergeCell ref="D52:D55"/>
    <mergeCell ref="D56:D59"/>
    <mergeCell ref="K56:K58"/>
    <mergeCell ref="L56:L59"/>
    <mergeCell ref="K40:K42"/>
    <mergeCell ref="L92:L95"/>
    <mergeCell ref="C104:C107"/>
    <mergeCell ref="D104:D107"/>
    <mergeCell ref="K104:K106"/>
    <mergeCell ref="B104:B107"/>
    <mergeCell ref="B64:B67"/>
    <mergeCell ref="C68:C71"/>
    <mergeCell ref="D68:D71"/>
    <mergeCell ref="L80:L83"/>
    <mergeCell ref="L88:L91"/>
    <mergeCell ref="C76:C79"/>
    <mergeCell ref="D76:D79"/>
    <mergeCell ref="K76:K78"/>
    <mergeCell ref="D80:D83"/>
    <mergeCell ref="D84:D87"/>
    <mergeCell ref="K84:K86"/>
    <mergeCell ref="D88:D91"/>
    <mergeCell ref="K68:K70"/>
    <mergeCell ref="D64:D67"/>
    <mergeCell ref="K64:K66"/>
    <mergeCell ref="D72:D75"/>
    <mergeCell ref="B76:B79"/>
    <mergeCell ref="L100:L103"/>
    <mergeCell ref="D100:D103"/>
    <mergeCell ref="B80:B83"/>
    <mergeCell ref="B72:B75"/>
    <mergeCell ref="B68:B71"/>
    <mergeCell ref="K100:K102"/>
    <mergeCell ref="K88:K90"/>
    <mergeCell ref="K92:K94"/>
    <mergeCell ref="C96:C99"/>
    <mergeCell ref="C84:C87"/>
    <mergeCell ref="B100:B103"/>
    <mergeCell ref="C100:C103"/>
    <mergeCell ref="C72:C75"/>
    <mergeCell ref="K72:K74"/>
    <mergeCell ref="C80:C83"/>
    <mergeCell ref="B96:B99"/>
    <mergeCell ref="B92:B95"/>
    <mergeCell ref="C92:C95"/>
    <mergeCell ref="D92:D95"/>
    <mergeCell ref="D96:D99"/>
    <mergeCell ref="K96:K98"/>
    <mergeCell ref="C88:C91"/>
    <mergeCell ref="B84:B87"/>
    <mergeCell ref="A1:N1"/>
    <mergeCell ref="D36:D39"/>
    <mergeCell ref="D8:D11"/>
    <mergeCell ref="L32:L35"/>
    <mergeCell ref="B12:B15"/>
    <mergeCell ref="K32:K34"/>
    <mergeCell ref="B20:B23"/>
    <mergeCell ref="C20:C23"/>
    <mergeCell ref="D20:D23"/>
    <mergeCell ref="K20:K22"/>
    <mergeCell ref="A4:A107"/>
    <mergeCell ref="B36:B39"/>
    <mergeCell ref="C36:C39"/>
    <mergeCell ref="C60:C63"/>
    <mergeCell ref="C12:C15"/>
    <mergeCell ref="C56:C59"/>
    <mergeCell ref="B24:B27"/>
    <mergeCell ref="C24:C27"/>
    <mergeCell ref="C52:C55"/>
    <mergeCell ref="B88:B91"/>
    <mergeCell ref="C64:C67"/>
    <mergeCell ref="D60:D63"/>
    <mergeCell ref="C48:C51"/>
    <mergeCell ref="B60:B63"/>
    <mergeCell ref="B4:B7"/>
    <mergeCell ref="C4:C7"/>
    <mergeCell ref="D4:D7"/>
    <mergeCell ref="K4:K6"/>
    <mergeCell ref="D44:D47"/>
    <mergeCell ref="L36:L39"/>
    <mergeCell ref="B8:B11"/>
    <mergeCell ref="C8:C11"/>
    <mergeCell ref="C44:C47"/>
    <mergeCell ref="K44:K46"/>
    <mergeCell ref="C32:C35"/>
    <mergeCell ref="D12:D15"/>
    <mergeCell ref="C16:C19"/>
    <mergeCell ref="D16:D19"/>
    <mergeCell ref="C40:C43"/>
    <mergeCell ref="K28:K30"/>
    <mergeCell ref="B44:B47"/>
    <mergeCell ref="B32:B35"/>
    <mergeCell ref="K36:K38"/>
    <mergeCell ref="D32:D35"/>
    <mergeCell ref="B16:B19"/>
    <mergeCell ref="B28:B31"/>
    <mergeCell ref="C28:C31"/>
    <mergeCell ref="D24:D27"/>
    <mergeCell ref="N28:N99"/>
    <mergeCell ref="L24:L27"/>
    <mergeCell ref="K8:K10"/>
    <mergeCell ref="K24:K26"/>
    <mergeCell ref="K12:K14"/>
    <mergeCell ref="K16:K18"/>
    <mergeCell ref="L8:L11"/>
    <mergeCell ref="M4:M107"/>
    <mergeCell ref="L4:L7"/>
    <mergeCell ref="L60:L63"/>
    <mergeCell ref="L12:L15"/>
    <mergeCell ref="L44:L47"/>
    <mergeCell ref="L84:L87"/>
    <mergeCell ref="L72:L75"/>
    <mergeCell ref="L68:L71"/>
    <mergeCell ref="L16:L19"/>
    <mergeCell ref="L64:L67"/>
    <mergeCell ref="L76:L79"/>
    <mergeCell ref="L20:L23"/>
    <mergeCell ref="L28:L31"/>
    <mergeCell ref="K60:K62"/>
    <mergeCell ref="K80:K82"/>
    <mergeCell ref="L104:L107"/>
    <mergeCell ref="L96:L99"/>
  </mergeCells>
  <phoneticPr fontId="10" type="noConversion"/>
  <pageMargins left="0.7" right="0.7" top="0.75" bottom="0.75" header="0.3" footer="0.3"/>
  <pageSetup paperSize="9" scale="45" fitToHeight="0" orientation="landscape" r:id="rId1"/>
  <headerFooter alignWithMargins="0"/>
  <rowBreaks count="1" manualBreakCount="1">
    <brk id="7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2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4.85546875" style="125" customWidth="1"/>
    <col min="2" max="2" width="32" style="125" customWidth="1"/>
    <col min="3" max="3" width="43.710937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145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ht="63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" hidden="1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" hidden="1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10</v>
      </c>
      <c r="I16" s="109">
        <v>11.4</v>
      </c>
      <c r="J16" s="109">
        <f>IF(H16/I16*100&gt;100,100,H16/I16*100)</f>
        <v>87.719298245614027</v>
      </c>
      <c r="K16" s="280">
        <f>(J16+J17+J18)/3</f>
        <v>95.906432748538009</v>
      </c>
      <c r="L16" s="277">
        <f>(K16+K19)/2</f>
        <v>97.953216374269005</v>
      </c>
      <c r="M16" s="284"/>
      <c r="N16" s="274"/>
    </row>
    <row r="17" spans="1:18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8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100</v>
      </c>
      <c r="I18" s="110">
        <v>100</v>
      </c>
      <c r="J18" s="87">
        <f>IF(I18/H18*100&gt;100,100,I18/H18*100)</f>
        <v>100</v>
      </c>
      <c r="K18" s="282"/>
      <c r="L18" s="278"/>
      <c r="M18" s="284"/>
      <c r="N18" s="275"/>
    </row>
    <row r="19" spans="1:18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0.33</v>
      </c>
      <c r="I19" s="148">
        <v>0.33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8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8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8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  <c r="Q22" s="137"/>
      <c r="R22" s="137"/>
    </row>
    <row r="23" spans="1:18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  <c r="Q23" s="137"/>
      <c r="R23" s="137"/>
    </row>
    <row r="24" spans="1:18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10</v>
      </c>
      <c r="I24" s="109">
        <v>2.5</v>
      </c>
      <c r="J24" s="109">
        <f>IF(H24/I24*100&gt;100,100,H24/I24*100)</f>
        <v>100</v>
      </c>
      <c r="K24" s="280">
        <f>(J24+J25+J26)/3</f>
        <v>100</v>
      </c>
      <c r="L24" s="277">
        <f>(K24+K27)/2</f>
        <v>100</v>
      </c>
      <c r="M24" s="284"/>
      <c r="N24" s="275"/>
    </row>
    <row r="25" spans="1:18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8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100</v>
      </c>
      <c r="I26" s="110">
        <v>100</v>
      </c>
      <c r="J26" s="87">
        <f>IF(I26/H26*100&gt;100,100,I26/H26*100)</f>
        <v>100</v>
      </c>
      <c r="K26" s="282"/>
      <c r="L26" s="278"/>
      <c r="M26" s="284"/>
      <c r="N26" s="275"/>
    </row>
    <row r="27" spans="1:18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0.67</v>
      </c>
      <c r="I27" s="148">
        <v>0.67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8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1.7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275"/>
    </row>
    <row r="29" spans="1:18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8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100</v>
      </c>
      <c r="I30" s="110">
        <v>100</v>
      </c>
      <c r="J30" s="87">
        <f>IF(I30/H30*100&gt;100,100,I30/H30*100)</f>
        <v>100</v>
      </c>
      <c r="K30" s="282"/>
      <c r="L30" s="278"/>
      <c r="M30" s="284"/>
      <c r="N30" s="275"/>
    </row>
    <row r="31" spans="1:18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2.33</v>
      </c>
      <c r="I31" s="148">
        <v>3.17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8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5.0999999999999996</v>
      </c>
      <c r="J32" s="109">
        <f>IF(H32/I32*100&gt;100,100,H32/I32*100)</f>
        <v>100</v>
      </c>
      <c r="K32" s="280">
        <f>(J32+J33+J34)/3</f>
        <v>100</v>
      </c>
      <c r="L32" s="277">
        <f>(K32+K35)/2</f>
        <v>98.285616320932633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100</v>
      </c>
      <c r="I34" s="110">
        <v>100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58.33</v>
      </c>
      <c r="I35" s="148">
        <v>56.33</v>
      </c>
      <c r="J35" s="91">
        <f>IF(I35/H35*100&gt;100,100,I35/H35*100)</f>
        <v>96.571232641865251</v>
      </c>
      <c r="K35" s="91">
        <f>J35</f>
        <v>96.571232641865251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.75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0.01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.75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.75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100</v>
      </c>
      <c r="I54" s="110">
        <v>100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0.67</v>
      </c>
      <c r="I55" s="148">
        <v>0.92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.75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59">
        <v>10</v>
      </c>
      <c r="I56" s="102">
        <v>6.7</v>
      </c>
      <c r="J56" s="109">
        <f>IF(H56/I56*100&gt;100,100,H56/I56*100)</f>
        <v>100</v>
      </c>
      <c r="K56" s="280">
        <f>(J56+J57+J58)/3</f>
        <v>100</v>
      </c>
      <c r="L56" s="277">
        <f>(K56+K59)/2</f>
        <v>95.75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60">
        <v>100</v>
      </c>
      <c r="I57" s="103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60">
        <v>100</v>
      </c>
      <c r="I58" s="160">
        <v>100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58">
        <v>2</v>
      </c>
      <c r="I59" s="158">
        <v>1.83</v>
      </c>
      <c r="J59" s="91">
        <f>IF(I59/H59*100&gt;100,100,I59/H59*100)</f>
        <v>91.5</v>
      </c>
      <c r="K59" s="91">
        <f>J59</f>
        <v>91.5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10</v>
      </c>
      <c r="I65" s="87">
        <v>5.5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</v>
      </c>
      <c r="I67" s="150">
        <v>1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1.7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2.33</v>
      </c>
      <c r="I71" s="150">
        <v>3.17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98.285616320932633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5.0999999999999996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58.33</v>
      </c>
      <c r="I75" s="150">
        <v>56.33</v>
      </c>
      <c r="J75" s="101">
        <f>IF(I75/H75*100&gt;100,100,I75/H75*100)</f>
        <v>96.571232641865251</v>
      </c>
      <c r="K75" s="91">
        <f>J75</f>
        <v>96.571232641865251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.75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.75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1E-3</v>
      </c>
      <c r="J93" s="87">
        <f>IF(H93/I93*100&gt;100,100,H93/I93*100)</f>
        <v>100</v>
      </c>
      <c r="K93" s="288"/>
      <c r="L93" s="285"/>
      <c r="M93" s="284"/>
      <c r="N93" s="275"/>
    </row>
    <row r="94" spans="1:14" ht="48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0.67</v>
      </c>
      <c r="I95" s="162">
        <v>0.92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95.75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6.7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</v>
      </c>
      <c r="I99" s="150">
        <v>1.83</v>
      </c>
      <c r="J99" s="101">
        <f>IF(I99/H99*100&gt;100,100,I99/H99*100)</f>
        <v>91.5</v>
      </c>
      <c r="K99" s="91">
        <f>J99</f>
        <v>91.5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08" spans="1:14" x14ac:dyDescent="0.25">
      <c r="A108" s="104"/>
      <c r="B108" s="142"/>
      <c r="C108" s="104"/>
      <c r="D108" s="123"/>
      <c r="E108" s="105"/>
      <c r="F108" s="106"/>
      <c r="G108" s="107"/>
      <c r="H108" s="163"/>
      <c r="I108" s="163"/>
      <c r="J108" s="108"/>
      <c r="K108" s="108"/>
      <c r="L108" s="164"/>
      <c r="M108" s="140"/>
      <c r="N108" s="108"/>
    </row>
    <row r="109" spans="1:14" x14ac:dyDescent="0.25">
      <c r="A109" s="104"/>
      <c r="B109" s="142"/>
      <c r="C109" s="104"/>
      <c r="D109" s="123"/>
      <c r="E109" s="105"/>
      <c r="F109" s="106"/>
      <c r="G109" s="107"/>
      <c r="H109" s="163"/>
      <c r="I109" s="163"/>
      <c r="J109" s="108"/>
      <c r="K109" s="108"/>
      <c r="L109" s="164"/>
      <c r="M109" s="140"/>
      <c r="N109" s="108"/>
    </row>
    <row r="110" spans="1:14" x14ac:dyDescent="0.25">
      <c r="A110" s="124"/>
      <c r="B110" s="124" t="s">
        <v>143</v>
      </c>
      <c r="C110" s="124"/>
      <c r="D110" s="127"/>
      <c r="E110" s="124"/>
      <c r="F110" s="124"/>
      <c r="G110" s="124"/>
      <c r="H110" s="155"/>
      <c r="I110" s="155"/>
      <c r="J110" s="155"/>
      <c r="K110" s="155"/>
      <c r="L110" s="155"/>
      <c r="M110" s="124"/>
      <c r="N110" s="124"/>
    </row>
    <row r="112" spans="1:14" x14ac:dyDescent="0.25">
      <c r="B112" s="125" t="s">
        <v>144</v>
      </c>
    </row>
  </sheetData>
  <autoFilter ref="B2:N110">
    <filterColumn colId="0" showButton="0"/>
    <filterColumn colId="1" showButton="0"/>
    <filterColumn colId="8">
      <filters blank="1">
        <filter val="10"/>
        <filter val="100,0"/>
        <filter val="87,7"/>
        <filter val="91,5"/>
        <filter val="96,6"/>
      </filters>
    </filterColumn>
  </autoFilter>
  <mergeCells count="134">
    <mergeCell ref="C88:C91"/>
    <mergeCell ref="D88:D91"/>
    <mergeCell ref="C92:C95"/>
    <mergeCell ref="B68:B71"/>
    <mergeCell ref="B104:B107"/>
    <mergeCell ref="C104:C107"/>
    <mergeCell ref="D104:D107"/>
    <mergeCell ref="K104:K106"/>
    <mergeCell ref="L20:L23"/>
    <mergeCell ref="B96:B99"/>
    <mergeCell ref="C96:C99"/>
    <mergeCell ref="D96:D99"/>
    <mergeCell ref="D72:D75"/>
    <mergeCell ref="B88:B91"/>
    <mergeCell ref="K96:K98"/>
    <mergeCell ref="L104:L107"/>
    <mergeCell ref="C72:C75"/>
    <mergeCell ref="L72:L75"/>
    <mergeCell ref="L88:L91"/>
    <mergeCell ref="L84:L87"/>
    <mergeCell ref="D84:D87"/>
    <mergeCell ref="K84:K86"/>
    <mergeCell ref="B76:B79"/>
    <mergeCell ref="C76:C79"/>
    <mergeCell ref="A1:N1"/>
    <mergeCell ref="L96:L99"/>
    <mergeCell ref="B100:B103"/>
    <mergeCell ref="C100:C103"/>
    <mergeCell ref="B20:B23"/>
    <mergeCell ref="C20:C23"/>
    <mergeCell ref="B92:B95"/>
    <mergeCell ref="L68:L71"/>
    <mergeCell ref="B72:B75"/>
    <mergeCell ref="K88:K90"/>
    <mergeCell ref="K72:K74"/>
    <mergeCell ref="C80:C83"/>
    <mergeCell ref="D100:D103"/>
    <mergeCell ref="K100:K102"/>
    <mergeCell ref="D92:D95"/>
    <mergeCell ref="K92:K94"/>
    <mergeCell ref="L92:L95"/>
    <mergeCell ref="L100:L103"/>
    <mergeCell ref="D76:D79"/>
    <mergeCell ref="K76:K78"/>
    <mergeCell ref="L76:L79"/>
    <mergeCell ref="C68:C71"/>
    <mergeCell ref="D68:D71"/>
    <mergeCell ref="K68:K70"/>
    <mergeCell ref="K80:K82"/>
    <mergeCell ref="L80:L83"/>
    <mergeCell ref="D80:D83"/>
    <mergeCell ref="L60:L63"/>
    <mergeCell ref="K64:K66"/>
    <mergeCell ref="L64:L67"/>
    <mergeCell ref="D60:D63"/>
    <mergeCell ref="D64:D67"/>
    <mergeCell ref="K60:K62"/>
    <mergeCell ref="B56:B59"/>
    <mergeCell ref="C64:C67"/>
    <mergeCell ref="C56:C59"/>
    <mergeCell ref="B60:B63"/>
    <mergeCell ref="C60:C63"/>
    <mergeCell ref="B84:B87"/>
    <mergeCell ref="C84:C87"/>
    <mergeCell ref="B64:B67"/>
    <mergeCell ref="B80:B83"/>
    <mergeCell ref="C24:C27"/>
    <mergeCell ref="D56:D59"/>
    <mergeCell ref="C48:C51"/>
    <mergeCell ref="D52:D55"/>
    <mergeCell ref="K56:K58"/>
    <mergeCell ref="L56:L59"/>
    <mergeCell ref="K52:K54"/>
    <mergeCell ref="L52:L55"/>
    <mergeCell ref="L48:L51"/>
    <mergeCell ref="K44:K46"/>
    <mergeCell ref="L44:L47"/>
    <mergeCell ref="L8:L11"/>
    <mergeCell ref="D16:D19"/>
    <mergeCell ref="K16:K18"/>
    <mergeCell ref="L12:L15"/>
    <mergeCell ref="B16:B19"/>
    <mergeCell ref="B12:B15"/>
    <mergeCell ref="C16:C19"/>
    <mergeCell ref="B8:B11"/>
    <mergeCell ref="C8:C11"/>
    <mergeCell ref="D20:D23"/>
    <mergeCell ref="D24:D27"/>
    <mergeCell ref="A4:A107"/>
    <mergeCell ref="C12:C15"/>
    <mergeCell ref="D12:D15"/>
    <mergeCell ref="K12:K14"/>
    <mergeCell ref="B28:B31"/>
    <mergeCell ref="C28:C31"/>
    <mergeCell ref="D8:D11"/>
    <mergeCell ref="D48:D51"/>
    <mergeCell ref="K48:K50"/>
    <mergeCell ref="B40:B43"/>
    <mergeCell ref="B48:B51"/>
    <mergeCell ref="C40:C43"/>
    <mergeCell ref="D40:D43"/>
    <mergeCell ref="D44:D47"/>
    <mergeCell ref="D36:D39"/>
    <mergeCell ref="K24:K26"/>
    <mergeCell ref="D28:D31"/>
    <mergeCell ref="K28:K30"/>
    <mergeCell ref="B44:B47"/>
    <mergeCell ref="C44:C47"/>
    <mergeCell ref="C36:C39"/>
    <mergeCell ref="B24:B27"/>
    <mergeCell ref="N16:N99"/>
    <mergeCell ref="B36:B39"/>
    <mergeCell ref="K36:K38"/>
    <mergeCell ref="K40:K42"/>
    <mergeCell ref="L16:L19"/>
    <mergeCell ref="L24:L27"/>
    <mergeCell ref="L36:L39"/>
    <mergeCell ref="D32:D35"/>
    <mergeCell ref="K32:K34"/>
    <mergeCell ref="L32:L35"/>
    <mergeCell ref="M4:M107"/>
    <mergeCell ref="B4:B7"/>
    <mergeCell ref="C4:C7"/>
    <mergeCell ref="D4:D7"/>
    <mergeCell ref="K4:K6"/>
    <mergeCell ref="L4:L7"/>
    <mergeCell ref="L40:L43"/>
    <mergeCell ref="L28:L31"/>
    <mergeCell ref="B52:B55"/>
    <mergeCell ref="C52:C55"/>
    <mergeCell ref="K20:K22"/>
    <mergeCell ref="B32:B35"/>
    <mergeCell ref="C32:C35"/>
    <mergeCell ref="K8:K10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5.5703125" style="125" customWidth="1"/>
    <col min="2" max="2" width="32.28515625" style="125" customWidth="1"/>
    <col min="3" max="3" width="42.425781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customHeight="1" x14ac:dyDescent="0.25">
      <c r="A4" s="303" t="s">
        <v>146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>
        <v>15</v>
      </c>
      <c r="I4" s="109">
        <v>4.4000000000000004</v>
      </c>
      <c r="J4" s="109">
        <f>IF(H4/I4*100&gt;100,100,H4/I4*100)</f>
        <v>100</v>
      </c>
      <c r="K4" s="280">
        <f>(J4+J5+J6)/3</f>
        <v>100</v>
      </c>
      <c r="L4" s="277">
        <f>(K4+K7)/2</f>
        <v>100</v>
      </c>
      <c r="M4" s="283" t="s">
        <v>23</v>
      </c>
      <c r="N4" s="274"/>
    </row>
    <row r="5" spans="1:18" ht="63" x14ac:dyDescent="0.25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>
        <v>100</v>
      </c>
      <c r="I5" s="87">
        <v>100</v>
      </c>
      <c r="J5" s="87">
        <f>IF(I5/H5*100&gt;100,100,I5/H5*100)</f>
        <v>100</v>
      </c>
      <c r="K5" s="281"/>
      <c r="L5" s="278"/>
      <c r="M5" s="284"/>
      <c r="N5" s="275"/>
    </row>
    <row r="6" spans="1:18" ht="63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>
        <v>65.2</v>
      </c>
      <c r="I6" s="110">
        <v>65.2</v>
      </c>
      <c r="J6" s="87">
        <f>IF(I6/H6*100&gt;100,100,I6/H6*100)</f>
        <v>100</v>
      </c>
      <c r="K6" s="282"/>
      <c r="L6" s="278"/>
      <c r="M6" s="284"/>
      <c r="N6" s="275"/>
      <c r="Q6" s="137"/>
      <c r="R6" s="137"/>
    </row>
    <row r="7" spans="1:18" ht="32.25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58">
        <v>0.67</v>
      </c>
      <c r="I7" s="158">
        <v>0.67</v>
      </c>
      <c r="J7" s="91">
        <f>IF(I7/H7*100&gt;100,100,I7/H7*100)</f>
        <v>100</v>
      </c>
      <c r="K7" s="91">
        <f>J7</f>
        <v>100</v>
      </c>
      <c r="L7" s="279"/>
      <c r="M7" s="284"/>
      <c r="N7" s="275"/>
      <c r="Q7" s="137"/>
      <c r="R7" s="137"/>
    </row>
    <row r="8" spans="1:18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10.6</v>
      </c>
      <c r="J8" s="109">
        <f>IF(H8/I8*100&gt;100,100,H8/I8*100)</f>
        <v>100</v>
      </c>
      <c r="K8" s="280">
        <f>(J8+J9+J10)/3</f>
        <v>100</v>
      </c>
      <c r="L8" s="277">
        <f>(K8+K11)/2</f>
        <v>100</v>
      </c>
      <c r="M8" s="284"/>
      <c r="N8" s="275"/>
    </row>
    <row r="9" spans="1:18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8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65.2</v>
      </c>
      <c r="I10" s="110">
        <v>65.2</v>
      </c>
      <c r="J10" s="87">
        <f>IF(I10/H10*100&gt;100,100,I10/H10*100)</f>
        <v>100</v>
      </c>
      <c r="K10" s="282"/>
      <c r="L10" s="278"/>
      <c r="M10" s="284"/>
      <c r="N10" s="275"/>
      <c r="Q10" s="137"/>
      <c r="R10" s="137"/>
    </row>
    <row r="11" spans="1:18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58">
        <v>15.33</v>
      </c>
      <c r="I11" s="158">
        <v>16.079999999999998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  <c r="Q11" s="137"/>
      <c r="R11" s="137"/>
    </row>
    <row r="12" spans="1:18" ht="82.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  <c r="Q12" s="137"/>
      <c r="R12" s="137"/>
    </row>
    <row r="13" spans="1:18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  <c r="Q13" s="137"/>
      <c r="R13" s="137"/>
    </row>
    <row r="14" spans="1:18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  <c r="Q14" s="137"/>
      <c r="R14" s="137"/>
    </row>
    <row r="15" spans="1:18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  <c r="Q15" s="137"/>
      <c r="R15" s="137"/>
    </row>
    <row r="16" spans="1:18" ht="79.5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6.8</v>
      </c>
      <c r="J16" s="109">
        <f>IF(H16/I16*100&gt;100,100,H16/I16*100)</f>
        <v>100</v>
      </c>
      <c r="K16" s="280">
        <f>(J16+J17+J18)/3</f>
        <v>100</v>
      </c>
      <c r="L16" s="277">
        <f>(K16+K19)/2</f>
        <v>96.992481203007515</v>
      </c>
      <c r="M16" s="284"/>
      <c r="N16" s="275"/>
    </row>
    <row r="17" spans="1:14" ht="63.75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.75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65.2</v>
      </c>
      <c r="I18" s="110">
        <v>65.2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58">
        <v>1.33</v>
      </c>
      <c r="I19" s="158">
        <v>1.25</v>
      </c>
      <c r="J19" s="91">
        <f>IF(I19/H19*100&gt;100,100,I19/H19*100)</f>
        <v>93.984962406015043</v>
      </c>
      <c r="K19" s="91">
        <f>J19</f>
        <v>93.984962406015043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11.3</v>
      </c>
      <c r="J24" s="109">
        <f>IF(H24/I24*100&gt;100,100,H24/I24*100)</f>
        <v>100</v>
      </c>
      <c r="K24" s="280">
        <f>(J24+J25+J26)/3</f>
        <v>100</v>
      </c>
      <c r="L24" s="277">
        <f>(K24+K27)/2</f>
        <v>95.75</v>
      </c>
      <c r="M24" s="284"/>
      <c r="N24" s="275"/>
    </row>
    <row r="25" spans="1:14" ht="63.75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4" ht="63.75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65.2</v>
      </c>
      <c r="I26" s="110">
        <v>65.2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58">
        <v>2</v>
      </c>
      <c r="I27" s="158">
        <v>1.83</v>
      </c>
      <c r="J27" s="91">
        <f>IF(I27/H27*100&gt;100,100,I27/H27*100)</f>
        <v>91.5</v>
      </c>
      <c r="K27" s="91">
        <f>J27</f>
        <v>91.5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59">
        <v>10</v>
      </c>
      <c r="I28" s="102">
        <v>8.9</v>
      </c>
      <c r="J28" s="109">
        <f>IF(H28/I28*100&gt;100,100,H28/I28*100)</f>
        <v>100</v>
      </c>
      <c r="K28" s="280">
        <f>(J28+J29+J30)/3</f>
        <v>100</v>
      </c>
      <c r="L28" s="277">
        <f>(K28+K31)/2</f>
        <v>96.246246246246244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60">
        <v>100</v>
      </c>
      <c r="I29" s="103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60">
        <v>65.2</v>
      </c>
      <c r="I30" s="160">
        <v>65.2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58">
        <v>3.33</v>
      </c>
      <c r="I31" s="158">
        <v>3.08</v>
      </c>
      <c r="J31" s="91">
        <f>IF(I31/H31*100&gt;100,100,I31/H31*100)</f>
        <v>92.492492492492488</v>
      </c>
      <c r="K31" s="91">
        <f>J31</f>
        <v>92.492492492492488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7.1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99.507266263331871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65.2</v>
      </c>
      <c r="I34" s="110">
        <v>65.2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58">
        <v>160.33000000000001</v>
      </c>
      <c r="I35" s="158">
        <v>158.75</v>
      </c>
      <c r="J35" s="91">
        <f>IF(I35/H35*100&gt;100,100,I35/H35*100)</f>
        <v>99.014532526663743</v>
      </c>
      <c r="K35" s="91">
        <f>J35</f>
        <v>99.014532526663743</v>
      </c>
      <c r="L35" s="279"/>
      <c r="M35" s="284"/>
      <c r="N35" s="275"/>
    </row>
    <row r="36" spans="1:14" ht="79.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79.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79.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79.5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>
        <v>10</v>
      </c>
      <c r="I48" s="109">
        <v>9.8000000000000007</v>
      </c>
      <c r="J48" s="109">
        <f>IF(H48/I48*100&gt;100,100,H48/I48*100)</f>
        <v>100</v>
      </c>
      <c r="K48" s="280">
        <f>(J48+J49+J50)/3</f>
        <v>100</v>
      </c>
      <c r="L48" s="277">
        <f>(K48+K51)/2</f>
        <v>92.514970059880241</v>
      </c>
      <c r="M48" s="284"/>
      <c r="N48" s="275"/>
    </row>
    <row r="49" spans="1:14" ht="63.75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>
        <v>100</v>
      </c>
      <c r="I49" s="87">
        <v>100</v>
      </c>
      <c r="J49" s="87">
        <f>IF(I49/H49*100&gt;100,100,I49/H49*100)</f>
        <v>100</v>
      </c>
      <c r="K49" s="281"/>
      <c r="L49" s="278"/>
      <c r="M49" s="284"/>
      <c r="N49" s="275"/>
    </row>
    <row r="50" spans="1:14" ht="63.75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>
        <v>65.2</v>
      </c>
      <c r="I50" s="110">
        <v>65.2</v>
      </c>
      <c r="J50" s="87">
        <f>IF(I50/H50*100&gt;100,100,I50/H50*100)</f>
        <v>100</v>
      </c>
      <c r="K50" s="282"/>
      <c r="L50" s="278"/>
      <c r="M50" s="284"/>
      <c r="N50" s="275"/>
    </row>
    <row r="51" spans="1:14" ht="32.25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58">
        <v>1.67</v>
      </c>
      <c r="I51" s="158">
        <v>1.42</v>
      </c>
      <c r="J51" s="91">
        <f>IF(I51/H51*100&gt;100,100,I51/H51*100)</f>
        <v>85.029940119760482</v>
      </c>
      <c r="K51" s="91">
        <f>J51</f>
        <v>85.029940119760482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6.5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65.2</v>
      </c>
      <c r="I54" s="110">
        <v>65.2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58">
        <v>3</v>
      </c>
      <c r="I55" s="158">
        <v>3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9.8000000000000007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65.2</v>
      </c>
      <c r="I58" s="110">
        <v>65.2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58">
        <v>25.33</v>
      </c>
      <c r="I59" s="158">
        <v>30.25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79.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0">
        <f>(J64+J65+J66)/3</f>
        <v>100</v>
      </c>
      <c r="L64" s="277">
        <f>(K64+K67)/2</f>
        <v>96.246246246246244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6.7</v>
      </c>
      <c r="J65" s="87">
        <f>IF(H65/I65*100&gt;100,100,H65/I65*100)</f>
        <v>100</v>
      </c>
      <c r="K65" s="281"/>
      <c r="L65" s="278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2"/>
      <c r="L66" s="278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8">
        <v>3.33</v>
      </c>
      <c r="I67" s="158">
        <v>3.08</v>
      </c>
      <c r="J67" s="101">
        <f>IF(I67/H67*100&gt;100,100,I67/H67*100)</f>
        <v>92.492492492492488</v>
      </c>
      <c r="K67" s="91">
        <f>J67</f>
        <v>92.492492492492488</v>
      </c>
      <c r="L67" s="279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96.875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7.3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61">
        <v>4</v>
      </c>
      <c r="I71" s="161">
        <v>3.75</v>
      </c>
      <c r="J71" s="101">
        <f>IF(I71/H71*100&gt;100,100,I71/H71*100)</f>
        <v>93.75</v>
      </c>
      <c r="K71" s="91">
        <f>J71</f>
        <v>93.75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99.346405228758172</v>
      </c>
      <c r="L72" s="277">
        <f>(K72+K75)/2</f>
        <v>99.436950764214004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10.199999999999999</v>
      </c>
      <c r="J73" s="87">
        <f>IF(H73/I73*100&gt;100,100,H73/I73*100)</f>
        <v>98.039215686274517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61">
        <v>175.66</v>
      </c>
      <c r="I75" s="161">
        <v>174.83</v>
      </c>
      <c r="J75" s="101">
        <f>IF(I75/H75*100&gt;100,100,I75/H75*100)</f>
        <v>99.527496299669821</v>
      </c>
      <c r="K75" s="91">
        <f>J75</f>
        <v>99.527496299669821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79.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79.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79.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100</v>
      </c>
      <c r="I88" s="109">
        <v>100</v>
      </c>
      <c r="J88" s="87">
        <f>IF(I88/H88*100&gt;100,100,I88/H88*100)</f>
        <v>100</v>
      </c>
      <c r="K88" s="287">
        <f>(J88+J89+J90)/3</f>
        <v>100</v>
      </c>
      <c r="L88" s="277">
        <f>(K88+K91)/2</f>
        <v>92.514970059880241</v>
      </c>
      <c r="M88" s="284"/>
      <c r="N88" s="275"/>
    </row>
    <row r="89" spans="1:14" ht="79.5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10</v>
      </c>
      <c r="I89" s="87">
        <v>9.8000000000000007</v>
      </c>
      <c r="J89" s="87">
        <f>IF(H89/I89*100&gt;100,100,H89/I89*100)</f>
        <v>100</v>
      </c>
      <c r="K89" s="288"/>
      <c r="L89" s="285"/>
      <c r="M89" s="284"/>
      <c r="N89" s="275"/>
    </row>
    <row r="90" spans="1:14" ht="48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ht="32.25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61">
        <v>1.67</v>
      </c>
      <c r="I91" s="161">
        <v>1.42</v>
      </c>
      <c r="J91" s="101">
        <f>IF(I91/H91*100&gt;100,100,I91/H91*100)</f>
        <v>85.029940119760482</v>
      </c>
      <c r="K91" s="91">
        <f>J91</f>
        <v>85.029940119760482</v>
      </c>
      <c r="L91" s="286"/>
      <c r="M91" s="284"/>
      <c r="N91" s="275"/>
    </row>
    <row r="92" spans="1:14" ht="63.75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79.5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6.5</v>
      </c>
      <c r="J93" s="87">
        <f>IF(H93/I93*100&gt;100,100,H93/I93*100)</f>
        <v>100</v>
      </c>
      <c r="K93" s="288"/>
      <c r="L93" s="285"/>
      <c r="M93" s="284"/>
      <c r="N93" s="275"/>
    </row>
    <row r="94" spans="1:14" ht="48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61">
        <v>3</v>
      </c>
      <c r="I95" s="161">
        <v>3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9.8000000000000007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61">
        <v>25.33</v>
      </c>
      <c r="I99" s="161">
        <v>30.25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78.75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78.75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85,0"/>
        <filter val="91,5"/>
        <filter val="92,5"/>
        <filter val="93,8"/>
        <filter val="94,0"/>
        <filter val="98,0"/>
        <filter val="99,0"/>
        <filter val="99,5"/>
      </filters>
    </filterColumn>
  </autoFilter>
  <mergeCells count="134">
    <mergeCell ref="D44:D47"/>
    <mergeCell ref="K40:K42"/>
    <mergeCell ref="D52:D55"/>
    <mergeCell ref="K44:K46"/>
    <mergeCell ref="D48:D51"/>
    <mergeCell ref="B76:B79"/>
    <mergeCell ref="C76:C79"/>
    <mergeCell ref="C48:C51"/>
    <mergeCell ref="B48:B51"/>
    <mergeCell ref="K64:K66"/>
    <mergeCell ref="B52:B55"/>
    <mergeCell ref="C52:C55"/>
    <mergeCell ref="B72:B75"/>
    <mergeCell ref="C72:C75"/>
    <mergeCell ref="B56:B59"/>
    <mergeCell ref="C56:C59"/>
    <mergeCell ref="C60:C63"/>
    <mergeCell ref="K52:K54"/>
    <mergeCell ref="K56:K58"/>
    <mergeCell ref="B104:B107"/>
    <mergeCell ref="C104:C107"/>
    <mergeCell ref="A1:N1"/>
    <mergeCell ref="D68:D71"/>
    <mergeCell ref="B64:B67"/>
    <mergeCell ref="C64:C67"/>
    <mergeCell ref="B24:B27"/>
    <mergeCell ref="C24:C27"/>
    <mergeCell ref="D40:D43"/>
    <mergeCell ref="D96:D99"/>
    <mergeCell ref="B92:B95"/>
    <mergeCell ref="C92:C95"/>
    <mergeCell ref="D104:D107"/>
    <mergeCell ref="K104:K106"/>
    <mergeCell ref="L104:L107"/>
    <mergeCell ref="B100:B103"/>
    <mergeCell ref="C100:C103"/>
    <mergeCell ref="D100:D103"/>
    <mergeCell ref="K100:K102"/>
    <mergeCell ref="C80:C83"/>
    <mergeCell ref="B68:B71"/>
    <mergeCell ref="C68:C71"/>
    <mergeCell ref="B96:B99"/>
    <mergeCell ref="D60:D63"/>
    <mergeCell ref="B88:B91"/>
    <mergeCell ref="C88:C91"/>
    <mergeCell ref="B84:B87"/>
    <mergeCell ref="C84:C87"/>
    <mergeCell ref="B80:B83"/>
    <mergeCell ref="L92:L95"/>
    <mergeCell ref="D88:D91"/>
    <mergeCell ref="K92:K94"/>
    <mergeCell ref="L100:L103"/>
    <mergeCell ref="D80:D83"/>
    <mergeCell ref="D72:D75"/>
    <mergeCell ref="L72:L75"/>
    <mergeCell ref="K72:K74"/>
    <mergeCell ref="D76:D79"/>
    <mergeCell ref="L76:L79"/>
    <mergeCell ref="L48:L51"/>
    <mergeCell ref="L64:L67"/>
    <mergeCell ref="C96:C99"/>
    <mergeCell ref="K76:K78"/>
    <mergeCell ref="B28:B31"/>
    <mergeCell ref="C28:C31"/>
    <mergeCell ref="K20:K22"/>
    <mergeCell ref="L36:L39"/>
    <mergeCell ref="B32:B35"/>
    <mergeCell ref="B60:B63"/>
    <mergeCell ref="K36:K38"/>
    <mergeCell ref="K32:K34"/>
    <mergeCell ref="N4:N99"/>
    <mergeCell ref="D92:D95"/>
    <mergeCell ref="K96:K98"/>
    <mergeCell ref="L96:L99"/>
    <mergeCell ref="K24:K26"/>
    <mergeCell ref="K68:K70"/>
    <mergeCell ref="D56:D59"/>
    <mergeCell ref="K88:K90"/>
    <mergeCell ref="L88:L91"/>
    <mergeCell ref="L68:L71"/>
    <mergeCell ref="K80:K82"/>
    <mergeCell ref="L80:L83"/>
    <mergeCell ref="L84:L87"/>
    <mergeCell ref="D64:D67"/>
    <mergeCell ref="D84:D87"/>
    <mergeCell ref="K84:K86"/>
    <mergeCell ref="A4:A107"/>
    <mergeCell ref="B44:B47"/>
    <mergeCell ref="B12:B15"/>
    <mergeCell ref="C12:C15"/>
    <mergeCell ref="B20:B23"/>
    <mergeCell ref="L16:L19"/>
    <mergeCell ref="D24:D27"/>
    <mergeCell ref="K28:K30"/>
    <mergeCell ref="L28:L31"/>
    <mergeCell ref="L24:L27"/>
    <mergeCell ref="C32:C35"/>
    <mergeCell ref="L32:L35"/>
    <mergeCell ref="C20:C23"/>
    <mergeCell ref="L44:L47"/>
    <mergeCell ref="D8:D11"/>
    <mergeCell ref="K8:K10"/>
    <mergeCell ref="L8:L11"/>
    <mergeCell ref="D16:D19"/>
    <mergeCell ref="K16:K18"/>
    <mergeCell ref="D12:D15"/>
    <mergeCell ref="K12:K14"/>
    <mergeCell ref="L12:L15"/>
    <mergeCell ref="D32:D35"/>
    <mergeCell ref="B8:B11"/>
    <mergeCell ref="M4:M107"/>
    <mergeCell ref="B4:B7"/>
    <mergeCell ref="C4:C7"/>
    <mergeCell ref="D4:D7"/>
    <mergeCell ref="K4:K6"/>
    <mergeCell ref="L4:L7"/>
    <mergeCell ref="D20:D23"/>
    <mergeCell ref="K48:K50"/>
    <mergeCell ref="L20:L23"/>
    <mergeCell ref="D28:D31"/>
    <mergeCell ref="B16:B19"/>
    <mergeCell ref="C16:C19"/>
    <mergeCell ref="C8:C11"/>
    <mergeCell ref="C44:C47"/>
    <mergeCell ref="B40:B43"/>
    <mergeCell ref="B36:B39"/>
    <mergeCell ref="C36:C39"/>
    <mergeCell ref="D36:D39"/>
    <mergeCell ref="L52:L55"/>
    <mergeCell ref="L56:L59"/>
    <mergeCell ref="L60:L63"/>
    <mergeCell ref="K60:K62"/>
    <mergeCell ref="L40:L43"/>
    <mergeCell ref="C40:C43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S112"/>
  <sheetViews>
    <sheetView showZeros="0" topLeftCell="B1" zoomScale="70" zoomScaleNormal="70" workbookViewId="0">
      <selection activeCell="C2" sqref="C2"/>
    </sheetView>
  </sheetViews>
  <sheetFormatPr defaultColWidth="9.140625" defaultRowHeight="15.75" x14ac:dyDescent="0.25"/>
  <cols>
    <col min="1" max="1" width="16.5703125" style="125" customWidth="1"/>
    <col min="2" max="2" width="31.7109375" style="125" customWidth="1"/>
    <col min="3" max="3" width="40.8554687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9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9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9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9" ht="63" hidden="1" customHeight="1" x14ac:dyDescent="0.25">
      <c r="A4" s="303" t="s">
        <v>147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9" ht="63.75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9" ht="63.75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9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9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9" ht="63.75" hidden="1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9" ht="63.75" hidden="1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9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  <c r="R11" s="137"/>
      <c r="S11" s="137"/>
    </row>
    <row r="12" spans="1:19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  <c r="R12" s="137"/>
      <c r="S12" s="137"/>
    </row>
    <row r="13" spans="1:19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  <c r="R13" s="137"/>
      <c r="S13" s="137"/>
    </row>
    <row r="14" spans="1:19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  <c r="R14" s="137"/>
      <c r="S14" s="137"/>
    </row>
    <row r="15" spans="1:19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  <c r="R15" s="137"/>
      <c r="S15" s="137"/>
    </row>
    <row r="16" spans="1:19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0.04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4"/>
      <c r="R16" s="137"/>
      <c r="S16" s="137"/>
    </row>
    <row r="17" spans="1:19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  <c r="R17" s="137"/>
      <c r="S17" s="137"/>
    </row>
    <row r="18" spans="1:19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57.7</v>
      </c>
      <c r="I18" s="110">
        <v>57.7</v>
      </c>
      <c r="J18" s="87">
        <f>IF(I18/H18*100&gt;100,100,I18/H18*100)</f>
        <v>100</v>
      </c>
      <c r="K18" s="282"/>
      <c r="L18" s="278"/>
      <c r="M18" s="284"/>
      <c r="N18" s="275"/>
    </row>
    <row r="19" spans="1:19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1.33</v>
      </c>
      <c r="I19" s="148">
        <v>1.33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9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9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9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9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9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0.1</v>
      </c>
      <c r="J24" s="109">
        <f>IF(H24/I24*100&gt;100,100,H24/I24*100)</f>
        <v>100</v>
      </c>
      <c r="K24" s="280">
        <f>(J24+J25+J26)/3</f>
        <v>100</v>
      </c>
      <c r="L24" s="277">
        <f>(K24+K27)/2</f>
        <v>100</v>
      </c>
      <c r="M24" s="284"/>
      <c r="N24" s="275"/>
    </row>
    <row r="25" spans="1:19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9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57.7</v>
      </c>
      <c r="I26" s="110">
        <v>57.7</v>
      </c>
      <c r="J26" s="87">
        <f>IF(I26/H26*100&gt;100,100,I26/H26*100)</f>
        <v>100</v>
      </c>
      <c r="K26" s="282"/>
      <c r="L26" s="278"/>
      <c r="M26" s="284"/>
      <c r="N26" s="275"/>
    </row>
    <row r="27" spans="1:19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0.67</v>
      </c>
      <c r="I27" s="148">
        <v>0.67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9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2.6</v>
      </c>
      <c r="J28" s="109">
        <f>IF(H28/I28*100&gt;100,100,H28/I28*100)</f>
        <v>100</v>
      </c>
      <c r="K28" s="280">
        <f>(J28+J29+J30)/3</f>
        <v>100</v>
      </c>
      <c r="L28" s="277">
        <f>(K28+K31)/2</f>
        <v>92.272202998846595</v>
      </c>
      <c r="M28" s="284"/>
      <c r="N28" s="275"/>
    </row>
    <row r="29" spans="1:19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9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57.7</v>
      </c>
      <c r="I30" s="110">
        <v>57.7</v>
      </c>
      <c r="J30" s="87">
        <f>IF(I30/H30*100&gt;100,100,I30/H30*100)</f>
        <v>100</v>
      </c>
      <c r="K30" s="282"/>
      <c r="L30" s="278"/>
      <c r="M30" s="284"/>
      <c r="N30" s="275"/>
    </row>
    <row r="31" spans="1:19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8.67</v>
      </c>
      <c r="I31" s="148">
        <v>7.33</v>
      </c>
      <c r="J31" s="91">
        <f>IF(I31/H31*100&gt;100,100,I31/H31*100)</f>
        <v>84.54440599769319</v>
      </c>
      <c r="K31" s="91">
        <f>J31</f>
        <v>84.54440599769319</v>
      </c>
      <c r="L31" s="279"/>
      <c r="M31" s="284"/>
      <c r="N31" s="275"/>
    </row>
    <row r="32" spans="1:19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7</v>
      </c>
      <c r="J32" s="109">
        <f>IF(H32/I32*100&gt;100,100,H32/I32*100)</f>
        <v>100</v>
      </c>
      <c r="K32" s="280">
        <f>(J32+J33+J34)/3</f>
        <v>100</v>
      </c>
      <c r="L32" s="277">
        <f>(K32+K35)/2</f>
        <v>100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57.7</v>
      </c>
      <c r="I34" s="110">
        <v>57.7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295</v>
      </c>
      <c r="I35" s="148">
        <v>301.17</v>
      </c>
      <c r="J35" s="91">
        <f>IF(I35/H35*100&gt;100,100,I35/H35*100)</f>
        <v>100</v>
      </c>
      <c r="K35" s="91">
        <f>J35</f>
        <v>100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1E-3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57.7</v>
      </c>
      <c r="I54" s="110">
        <v>57.7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0.67</v>
      </c>
      <c r="I55" s="148">
        <v>0.67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10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57.7</v>
      </c>
      <c r="I58" s="110">
        <v>57.7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7.67</v>
      </c>
      <c r="I59" s="148">
        <v>7.67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0.04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2</v>
      </c>
      <c r="I67" s="150">
        <v>2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92.272202998846595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2.6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8.67</v>
      </c>
      <c r="I71" s="150">
        <v>7.33</v>
      </c>
      <c r="J71" s="101">
        <f>IF(I71/H71*100&gt;100,100,I71/H71*100)</f>
        <v>84.54440599769319</v>
      </c>
      <c r="K71" s="91">
        <f>J71</f>
        <v>84.54440599769319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100</v>
      </c>
      <c r="M72" s="284"/>
      <c r="N72" s="275"/>
    </row>
    <row r="73" spans="1:14" ht="63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7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395</v>
      </c>
      <c r="I75" s="150">
        <v>400.34</v>
      </c>
      <c r="J75" s="101">
        <f>IF(I75/H75*100&gt;100,100,I75/H75*100)</f>
        <v>100</v>
      </c>
      <c r="K75" s="91">
        <f>J75</f>
        <v>100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.75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.75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0.3</v>
      </c>
      <c r="J93" s="87">
        <f>IF(H93/I93*100&gt;100,100,H93/I93*100)</f>
        <v>100</v>
      </c>
      <c r="K93" s="288"/>
      <c r="L93" s="285"/>
      <c r="M93" s="284"/>
      <c r="N93" s="275"/>
    </row>
    <row r="94" spans="1:14" ht="48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0.67</v>
      </c>
      <c r="I95" s="150">
        <v>0.67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10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7.666666666666667</v>
      </c>
      <c r="I99" s="150">
        <v>7.666666666666667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84,5"/>
      </filters>
    </filterColumn>
  </autoFilter>
  <mergeCells count="134">
    <mergeCell ref="D92:D95"/>
    <mergeCell ref="K92:K94"/>
    <mergeCell ref="A1:N1"/>
    <mergeCell ref="C88:C91"/>
    <mergeCell ref="D88:D91"/>
    <mergeCell ref="K88:K90"/>
    <mergeCell ref="L88:L91"/>
    <mergeCell ref="L92:L95"/>
    <mergeCell ref="L84:L87"/>
    <mergeCell ref="B88:B91"/>
    <mergeCell ref="B92:B95"/>
    <mergeCell ref="C92:C95"/>
    <mergeCell ref="B84:B87"/>
    <mergeCell ref="C84:C87"/>
    <mergeCell ref="D84:D87"/>
    <mergeCell ref="K84:K86"/>
    <mergeCell ref="B68:B71"/>
    <mergeCell ref="K76:K78"/>
    <mergeCell ref="B80:B83"/>
    <mergeCell ref="C80:C83"/>
    <mergeCell ref="B76:B79"/>
    <mergeCell ref="B72:B75"/>
    <mergeCell ref="C72:C75"/>
    <mergeCell ref="D72:D75"/>
    <mergeCell ref="L96:L99"/>
    <mergeCell ref="B104:B107"/>
    <mergeCell ref="C104:C107"/>
    <mergeCell ref="D104:D107"/>
    <mergeCell ref="K104:K106"/>
    <mergeCell ref="C100:C103"/>
    <mergeCell ref="B96:B99"/>
    <mergeCell ref="C96:C99"/>
    <mergeCell ref="K100:K102"/>
    <mergeCell ref="L104:L107"/>
    <mergeCell ref="B100:B103"/>
    <mergeCell ref="D100:D103"/>
    <mergeCell ref="D96:D99"/>
    <mergeCell ref="K96:K98"/>
    <mergeCell ref="L100:L103"/>
    <mergeCell ref="K72:K74"/>
    <mergeCell ref="K80:K82"/>
    <mergeCell ref="L80:L83"/>
    <mergeCell ref="L76:L79"/>
    <mergeCell ref="C68:C71"/>
    <mergeCell ref="C76:C79"/>
    <mergeCell ref="D64:D67"/>
    <mergeCell ref="K64:K66"/>
    <mergeCell ref="L64:L67"/>
    <mergeCell ref="L72:L75"/>
    <mergeCell ref="D68:D71"/>
    <mergeCell ref="K68:K70"/>
    <mergeCell ref="L68:L71"/>
    <mergeCell ref="B48:B51"/>
    <mergeCell ref="C60:C63"/>
    <mergeCell ref="L56:L59"/>
    <mergeCell ref="D60:D63"/>
    <mergeCell ref="K60:K62"/>
    <mergeCell ref="B64:B67"/>
    <mergeCell ref="C64:C67"/>
    <mergeCell ref="B44:B47"/>
    <mergeCell ref="K56:K58"/>
    <mergeCell ref="D56:D59"/>
    <mergeCell ref="B52:B55"/>
    <mergeCell ref="B56:B59"/>
    <mergeCell ref="C56:C59"/>
    <mergeCell ref="C52:C55"/>
    <mergeCell ref="C44:C47"/>
    <mergeCell ref="L44:L47"/>
    <mergeCell ref="L60:L63"/>
    <mergeCell ref="L48:L51"/>
    <mergeCell ref="B20:B23"/>
    <mergeCell ref="B36:B39"/>
    <mergeCell ref="B32:B35"/>
    <mergeCell ref="B28:B31"/>
    <mergeCell ref="B24:B27"/>
    <mergeCell ref="B12:B15"/>
    <mergeCell ref="C12:C15"/>
    <mergeCell ref="L32:L35"/>
    <mergeCell ref="L24:L27"/>
    <mergeCell ref="L20:L23"/>
    <mergeCell ref="D36:D39"/>
    <mergeCell ref="K36:K38"/>
    <mergeCell ref="L36:L39"/>
    <mergeCell ref="K32:K34"/>
    <mergeCell ref="C24:C27"/>
    <mergeCell ref="K24:K26"/>
    <mergeCell ref="A4:A107"/>
    <mergeCell ref="D20:D23"/>
    <mergeCell ref="K20:K22"/>
    <mergeCell ref="D44:D47"/>
    <mergeCell ref="K44:K46"/>
    <mergeCell ref="C28:C31"/>
    <mergeCell ref="D28:D31"/>
    <mergeCell ref="K28:K30"/>
    <mergeCell ref="K4:K6"/>
    <mergeCell ref="D8:D11"/>
    <mergeCell ref="B8:B11"/>
    <mergeCell ref="B4:B7"/>
    <mergeCell ref="B40:B43"/>
    <mergeCell ref="B60:B63"/>
    <mergeCell ref="C8:C11"/>
    <mergeCell ref="D52:D55"/>
    <mergeCell ref="K52:K54"/>
    <mergeCell ref="C48:C51"/>
    <mergeCell ref="C36:C39"/>
    <mergeCell ref="C32:C35"/>
    <mergeCell ref="D16:D19"/>
    <mergeCell ref="K16:K18"/>
    <mergeCell ref="K12:K14"/>
    <mergeCell ref="B16:B19"/>
    <mergeCell ref="N16:N99"/>
    <mergeCell ref="L28:L31"/>
    <mergeCell ref="D48:D51"/>
    <mergeCell ref="K48:K50"/>
    <mergeCell ref="D80:D83"/>
    <mergeCell ref="D76:D79"/>
    <mergeCell ref="L16:L19"/>
    <mergeCell ref="M4:M107"/>
    <mergeCell ref="C20:C23"/>
    <mergeCell ref="D32:D35"/>
    <mergeCell ref="D24:D27"/>
    <mergeCell ref="D12:D15"/>
    <mergeCell ref="L4:L7"/>
    <mergeCell ref="K8:K10"/>
    <mergeCell ref="C4:C7"/>
    <mergeCell ref="D4:D7"/>
    <mergeCell ref="L52:L55"/>
    <mergeCell ref="L8:L11"/>
    <mergeCell ref="L12:L15"/>
    <mergeCell ref="C16:C19"/>
    <mergeCell ref="C40:C43"/>
    <mergeCell ref="L40:L43"/>
    <mergeCell ref="K40:K42"/>
    <mergeCell ref="D40:D43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3"/>
  <sheetViews>
    <sheetView showZeros="0" topLeftCell="C1" zoomScale="70" zoomScaleNormal="70" workbookViewId="0">
      <selection activeCell="C2" sqref="C2"/>
    </sheetView>
  </sheetViews>
  <sheetFormatPr defaultColWidth="15.85546875" defaultRowHeight="15.75" x14ac:dyDescent="0.25"/>
  <cols>
    <col min="1" max="1" width="15.85546875" style="125" customWidth="1"/>
    <col min="2" max="2" width="31.5703125" style="125" customWidth="1"/>
    <col min="3" max="3" width="35.5703125" style="125" customWidth="1"/>
    <col min="4" max="4" width="10.5703125" style="139" customWidth="1"/>
    <col min="5" max="5" width="15.85546875" style="125" customWidth="1"/>
    <col min="6" max="6" width="46.85546875" style="125" customWidth="1"/>
    <col min="7" max="7" width="9.7109375" style="125" customWidth="1"/>
    <col min="8" max="8" width="13.7109375" style="154" customWidth="1"/>
    <col min="9" max="12" width="15.85546875" style="154" customWidth="1"/>
    <col min="13" max="16384" width="15.8554687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189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148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ht="63.75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.75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.75" hidden="1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.75" hidden="1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79.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79.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79.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4" ht="63.75" hidden="1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4" ht="63.75" hidden="1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4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4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4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10.8</v>
      </c>
      <c r="J24" s="109">
        <f>IF(H24/I24*100&gt;100,100,H24/I24*100)</f>
        <v>100</v>
      </c>
      <c r="K24" s="280">
        <f>(J24+J25+J26)/3</f>
        <v>100</v>
      </c>
      <c r="L24" s="277">
        <f>(K24+K27)/2</f>
        <v>100</v>
      </c>
      <c r="M24" s="284"/>
      <c r="N24" s="274"/>
    </row>
    <row r="25" spans="1:14" ht="99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95.4</v>
      </c>
      <c r="I25" s="87">
        <v>95.4</v>
      </c>
      <c r="J25" s="87">
        <f>IF(I25/H25*100&gt;100,100,I25/H25*100)</f>
        <v>100</v>
      </c>
      <c r="K25" s="281"/>
      <c r="L25" s="278"/>
      <c r="M25" s="284"/>
      <c r="N25" s="275"/>
    </row>
    <row r="26" spans="1:14" ht="93.75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67.5</v>
      </c>
      <c r="I26" s="110">
        <v>67.5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2</v>
      </c>
      <c r="I27" s="148">
        <v>2.08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6.2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275"/>
    </row>
    <row r="29" spans="1:14" ht="80.25" customHeight="1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95.4</v>
      </c>
      <c r="I29" s="87">
        <v>95.4</v>
      </c>
      <c r="J29" s="87">
        <f>IF(I29/H29*100&gt;100,100,I29/H29*100)</f>
        <v>100</v>
      </c>
      <c r="K29" s="281"/>
      <c r="L29" s="278"/>
      <c r="M29" s="284"/>
      <c r="N29" s="275"/>
    </row>
    <row r="30" spans="1:14" ht="81.75" customHeight="1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67.5</v>
      </c>
      <c r="I30" s="110">
        <v>67.5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5</v>
      </c>
      <c r="I31" s="148">
        <v>5.17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7.4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99.79977116704805</v>
      </c>
      <c r="M32" s="284"/>
      <c r="N32" s="275"/>
    </row>
    <row r="33" spans="1:14" ht="90" customHeight="1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95.4</v>
      </c>
      <c r="I33" s="87">
        <v>95.4</v>
      </c>
      <c r="J33" s="87">
        <f>IF(I33/H33*100&gt;100,100,I33/H33*100)</f>
        <v>100</v>
      </c>
      <c r="K33" s="281"/>
      <c r="L33" s="278"/>
      <c r="M33" s="284"/>
      <c r="N33" s="275"/>
    </row>
    <row r="34" spans="1:14" ht="82.5" customHeight="1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67.5</v>
      </c>
      <c r="I34" s="110">
        <v>67.5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437</v>
      </c>
      <c r="I35" s="148">
        <v>435.25</v>
      </c>
      <c r="J35" s="91">
        <f>IF(I35/H35*100&gt;100,100,I35/H35*100)</f>
        <v>99.599542334096114</v>
      </c>
      <c r="K35" s="91">
        <f>J35</f>
        <v>99.599542334096114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>
        <v>15</v>
      </c>
      <c r="I48" s="109">
        <v>15</v>
      </c>
      <c r="J48" s="109">
        <f>IF(H48/I48*100&gt;100,100,H48/I48*100)</f>
        <v>100</v>
      </c>
      <c r="K48" s="280">
        <f>(J48+J49+J50)/3</f>
        <v>100</v>
      </c>
      <c r="L48" s="277">
        <f>(K48+K51)/2</f>
        <v>100</v>
      </c>
      <c r="M48" s="284"/>
      <c r="N48" s="275"/>
    </row>
    <row r="49" spans="1:14" ht="63.75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>
        <v>95.4</v>
      </c>
      <c r="I49" s="87">
        <v>95.4</v>
      </c>
      <c r="J49" s="87">
        <f>IF(I49/H49*100&gt;100,100,I49/H49*100)</f>
        <v>100</v>
      </c>
      <c r="K49" s="281"/>
      <c r="L49" s="278"/>
      <c r="M49" s="284"/>
      <c r="N49" s="275"/>
    </row>
    <row r="50" spans="1:14" ht="63.75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>
        <v>67.5</v>
      </c>
      <c r="I50" s="110">
        <v>67.5</v>
      </c>
      <c r="J50" s="87">
        <f>IF(I50/H50*100&gt;100,100,I50/H50*100)</f>
        <v>100</v>
      </c>
      <c r="K50" s="282"/>
      <c r="L50" s="278"/>
      <c r="M50" s="284"/>
      <c r="N50" s="275"/>
    </row>
    <row r="51" spans="1:14" ht="32.25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>
        <v>1.6666666666666667</v>
      </c>
      <c r="I51" s="148">
        <v>1.6666666666666667</v>
      </c>
      <c r="J51" s="91">
        <f>IF(I51/H51*100&gt;100,100,I51/H51*100)</f>
        <v>100</v>
      </c>
      <c r="K51" s="91">
        <f>J51</f>
        <v>100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8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90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95.4</v>
      </c>
      <c r="I53" s="87">
        <v>95.4</v>
      </c>
      <c r="J53" s="87">
        <f>IF(I53/H53*100&gt;100,100,I53/H53*100)</f>
        <v>100</v>
      </c>
      <c r="K53" s="281"/>
      <c r="L53" s="278"/>
      <c r="M53" s="284"/>
      <c r="N53" s="275"/>
    </row>
    <row r="54" spans="1:14" ht="84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67.5</v>
      </c>
      <c r="I54" s="110">
        <v>67.5</v>
      </c>
      <c r="J54" s="87">
        <f>IF(I54/H54*100&gt;100,100,I54/H54*100)</f>
        <v>100</v>
      </c>
      <c r="K54" s="282"/>
      <c r="L54" s="278"/>
      <c r="M54" s="284"/>
      <c r="N54" s="275"/>
    </row>
    <row r="55" spans="1:14" ht="43.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5</v>
      </c>
      <c r="I55" s="148">
        <v>5.42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10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9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95.4</v>
      </c>
      <c r="I57" s="87">
        <v>95.4</v>
      </c>
      <c r="J57" s="87">
        <f>IF(I57/H57*100&gt;100,100,I57/H57*100)</f>
        <v>100</v>
      </c>
      <c r="K57" s="281"/>
      <c r="L57" s="278"/>
      <c r="M57" s="284"/>
      <c r="N57" s="275"/>
    </row>
    <row r="58" spans="1:14" ht="84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67.5</v>
      </c>
      <c r="I58" s="110">
        <v>67.5</v>
      </c>
      <c r="J58" s="87">
        <f>IF(I58/H58*100&gt;100,100,I58/H58*100)</f>
        <v>100</v>
      </c>
      <c r="K58" s="282"/>
      <c r="L58" s="278"/>
      <c r="M58" s="284"/>
      <c r="N58" s="275"/>
    </row>
    <row r="59" spans="1:14" ht="41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33.666666666666664</v>
      </c>
      <c r="I59" s="148">
        <v>35.58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9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98.2</v>
      </c>
      <c r="I64" s="109">
        <v>98.2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94.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10.8</v>
      </c>
      <c r="J65" s="87">
        <f>IF(H65/I65*100&gt;100,100,H65/I65*100)</f>
        <v>100</v>
      </c>
      <c r="K65" s="288"/>
      <c r="L65" s="285"/>
      <c r="M65" s="284"/>
      <c r="N65" s="275"/>
    </row>
    <row r="66" spans="1:14" ht="63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9.7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2</v>
      </c>
      <c r="I67" s="150">
        <v>2.08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87.75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98.2</v>
      </c>
      <c r="I68" s="109">
        <v>98.2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6.2</v>
      </c>
      <c r="J69" s="87">
        <f>IF(H69/I69*100&gt;100,100,H69/I69*100)</f>
        <v>100</v>
      </c>
      <c r="K69" s="288"/>
      <c r="L69" s="285"/>
      <c r="M69" s="284"/>
      <c r="N69" s="275"/>
    </row>
    <row r="70" spans="1:14" ht="60" customHeight="1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6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5</v>
      </c>
      <c r="I71" s="150">
        <v>5.17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98.2</v>
      </c>
      <c r="I72" s="109">
        <v>98.2</v>
      </c>
      <c r="J72" s="87">
        <f>IF(I72/H72*100&gt;100,100,I72/H72*100)</f>
        <v>100</v>
      </c>
      <c r="K72" s="287">
        <f>(J72+J73+J74)/3</f>
        <v>100</v>
      </c>
      <c r="L72" s="277">
        <f>(K72+K75)/2</f>
        <v>99.327433628318587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7.8</v>
      </c>
      <c r="J73" s="87">
        <f>IF(H73/I73*100&gt;100,100,H73/I73*100)</f>
        <v>100</v>
      </c>
      <c r="K73" s="288"/>
      <c r="L73" s="285"/>
      <c r="M73" s="284"/>
      <c r="N73" s="275"/>
    </row>
    <row r="74" spans="1:14" ht="54" customHeight="1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452</v>
      </c>
      <c r="I75" s="150">
        <v>445.92</v>
      </c>
      <c r="J75" s="101">
        <f>IF(I75/H75*100&gt;100,100,I75/H75*100)</f>
        <v>98.654867256637175</v>
      </c>
      <c r="K75" s="91">
        <f>J75</f>
        <v>98.654867256637175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98.2</v>
      </c>
      <c r="I88" s="109">
        <v>98.2</v>
      </c>
      <c r="J88" s="87">
        <f>IF(I88/H88*100&gt;100,100,I88/H88*100)</f>
        <v>100</v>
      </c>
      <c r="K88" s="287">
        <f>(J88+J89+J90)/3</f>
        <v>100</v>
      </c>
      <c r="L88" s="277">
        <f>(K88+K91)/2</f>
        <v>100</v>
      </c>
      <c r="M88" s="284"/>
      <c r="N88" s="275"/>
    </row>
    <row r="89" spans="1:14" ht="63.75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15</v>
      </c>
      <c r="I89" s="87">
        <v>15</v>
      </c>
      <c r="J89" s="87">
        <f>IF(H89/I89*100&gt;100,100,H89/I89*100)</f>
        <v>100</v>
      </c>
      <c r="K89" s="288"/>
      <c r="L89" s="285"/>
      <c r="M89" s="284"/>
      <c r="N89" s="275"/>
    </row>
    <row r="90" spans="1:14" ht="48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ht="32.25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>
        <v>1.6666666666666667</v>
      </c>
      <c r="I91" s="150">
        <v>1.6666666666666667</v>
      </c>
      <c r="J91" s="101">
        <f>IF(I91/H91*100&gt;100,100,I91/H91*100)</f>
        <v>100</v>
      </c>
      <c r="K91" s="91">
        <f>J91</f>
        <v>100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98.2</v>
      </c>
      <c r="I92" s="109">
        <v>98.2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8</v>
      </c>
      <c r="J93" s="87">
        <f>IF(H93/I93*100&gt;100,100,H93/I93*100)</f>
        <v>100</v>
      </c>
      <c r="K93" s="288"/>
      <c r="L93" s="285"/>
      <c r="M93" s="284"/>
      <c r="N93" s="275"/>
    </row>
    <row r="94" spans="1:14" ht="54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5</v>
      </c>
      <c r="I95" s="150">
        <v>5.42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98.2</v>
      </c>
      <c r="I96" s="109">
        <v>98.2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10</v>
      </c>
      <c r="J97" s="87">
        <f>IF(H97/I97*100&gt;100,100,H97/I97*100)</f>
        <v>100</v>
      </c>
      <c r="K97" s="288"/>
      <c r="L97" s="285"/>
      <c r="M97" s="284"/>
      <c r="N97" s="275"/>
    </row>
    <row r="98" spans="1:14" ht="59.25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9.75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33.666666666666664</v>
      </c>
      <c r="I99" s="150">
        <v>35.58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1" spans="1:14" x14ac:dyDescent="0.25">
      <c r="B111" s="125" t="s">
        <v>143</v>
      </c>
    </row>
    <row r="113" spans="2:2" x14ac:dyDescent="0.25">
      <c r="B113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98,7"/>
        <filter val="99,6"/>
      </filters>
    </filterColumn>
  </autoFilter>
  <mergeCells count="134">
    <mergeCell ref="N24:N99"/>
    <mergeCell ref="B100:B103"/>
    <mergeCell ref="C100:C103"/>
    <mergeCell ref="L100:L103"/>
    <mergeCell ref="L96:L99"/>
    <mergeCell ref="D100:D103"/>
    <mergeCell ref="K100:K102"/>
    <mergeCell ref="C96:C99"/>
    <mergeCell ref="D96:D99"/>
    <mergeCell ref="K96:K98"/>
    <mergeCell ref="B80:B83"/>
    <mergeCell ref="L76:L79"/>
    <mergeCell ref="L80:L83"/>
    <mergeCell ref="C72:C75"/>
    <mergeCell ref="K88:K90"/>
    <mergeCell ref="D72:D75"/>
    <mergeCell ref="K72:K74"/>
    <mergeCell ref="C80:C83"/>
    <mergeCell ref="K76:K78"/>
    <mergeCell ref="D80:D83"/>
    <mergeCell ref="K80:K82"/>
    <mergeCell ref="K48:K50"/>
    <mergeCell ref="B64:B67"/>
    <mergeCell ref="C64:C67"/>
    <mergeCell ref="A1:N1"/>
    <mergeCell ref="B104:B107"/>
    <mergeCell ref="C104:C107"/>
    <mergeCell ref="D104:D107"/>
    <mergeCell ref="K104:K106"/>
    <mergeCell ref="L104:L107"/>
    <mergeCell ref="L92:L95"/>
    <mergeCell ref="D92:D95"/>
    <mergeCell ref="K92:K94"/>
    <mergeCell ref="B96:B99"/>
    <mergeCell ref="B92:B95"/>
    <mergeCell ref="L88:L91"/>
    <mergeCell ref="B84:B87"/>
    <mergeCell ref="C84:C87"/>
    <mergeCell ref="D84:D87"/>
    <mergeCell ref="K84:K86"/>
    <mergeCell ref="B88:B91"/>
    <mergeCell ref="C88:C91"/>
    <mergeCell ref="D88:D91"/>
    <mergeCell ref="C92:C95"/>
    <mergeCell ref="L84:L87"/>
    <mergeCell ref="B76:B79"/>
    <mergeCell ref="C76:C79"/>
    <mergeCell ref="D76:D79"/>
    <mergeCell ref="L72:L75"/>
    <mergeCell ref="B68:B71"/>
    <mergeCell ref="C68:C71"/>
    <mergeCell ref="D68:D71"/>
    <mergeCell ref="K68:K70"/>
    <mergeCell ref="L68:L71"/>
    <mergeCell ref="B72:B75"/>
    <mergeCell ref="L56:L59"/>
    <mergeCell ref="K64:K66"/>
    <mergeCell ref="L64:L67"/>
    <mergeCell ref="B56:B59"/>
    <mergeCell ref="C56:C59"/>
    <mergeCell ref="B60:B63"/>
    <mergeCell ref="C60:C63"/>
    <mergeCell ref="K36:K38"/>
    <mergeCell ref="B32:B35"/>
    <mergeCell ref="D44:D47"/>
    <mergeCell ref="K44:K46"/>
    <mergeCell ref="L44:L47"/>
    <mergeCell ref="L48:L51"/>
    <mergeCell ref="D64:D67"/>
    <mergeCell ref="D60:D63"/>
    <mergeCell ref="D48:D51"/>
    <mergeCell ref="K32:K34"/>
    <mergeCell ref="L36:L39"/>
    <mergeCell ref="K60:K62"/>
    <mergeCell ref="L60:L63"/>
    <mergeCell ref="D56:D59"/>
    <mergeCell ref="K56:K58"/>
    <mergeCell ref="K28:K30"/>
    <mergeCell ref="B16:B19"/>
    <mergeCell ref="C16:C19"/>
    <mergeCell ref="K16:K18"/>
    <mergeCell ref="B20:B23"/>
    <mergeCell ref="C20:C23"/>
    <mergeCell ref="B24:B27"/>
    <mergeCell ref="B28:B31"/>
    <mergeCell ref="L32:L35"/>
    <mergeCell ref="B4:B7"/>
    <mergeCell ref="C4:C7"/>
    <mergeCell ref="D4:D7"/>
    <mergeCell ref="D8:D11"/>
    <mergeCell ref="B12:B15"/>
    <mergeCell ref="C12:C15"/>
    <mergeCell ref="B8:B11"/>
    <mergeCell ref="C8:C11"/>
    <mergeCell ref="A4:A107"/>
    <mergeCell ref="B52:B55"/>
    <mergeCell ref="B44:B47"/>
    <mergeCell ref="B48:B51"/>
    <mergeCell ref="C48:C51"/>
    <mergeCell ref="C40:C43"/>
    <mergeCell ref="D28:D31"/>
    <mergeCell ref="D16:D19"/>
    <mergeCell ref="C32:C35"/>
    <mergeCell ref="D32:D35"/>
    <mergeCell ref="D12:D15"/>
    <mergeCell ref="B40:B43"/>
    <mergeCell ref="C28:C31"/>
    <mergeCell ref="B36:B39"/>
    <mergeCell ref="C36:C39"/>
    <mergeCell ref="D36:D39"/>
    <mergeCell ref="M4:M107"/>
    <mergeCell ref="C24:C27"/>
    <mergeCell ref="D24:D27"/>
    <mergeCell ref="K24:K26"/>
    <mergeCell ref="K40:K42"/>
    <mergeCell ref="K4:K6"/>
    <mergeCell ref="L4:L7"/>
    <mergeCell ref="D20:D23"/>
    <mergeCell ref="K20:K22"/>
    <mergeCell ref="L40:L43"/>
    <mergeCell ref="C52:C55"/>
    <mergeCell ref="D40:D43"/>
    <mergeCell ref="C44:C47"/>
    <mergeCell ref="K52:K54"/>
    <mergeCell ref="L52:L55"/>
    <mergeCell ref="D52:D55"/>
    <mergeCell ref="K8:K10"/>
    <mergeCell ref="L8:L11"/>
    <mergeCell ref="K12:K14"/>
    <mergeCell ref="L12:L15"/>
    <mergeCell ref="L20:L23"/>
    <mergeCell ref="L16:L19"/>
    <mergeCell ref="L24:L27"/>
    <mergeCell ref="L28:L31"/>
  </mergeCells>
  <phoneticPr fontId="10" type="noConversion"/>
  <pageMargins left="0.7" right="0.7" top="0.75" bottom="0.75" header="0.3" footer="0.3"/>
  <pageSetup paperSize="9" scale="4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2"/>
  <sheetViews>
    <sheetView showZeros="0" topLeftCell="C1" zoomScale="70" zoomScaleNormal="70" workbookViewId="0">
      <selection activeCell="L24" sqref="L24:L27"/>
    </sheetView>
  </sheetViews>
  <sheetFormatPr defaultColWidth="9.140625" defaultRowHeight="15.75" x14ac:dyDescent="0.25"/>
  <cols>
    <col min="1" max="1" width="17.7109375" style="124" customWidth="1"/>
    <col min="2" max="2" width="31.42578125" style="124" customWidth="1"/>
    <col min="3" max="3" width="39.42578125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s="125" customFormat="1" ht="63" hidden="1" customHeight="1" x14ac:dyDescent="0.25">
      <c r="A4" s="303" t="s">
        <v>149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s="125" customFormat="1" ht="63.75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s="125" customFormat="1" ht="63.75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4.3</v>
      </c>
      <c r="J8" s="109">
        <f>IF(H8/I8*100&gt;100,100,H8/I8*100)</f>
        <v>100</v>
      </c>
      <c r="K8" s="280">
        <f>(J8+J9+J10)/3</f>
        <v>100</v>
      </c>
      <c r="L8" s="277">
        <f>(K8+K11)/2</f>
        <v>100</v>
      </c>
      <c r="M8" s="284"/>
      <c r="N8" s="274"/>
    </row>
    <row r="9" spans="1:18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8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61.3</v>
      </c>
      <c r="I10" s="110">
        <v>61.3</v>
      </c>
      <c r="J10" s="87">
        <f>IF(I10/H10*100&gt;100,100,I10/H10*100)</f>
        <v>100</v>
      </c>
      <c r="K10" s="282"/>
      <c r="L10" s="278"/>
      <c r="M10" s="284"/>
      <c r="N10" s="275"/>
    </row>
    <row r="11" spans="1:18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92.666666666666671</v>
      </c>
      <c r="I11" s="148">
        <v>92.666666666666671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8" ht="78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8" ht="63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8" ht="63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8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8" ht="63.75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15.2</v>
      </c>
      <c r="J16" s="109">
        <f>IF(H16/I16*100&gt;100,100,H16/I16*100)</f>
        <v>98.684210526315795</v>
      </c>
      <c r="K16" s="280">
        <f>(J16+J17+J18)/3</f>
        <v>99.561403508771932</v>
      </c>
      <c r="L16" s="277">
        <f>(K16+K19)/2</f>
        <v>99.742240215924426</v>
      </c>
      <c r="M16" s="284"/>
      <c r="N16" s="275"/>
    </row>
    <row r="17" spans="1:14" ht="63.75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.75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61.3</v>
      </c>
      <c r="I18" s="110">
        <v>61.3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4.333333333333333</v>
      </c>
      <c r="I19" s="148">
        <v>4.33</v>
      </c>
      <c r="J19" s="91">
        <f>IF(I19/H19*100&gt;100,100,I19/H19*100)</f>
        <v>99.923076923076934</v>
      </c>
      <c r="K19" s="91">
        <f>J19</f>
        <v>99.923076923076934</v>
      </c>
      <c r="L19" s="279"/>
      <c r="M19" s="284"/>
      <c r="N19" s="275"/>
    </row>
    <row r="20" spans="1:14" ht="63.75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.75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18.899999999999999</v>
      </c>
      <c r="J24" s="109">
        <f>IF(H24/I24*100&gt;100,100,H24/I24*100)</f>
        <v>79.365079365079367</v>
      </c>
      <c r="K24" s="280">
        <f>(J24+J25+J26)/3</f>
        <v>93.121693121693127</v>
      </c>
      <c r="L24" s="277">
        <f>(K24+K27)/2</f>
        <v>90.060846560846556</v>
      </c>
      <c r="M24" s="284"/>
      <c r="N24" s="275"/>
    </row>
    <row r="25" spans="1:14" ht="63.75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4" ht="63.75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61.3</v>
      </c>
      <c r="I26" s="110">
        <v>61.3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0.66666666666666663</v>
      </c>
      <c r="I27" s="148">
        <v>0.57999999999999996</v>
      </c>
      <c r="J27" s="91">
        <f>IF(I27/H27*100&gt;100,100,I27/H27*100)</f>
        <v>87</v>
      </c>
      <c r="K27" s="91">
        <f>J27</f>
        <v>87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12.6</v>
      </c>
      <c r="J28" s="109">
        <f>IF(H28/I28*100&gt;100,100,H28/I28*100)</f>
        <v>79.365079365079367</v>
      </c>
      <c r="K28" s="280">
        <f>(J28+J29+J30)/3</f>
        <v>93.121693121693127</v>
      </c>
      <c r="L28" s="277">
        <f>(K28+K31)/2</f>
        <v>96.560846560846556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61.3</v>
      </c>
      <c r="I30" s="110">
        <v>61.3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1.3333333333333333</v>
      </c>
      <c r="I31" s="148">
        <v>1.75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6.8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99.974279835390945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61.3</v>
      </c>
      <c r="I34" s="110">
        <v>61.3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162</v>
      </c>
      <c r="I35" s="148">
        <v>161.91666666666666</v>
      </c>
      <c r="J35" s="91">
        <f>IF(I35/H35*100&gt;100,100,I35/H35*100)</f>
        <v>99.94855967078189</v>
      </c>
      <c r="K35" s="91">
        <f>J35</f>
        <v>99.94855967078189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7.8</v>
      </c>
      <c r="J52" s="109">
        <f>IF(H52/I52*100&gt;100,100,H52/I52*100)</f>
        <v>100</v>
      </c>
      <c r="K52" s="280">
        <f>(J52+J53+J54)/3</f>
        <v>100</v>
      </c>
      <c r="L52" s="277">
        <f>(K52+K55)/2</f>
        <v>98.214285714285708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61.3</v>
      </c>
      <c r="I54" s="110">
        <v>61.3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2.3333333333333335</v>
      </c>
      <c r="I55" s="148">
        <v>2.25</v>
      </c>
      <c r="J55" s="91">
        <f>IF(I55/H55*100&gt;100,100,I55/H55*100)</f>
        <v>96.428571428571416</v>
      </c>
      <c r="K55" s="91">
        <f>J55</f>
        <v>96.428571428571416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8.6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61.3</v>
      </c>
      <c r="I58" s="110">
        <v>61.3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23</v>
      </c>
      <c r="I59" s="148">
        <v>23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92.844677137870846</v>
      </c>
      <c r="L64" s="277">
        <f>(K64+K67)/2</f>
        <v>94.722338568935413</v>
      </c>
      <c r="M64" s="284"/>
      <c r="N64" s="275"/>
    </row>
    <row r="65" spans="1:14" ht="63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19.100000000000001</v>
      </c>
      <c r="J65" s="87">
        <f>IF(H65/I65*100&gt;100,100,H65/I65*100)</f>
        <v>78.534031413612553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48">
        <v>5</v>
      </c>
      <c r="I67" s="148">
        <v>4.83</v>
      </c>
      <c r="J67" s="101">
        <f>IF(I67/H67*100&gt;100,100,I67/H67*100)</f>
        <v>96.6</v>
      </c>
      <c r="K67" s="91">
        <f>J67</f>
        <v>96.6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93.121693121693127</v>
      </c>
      <c r="L68" s="277">
        <f>(K68+K71)/2</f>
        <v>96.560846560846556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12.6</v>
      </c>
      <c r="J69" s="87">
        <f>IF(H69/I69*100&gt;100,100,H69/I69*100)</f>
        <v>79.365079365079367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1.3333333333333333</v>
      </c>
      <c r="I71" s="150">
        <v>1.75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99.908981687115443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5.9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274.67</v>
      </c>
      <c r="I75" s="150">
        <v>274.17</v>
      </c>
      <c r="J75" s="101">
        <f>IF(I75/H75*100&gt;100,100,I75/H75*100)</f>
        <v>99.817963374230899</v>
      </c>
      <c r="K75" s="91">
        <f>J75</f>
        <v>99.817963374230899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98.214285714285708</v>
      </c>
      <c r="M92" s="284"/>
      <c r="N92" s="275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7.8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2.3333333333333335</v>
      </c>
      <c r="I95" s="150">
        <v>2.25</v>
      </c>
      <c r="J95" s="101">
        <f>IF(I95/H95*100&gt;100,100,I95/H95*100)</f>
        <v>96.428571428571416</v>
      </c>
      <c r="K95" s="91">
        <f>J95</f>
        <v>96.428571428571416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8.6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23</v>
      </c>
      <c r="I99" s="150">
        <v>23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4" t="s">
        <v>143</v>
      </c>
    </row>
    <row r="112" spans="1:14" x14ac:dyDescent="0.25">
      <c r="B112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78,5"/>
        <filter val="79,4"/>
        <filter val="87,0"/>
        <filter val="96,4"/>
        <filter val="96,6"/>
        <filter val="98,7"/>
        <filter val="99,8"/>
        <filter val="99,9"/>
      </filters>
    </filterColumn>
  </autoFilter>
  <mergeCells count="134">
    <mergeCell ref="D44:D47"/>
    <mergeCell ref="K40:K42"/>
    <mergeCell ref="D52:D55"/>
    <mergeCell ref="K44:K46"/>
    <mergeCell ref="D48:D51"/>
    <mergeCell ref="B76:B79"/>
    <mergeCell ref="C76:C79"/>
    <mergeCell ref="C48:C51"/>
    <mergeCell ref="B48:B51"/>
    <mergeCell ref="K64:K66"/>
    <mergeCell ref="B52:B55"/>
    <mergeCell ref="C52:C55"/>
    <mergeCell ref="B72:B75"/>
    <mergeCell ref="C72:C75"/>
    <mergeCell ref="B56:B59"/>
    <mergeCell ref="C56:C59"/>
    <mergeCell ref="C60:C63"/>
    <mergeCell ref="K52:K54"/>
    <mergeCell ref="K56:K58"/>
    <mergeCell ref="B104:B107"/>
    <mergeCell ref="C104:C107"/>
    <mergeCell ref="A1:N1"/>
    <mergeCell ref="D68:D71"/>
    <mergeCell ref="B64:B67"/>
    <mergeCell ref="C64:C67"/>
    <mergeCell ref="B24:B27"/>
    <mergeCell ref="C24:C27"/>
    <mergeCell ref="D40:D43"/>
    <mergeCell ref="D96:D99"/>
    <mergeCell ref="B92:B95"/>
    <mergeCell ref="C92:C95"/>
    <mergeCell ref="D104:D107"/>
    <mergeCell ref="K104:K106"/>
    <mergeCell ref="L104:L107"/>
    <mergeCell ref="B100:B103"/>
    <mergeCell ref="C100:C103"/>
    <mergeCell ref="D100:D103"/>
    <mergeCell ref="K100:K102"/>
    <mergeCell ref="C80:C83"/>
    <mergeCell ref="B68:B71"/>
    <mergeCell ref="C68:C71"/>
    <mergeCell ref="B96:B99"/>
    <mergeCell ref="D60:D63"/>
    <mergeCell ref="B88:B91"/>
    <mergeCell ref="C88:C91"/>
    <mergeCell ref="B84:B87"/>
    <mergeCell ref="C84:C87"/>
    <mergeCell ref="B80:B83"/>
    <mergeCell ref="L92:L95"/>
    <mergeCell ref="D88:D91"/>
    <mergeCell ref="K92:K94"/>
    <mergeCell ref="L100:L103"/>
    <mergeCell ref="D80:D83"/>
    <mergeCell ref="D72:D75"/>
    <mergeCell ref="L72:L75"/>
    <mergeCell ref="K72:K74"/>
    <mergeCell ref="D76:D79"/>
    <mergeCell ref="L76:L79"/>
    <mergeCell ref="L48:L51"/>
    <mergeCell ref="L64:L67"/>
    <mergeCell ref="C96:C99"/>
    <mergeCell ref="K76:K78"/>
    <mergeCell ref="B28:B31"/>
    <mergeCell ref="C28:C31"/>
    <mergeCell ref="K20:K22"/>
    <mergeCell ref="L36:L39"/>
    <mergeCell ref="B32:B35"/>
    <mergeCell ref="B60:B63"/>
    <mergeCell ref="K36:K38"/>
    <mergeCell ref="K32:K34"/>
    <mergeCell ref="N8:N99"/>
    <mergeCell ref="D92:D95"/>
    <mergeCell ref="K96:K98"/>
    <mergeCell ref="L96:L99"/>
    <mergeCell ref="K24:K26"/>
    <mergeCell ref="K68:K70"/>
    <mergeCell ref="D56:D59"/>
    <mergeCell ref="K88:K90"/>
    <mergeCell ref="L88:L91"/>
    <mergeCell ref="L68:L71"/>
    <mergeCell ref="K80:K82"/>
    <mergeCell ref="L80:L83"/>
    <mergeCell ref="L84:L87"/>
    <mergeCell ref="D64:D67"/>
    <mergeCell ref="D84:D87"/>
    <mergeCell ref="K84:K86"/>
    <mergeCell ref="A4:A107"/>
    <mergeCell ref="B44:B47"/>
    <mergeCell ref="B12:B15"/>
    <mergeCell ref="C12:C15"/>
    <mergeCell ref="B20:B23"/>
    <mergeCell ref="L16:L19"/>
    <mergeCell ref="D24:D27"/>
    <mergeCell ref="K28:K30"/>
    <mergeCell ref="L28:L31"/>
    <mergeCell ref="L24:L27"/>
    <mergeCell ref="C32:C35"/>
    <mergeCell ref="L32:L35"/>
    <mergeCell ref="C20:C23"/>
    <mergeCell ref="L44:L47"/>
    <mergeCell ref="D8:D11"/>
    <mergeCell ref="K8:K10"/>
    <mergeCell ref="L8:L11"/>
    <mergeCell ref="D16:D19"/>
    <mergeCell ref="K16:K18"/>
    <mergeCell ref="D12:D15"/>
    <mergeCell ref="K12:K14"/>
    <mergeCell ref="L12:L15"/>
    <mergeCell ref="D32:D35"/>
    <mergeCell ref="B8:B11"/>
    <mergeCell ref="M4:M107"/>
    <mergeCell ref="B4:B7"/>
    <mergeCell ref="C4:C7"/>
    <mergeCell ref="D4:D7"/>
    <mergeCell ref="K4:K6"/>
    <mergeCell ref="L4:L7"/>
    <mergeCell ref="D20:D23"/>
    <mergeCell ref="K48:K50"/>
    <mergeCell ref="L20:L23"/>
    <mergeCell ref="D28:D31"/>
    <mergeCell ref="B16:B19"/>
    <mergeCell ref="C16:C19"/>
    <mergeCell ref="C8:C11"/>
    <mergeCell ref="C44:C47"/>
    <mergeCell ref="B40:B43"/>
    <mergeCell ref="B36:B39"/>
    <mergeCell ref="C36:C39"/>
    <mergeCell ref="D36:D39"/>
    <mergeCell ref="L52:L55"/>
    <mergeCell ref="L56:L59"/>
    <mergeCell ref="L60:L63"/>
    <mergeCell ref="K60:K62"/>
    <mergeCell ref="L40:L43"/>
    <mergeCell ref="C40:C43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R126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7.57031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77">
        <v>8</v>
      </c>
      <c r="I3" s="78">
        <v>9</v>
      </c>
      <c r="J3" s="77">
        <v>10</v>
      </c>
      <c r="K3" s="78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2" t="s">
        <v>25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178</v>
      </c>
      <c r="Q5" s="129">
        <f>I7+I11+I15+I19+I23+I27+I31+I35+I39+I43+I47+I51+I55+I59+I63+I67+I71</f>
        <v>195.33333333333331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/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240</v>
      </c>
      <c r="Q7" s="129">
        <f>I75+I79+I83+I87+I91+I95+I99+I103+I107+I111+I115+I119</f>
        <v>253.33333333333334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10.03639534883721</v>
      </c>
      <c r="I8" s="73">
        <v>18.565348837209303</v>
      </c>
      <c r="J8" s="24">
        <f>IF(H8/I8*100&gt;100,100,H8/I8*100)</f>
        <v>54.059826383234586</v>
      </c>
      <c r="K8" s="229">
        <f>(J8+J9+J10)/3</f>
        <v>84.686608794411526</v>
      </c>
      <c r="L8" s="230">
        <f>(K8+K11)/2</f>
        <v>92.34330439720577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17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70</v>
      </c>
      <c r="I10" s="73">
        <v>77.78</v>
      </c>
      <c r="J10" s="24">
        <f t="shared" si="0"/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1.3333333333333333</v>
      </c>
      <c r="I11" s="74">
        <v>2</v>
      </c>
      <c r="J11" s="24">
        <f t="shared" si="0"/>
        <v>100</v>
      </c>
      <c r="K11" s="24">
        <f>J11</f>
        <v>100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233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>IF(I18/H18*100&gt;100,100,I18/H18*100)</f>
        <v>#DIV/0!</v>
      </c>
      <c r="K18" s="214"/>
      <c r="L18" s="233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>IF(I19/H19*100&gt;100,100,I19/H19*100)</f>
        <v>#DIV/0!</v>
      </c>
      <c r="K19" s="24" t="e">
        <f>J19</f>
        <v>#DIV/0!</v>
      </c>
      <c r="L19" s="234"/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>IF(H20/I20*100&gt;100,100,H20/I20*100)</f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>IF(I21/H21*100&gt;100,100,I21/H21*100)</f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>IF(I22/H22*100&gt;100,100,I22/H22*100)</f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>IF(I23/H23*100&gt;100,100,I23/H23*100)</f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>IF(I24/H24*100&gt;100,100,I24/H24*100)</f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>IF(I25/H25*100&gt;100,100,I25/H25*100)</f>
        <v>#DIV/0!</v>
      </c>
      <c r="K25" s="213"/>
      <c r="L25" s="233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ref="J26:J31" si="1">IF(I26/H26*100&gt;100,100,I26/H26*100)</f>
        <v>#DIV/0!</v>
      </c>
      <c r="K26" s="214"/>
      <c r="L26" s="233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1"/>
        <v>#DIV/0!</v>
      </c>
      <c r="K27" s="24" t="e">
        <f>J27</f>
        <v>#DIV/0!</v>
      </c>
      <c r="L27" s="234"/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1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1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1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1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9.9690878780662064</v>
      </c>
      <c r="I32" s="73">
        <v>5.1306455037301131</v>
      </c>
      <c r="J32" s="24">
        <f>IF(H32/I32*100&gt;100,100,H32/I32*100)</f>
        <v>100</v>
      </c>
      <c r="K32" s="229">
        <f>(J32+J33+J34)/3</f>
        <v>98.994990343762083</v>
      </c>
      <c r="L32" s="230">
        <f>(K32+K35)/2</f>
        <v>99.497495171881042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79.981464318813707</v>
      </c>
      <c r="I34" s="73">
        <v>77.569999999999993</v>
      </c>
      <c r="J34" s="24">
        <f>IF(I34/H34*100&gt;100,100,I34/H34*100)</f>
        <v>96.984971031286221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45.333333333333336</v>
      </c>
      <c r="I35" s="74">
        <v>46.083333333333336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10.001479548603172</v>
      </c>
      <c r="I36" s="73">
        <v>4.2523975924015947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 t="shared" ref="J37:J43" si="2"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70.028275212064102</v>
      </c>
      <c r="I38" s="73">
        <v>77.569999999999993</v>
      </c>
      <c r="J38" s="24">
        <f t="shared" si="2"/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100.33333333333333</v>
      </c>
      <c r="I39" s="74">
        <v>109.58333333333333</v>
      </c>
      <c r="J39" s="24">
        <f t="shared" si="2"/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IF(H40/I40*100&gt;100,100,H40/I40*100)</f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2"/>
        <v>#DIV/0!</v>
      </c>
      <c r="K41" s="213"/>
      <c r="L41" s="233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2"/>
        <v>#DIV/0!</v>
      </c>
      <c r="K42" s="214"/>
      <c r="L42" s="233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2"/>
        <v>#DIV/0!</v>
      </c>
      <c r="K43" s="24" t="e">
        <f>J43</f>
        <v>#DIV/0!</v>
      </c>
      <c r="L43" s="234"/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10</v>
      </c>
      <c r="I44" s="73">
        <v>6.3369125154022177</v>
      </c>
      <c r="J44" s="24">
        <f>IF(H44/I44*100&gt;100,100,H44/I44*100)</f>
        <v>100</v>
      </c>
      <c r="K44" s="229">
        <f>(J44+J45+J46)/3</f>
        <v>100</v>
      </c>
      <c r="L44" s="230">
        <f>(K44+K47)/2</f>
        <v>97.916666666666671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>IF(I45/H45*100&gt;100,100,I45/H45*100)</f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50</v>
      </c>
      <c r="I46" s="73">
        <v>77.569999999999993</v>
      </c>
      <c r="J46" s="24">
        <f>IF(I46/H46*100&gt;100,100,I46/H46*100)</f>
        <v>100</v>
      </c>
      <c r="K46" s="214"/>
      <c r="L46" s="231"/>
      <c r="M46" s="203"/>
      <c r="N46" s="225"/>
    </row>
    <row r="47" spans="1:14" ht="81.75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2</v>
      </c>
      <c r="I47" s="74">
        <v>1.9166666666666667</v>
      </c>
      <c r="J47" s="24">
        <f>IF(I47/H47*100&gt;100,100,I47/H47*100)</f>
        <v>95.833333333333343</v>
      </c>
      <c r="K47" s="24">
        <f>J47</f>
        <v>95.833333333333343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10.049161364950839</v>
      </c>
      <c r="I48" s="73">
        <v>6.0846664832357211</v>
      </c>
      <c r="J48" s="24">
        <f>IF(H48/I48*100&gt;100,100,H48/I48*100)</f>
        <v>100</v>
      </c>
      <c r="K48" s="229">
        <f>(J48+J49+J50)/3</f>
        <v>100</v>
      </c>
      <c r="L48" s="230">
        <f>(K48+K51)/2</f>
        <v>100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 t="shared" ref="J49:J63" si="3"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70.028275212064102</v>
      </c>
      <c r="I50" s="73">
        <v>77.569999999999993</v>
      </c>
      <c r="J50" s="24">
        <f t="shared" si="3"/>
        <v>100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7</v>
      </c>
      <c r="I51" s="74">
        <v>8.5833333333333339</v>
      </c>
      <c r="J51" s="24">
        <f t="shared" si="3"/>
        <v>100</v>
      </c>
      <c r="K51" s="24">
        <f>J51</f>
        <v>100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3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3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3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3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3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3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3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3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3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3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3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3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13.982333456017667</v>
      </c>
      <c r="I64" s="73">
        <v>11.594346886565161</v>
      </c>
      <c r="J64" s="24">
        <f>IF(H64/I64*100&gt;100,100,H64/I64*100)</f>
        <v>100</v>
      </c>
      <c r="K64" s="229">
        <f>(J64+J65+J66)/3</f>
        <v>100</v>
      </c>
      <c r="L64" s="230">
        <f>(K64+K67)/2</f>
        <v>100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ref="J65:J73" si="4">IF(I65/H65*100&gt;100,100,I65/H65*100)</f>
        <v>100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60</v>
      </c>
      <c r="I66" s="73">
        <v>77.569999999999993</v>
      </c>
      <c r="J66" s="24">
        <f t="shared" si="4"/>
        <v>100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22</v>
      </c>
      <c r="I67" s="74">
        <v>27.166666666666668</v>
      </c>
      <c r="J67" s="24">
        <f t="shared" si="4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4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4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4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4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4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4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234"/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10.004048582995951</v>
      </c>
      <c r="I76" s="73">
        <v>7.4673864147548343</v>
      </c>
      <c r="J76" s="24">
        <f>IF(H76/I76*100&gt;100,100,H76/I76*100)</f>
        <v>100</v>
      </c>
      <c r="K76" s="229">
        <f>(J76+J77+J78)/3</f>
        <v>100</v>
      </c>
      <c r="L76" s="230">
        <f>(K76+K79)/2</f>
        <v>100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7</v>
      </c>
      <c r="I79" s="74">
        <v>9</v>
      </c>
      <c r="J79" s="24">
        <f>IF(I79/H79*100&gt;100,100,I79/H79*100)</f>
        <v>100</v>
      </c>
      <c r="K79" s="24">
        <f>J79</f>
        <v>100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10.002226720647773</v>
      </c>
      <c r="I80" s="73">
        <v>4.0053457018198966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97" si="5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5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200</v>
      </c>
      <c r="I83" s="74">
        <v>206</v>
      </c>
      <c r="J83" s="24">
        <f t="shared" si="5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/>
      <c r="I84" s="73"/>
      <c r="J84" s="174" t="e">
        <f>IF(H84/I84*100&gt;100,100,H84/I84*100)</f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/>
      <c r="I85" s="73"/>
      <c r="J85" s="4" t="e">
        <f>IF(I85/H85*100&gt;100,100,I85/H85*100)</f>
        <v>#DIV/0!</v>
      </c>
      <c r="K85" s="237"/>
      <c r="L85" s="236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/>
      <c r="I86" s="73"/>
      <c r="J86" s="175">
        <v>100</v>
      </c>
      <c r="K86" s="232"/>
      <c r="L86" s="233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/>
      <c r="I87" s="74"/>
      <c r="J87" s="4" t="e">
        <f>IF(I87/H87*100&gt;100,100,I87/H87*100)</f>
        <v>#DIV/0!</v>
      </c>
      <c r="K87" s="4" t="e">
        <f>J87</f>
        <v>#DIV/0!</v>
      </c>
      <c r="L87" s="234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5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5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5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5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5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5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5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5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5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5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>IF(I98/H98*100&gt;100,100,I98/H98*100)</f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>IF(I99/H99*100&gt;100,100,I99/H99*100)</f>
        <v>#DIV/0!</v>
      </c>
      <c r="K99" s="24" t="e">
        <f>J99</f>
        <v>#DIV/0!</v>
      </c>
      <c r="L99" s="234"/>
      <c r="M99" s="203"/>
      <c r="N99" s="225"/>
    </row>
    <row r="100" spans="1:14" ht="81.75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9.9740890688259096</v>
      </c>
      <c r="I100" s="73">
        <v>6.6801619433198374</v>
      </c>
      <c r="J100" s="24">
        <f>IF(H100/I100*100&gt;100,100,H100/I100*100)</f>
        <v>100</v>
      </c>
      <c r="K100" s="229">
        <f>(J100+J101+J102)/3</f>
        <v>100</v>
      </c>
      <c r="L100" s="230">
        <f>(K100+K103)/2</f>
        <v>100</v>
      </c>
      <c r="M100" s="203"/>
      <c r="N100" s="225"/>
    </row>
    <row r="101" spans="1:14" ht="81.75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100</v>
      </c>
      <c r="I101" s="73">
        <v>100</v>
      </c>
      <c r="J101" s="24">
        <f>IF(I101/H101*100&gt;100,100,I101/H101*100)</f>
        <v>100</v>
      </c>
      <c r="K101" s="213"/>
      <c r="L101" s="231"/>
      <c r="M101" s="203"/>
      <c r="N101" s="225"/>
    </row>
    <row r="102" spans="1:14" ht="81.75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100</v>
      </c>
      <c r="I102" s="73">
        <v>100</v>
      </c>
      <c r="J102" s="24">
        <f>IF(I102/H102*100&gt;100,100,I102/H102*100)</f>
        <v>100</v>
      </c>
      <c r="K102" s="214"/>
      <c r="L102" s="231"/>
      <c r="M102" s="203"/>
      <c r="N102" s="225"/>
    </row>
    <row r="103" spans="1:14" ht="81.75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1.3333333333333333</v>
      </c>
      <c r="I103" s="74">
        <v>1.3333333333333333</v>
      </c>
      <c r="J103" s="24">
        <f>IF(I103/H103*100&gt;100,100,I103/H103*100)</f>
        <v>100</v>
      </c>
      <c r="K103" s="24">
        <f>J103</f>
        <v>100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14.006993006993007</v>
      </c>
      <c r="I104" s="73">
        <v>11.665916929074822</v>
      </c>
      <c r="J104" s="24">
        <f>IF(H104/I104*100&gt;100,100,H104/I104*100)</f>
        <v>100</v>
      </c>
      <c r="K104" s="229">
        <f>(J104+J105+J106)/3</f>
        <v>100</v>
      </c>
      <c r="L104" s="230">
        <f>(K104+K107)/2</f>
        <v>100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31.5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22</v>
      </c>
      <c r="I107" s="74">
        <v>27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10.003643724696355</v>
      </c>
      <c r="I108" s="73">
        <v>5.3981106612685554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100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31.5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2</v>
      </c>
      <c r="I111" s="74">
        <v>3</v>
      </c>
      <c r="J111" s="24">
        <f>IF(I111/H111*100&gt;100,100,I111/H111*100)</f>
        <v>100</v>
      </c>
      <c r="K111" s="24">
        <f>J111</f>
        <v>100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5">
        <v>9.9832775919732448</v>
      </c>
      <c r="I112" s="73">
        <v>2.0242914979757085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95.65217391304347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6">IF(I113/H113*100&gt;100,100,I113/H113*100)</f>
        <v>100</v>
      </c>
      <c r="K113" s="213"/>
      <c r="L113" s="233"/>
      <c r="M113" s="203"/>
      <c r="N113" s="225"/>
    </row>
    <row r="114" spans="1:14" ht="47.25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6"/>
        <v>100</v>
      </c>
      <c r="K114" s="214"/>
      <c r="L114" s="233"/>
      <c r="M114" s="203"/>
      <c r="N114" s="225"/>
    </row>
    <row r="115" spans="1:14" ht="31.5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7.666666666666667</v>
      </c>
      <c r="I115" s="74">
        <v>7</v>
      </c>
      <c r="J115" s="24">
        <f t="shared" si="6"/>
        <v>91.304347826086953</v>
      </c>
      <c r="K115" s="24">
        <f>J115</f>
        <v>91.304347826086953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6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6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6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6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33"/>
      <c r="D122" s="133"/>
      <c r="E122" s="13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B126" s="132"/>
    </row>
  </sheetData>
  <autoFilter ref="A3:N121"/>
  <customSheetViews>
    <customSheetView guid="{2D882797-2DB3-46DA-95CE-744B0E2D6284}" scale="65" showPageBreaks="1" showAutoFilter="1" view="pageBreakPreview" showRuler="0" topLeftCell="A107">
      <selection activeCell="B4" sqref="B4:B7"/>
      <rowBreaks count="5" manualBreakCount="5">
        <brk id="29" max="13" man="1"/>
        <brk id="57" max="13" man="1"/>
        <brk id="67" max="16383" man="1"/>
        <brk id="75" max="16383" man="1"/>
        <brk id="103" max="13" man="1"/>
      </rowBreaks>
      <pageMargins left="0.35433070866141736" right="0.35433070866141736" top="0.39370078740157483" bottom="0.39370078740157483" header="0.51181102362204722" footer="0.51181102362204722"/>
      <pageSetup paperSize="9" scale="24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5" manualBreakCount="5">
        <brk id="29" max="13" man="1"/>
        <brk id="57" max="13" man="1"/>
        <brk id="67" max="16383" man="1"/>
        <brk id="75" max="16383" man="1"/>
        <brk id="103" max="13" man="1"/>
      </rowBreaks>
      <pageMargins left="0.35433070866141736" right="0.35433070866141736" top="0.39370078740157483" bottom="0.39370078740157483" header="0.51181102362204722" footer="0.51181102362204722"/>
      <pageSetup paperSize="9" scale="24" orientation="landscape" horizontalDpi="4294967293" r:id="rId2"/>
      <headerFooter alignWithMargins="0"/>
      <autoFilter ref="B1:O1"/>
    </customSheetView>
  </customSheetViews>
  <mergeCells count="123">
    <mergeCell ref="L48:L51"/>
    <mergeCell ref="L68:L71"/>
    <mergeCell ref="C36:C39"/>
    <mergeCell ref="D12:D15"/>
    <mergeCell ref="K12:K14"/>
    <mergeCell ref="C16:C19"/>
    <mergeCell ref="C20:C23"/>
    <mergeCell ref="C24:C27"/>
    <mergeCell ref="A1:N1"/>
    <mergeCell ref="A4:A119"/>
    <mergeCell ref="C4:C7"/>
    <mergeCell ref="D4:D7"/>
    <mergeCell ref="K4:K6"/>
    <mergeCell ref="C12:C15"/>
    <mergeCell ref="C8:C11"/>
    <mergeCell ref="D8:D11"/>
    <mergeCell ref="K8:K10"/>
    <mergeCell ref="L8:L11"/>
    <mergeCell ref="L12:L15"/>
    <mergeCell ref="D28:D31"/>
    <mergeCell ref="K28:K30"/>
    <mergeCell ref="K24:K26"/>
    <mergeCell ref="L16:L19"/>
    <mergeCell ref="L24:L27"/>
    <mergeCell ref="D24:D27"/>
    <mergeCell ref="K20:K22"/>
    <mergeCell ref="D20:D23"/>
    <mergeCell ref="D16:D19"/>
    <mergeCell ref="D40:D43"/>
    <mergeCell ref="K40:K42"/>
    <mergeCell ref="K48:K50"/>
    <mergeCell ref="D44:D47"/>
    <mergeCell ref="D36:D39"/>
    <mergeCell ref="C44:C47"/>
    <mergeCell ref="C52:C55"/>
    <mergeCell ref="D52:D55"/>
    <mergeCell ref="K16:K18"/>
    <mergeCell ref="C28:C31"/>
    <mergeCell ref="K36:K38"/>
    <mergeCell ref="C48:C51"/>
    <mergeCell ref="C40:C43"/>
    <mergeCell ref="K32:K34"/>
    <mergeCell ref="C32:C35"/>
    <mergeCell ref="D32:D35"/>
    <mergeCell ref="K52:K54"/>
    <mergeCell ref="D48:D51"/>
    <mergeCell ref="K44:K46"/>
    <mergeCell ref="C64:C67"/>
    <mergeCell ref="D64:D67"/>
    <mergeCell ref="K64:K66"/>
    <mergeCell ref="C56:C59"/>
    <mergeCell ref="D56:D59"/>
    <mergeCell ref="K56:K58"/>
    <mergeCell ref="C60:C63"/>
    <mergeCell ref="D84:D87"/>
    <mergeCell ref="K84:K86"/>
    <mergeCell ref="K92:K94"/>
    <mergeCell ref="D60:D63"/>
    <mergeCell ref="K60:K62"/>
    <mergeCell ref="C72:C75"/>
    <mergeCell ref="D72:D75"/>
    <mergeCell ref="K72:K74"/>
    <mergeCell ref="C68:C71"/>
    <mergeCell ref="D68:D71"/>
    <mergeCell ref="C76:C79"/>
    <mergeCell ref="D76:D79"/>
    <mergeCell ref="K76:K78"/>
    <mergeCell ref="C88:C91"/>
    <mergeCell ref="D88:D91"/>
    <mergeCell ref="K88:K90"/>
    <mergeCell ref="C80:C83"/>
    <mergeCell ref="D80:D83"/>
    <mergeCell ref="K80:K82"/>
    <mergeCell ref="C84:C87"/>
    <mergeCell ref="K68:K70"/>
    <mergeCell ref="C92:C95"/>
    <mergeCell ref="D92:D95"/>
    <mergeCell ref="B120:C120"/>
    <mergeCell ref="A121:C121"/>
    <mergeCell ref="C104:C107"/>
    <mergeCell ref="D104:D107"/>
    <mergeCell ref="K104:K106"/>
    <mergeCell ref="C108:C111"/>
    <mergeCell ref="D108:D111"/>
    <mergeCell ref="K108:K110"/>
    <mergeCell ref="K96:K98"/>
    <mergeCell ref="C100:C103"/>
    <mergeCell ref="L96:L99"/>
    <mergeCell ref="D96:D99"/>
    <mergeCell ref="D100:D103"/>
    <mergeCell ref="L108:L111"/>
    <mergeCell ref="C116:C119"/>
    <mergeCell ref="D116:D119"/>
    <mergeCell ref="K116:K118"/>
    <mergeCell ref="C112:C115"/>
    <mergeCell ref="D112:D115"/>
    <mergeCell ref="K112:K114"/>
    <mergeCell ref="K100:K102"/>
    <mergeCell ref="C96:C99"/>
    <mergeCell ref="N8:N115"/>
    <mergeCell ref="L116:L119"/>
    <mergeCell ref="L40:L43"/>
    <mergeCell ref="L112:L115"/>
    <mergeCell ref="L104:L107"/>
    <mergeCell ref="L80:L83"/>
    <mergeCell ref="L64:L67"/>
    <mergeCell ref="L100:L103"/>
    <mergeCell ref="L84:L87"/>
    <mergeCell ref="L92:L95"/>
    <mergeCell ref="L88:L91"/>
    <mergeCell ref="L72:L75"/>
    <mergeCell ref="L60:L63"/>
    <mergeCell ref="L32:L35"/>
    <mergeCell ref="L56:L59"/>
    <mergeCell ref="L52:L55"/>
    <mergeCell ref="N116:N119"/>
    <mergeCell ref="M4:M119"/>
    <mergeCell ref="L36:L39"/>
    <mergeCell ref="L44:L47"/>
    <mergeCell ref="L76:L79"/>
    <mergeCell ref="L4:L7"/>
    <mergeCell ref="L28:L31"/>
    <mergeCell ref="L20:L23"/>
  </mergeCells>
  <phoneticPr fontId="5" type="noConversion"/>
  <pageMargins left="0.75" right="0.75" top="1" bottom="1" header="0.5" footer="0.5"/>
  <pageSetup paperSize="9" scale="28" orientation="portrait" r:id="rId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3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5.42578125" style="124" customWidth="1"/>
    <col min="2" max="2" width="31.7109375" style="124" customWidth="1"/>
    <col min="3" max="3" width="39.42578125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s="125" customFormat="1" ht="63" hidden="1" customHeight="1" x14ac:dyDescent="0.25">
      <c r="A4" s="303" t="s">
        <v>150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s="125" customFormat="1" ht="63.75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s="125" customFormat="1" ht="63.75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9.5</v>
      </c>
      <c r="J8" s="109">
        <f>IF(H8/I8*100&gt;100,100,H8/I8*100)</f>
        <v>100</v>
      </c>
      <c r="K8" s="280">
        <f>(J8+J9+J10)/3</f>
        <v>100</v>
      </c>
      <c r="L8" s="277">
        <f>(K8+K11)/2</f>
        <v>100</v>
      </c>
      <c r="M8" s="284"/>
      <c r="N8" s="274"/>
    </row>
    <row r="9" spans="1:18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8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76.900000000000006</v>
      </c>
      <c r="I10" s="110">
        <v>83.3</v>
      </c>
      <c r="J10" s="87">
        <f>IF(I10/H10*100&gt;100,100,I10/H10*100)</f>
        <v>100</v>
      </c>
      <c r="K10" s="282"/>
      <c r="L10" s="278"/>
      <c r="M10" s="284"/>
      <c r="N10" s="275"/>
    </row>
    <row r="11" spans="1:18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8</v>
      </c>
      <c r="I11" s="148">
        <v>8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8" ht="79.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8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8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8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8" ht="63.75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275"/>
    </row>
    <row r="17" spans="1:14" ht="63.75" hidden="1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275"/>
    </row>
    <row r="18" spans="1:14" ht="63.75" hidden="1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275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275"/>
    </row>
    <row r="20" spans="1:14" ht="63.75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.75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7.9</v>
      </c>
      <c r="J28" s="109">
        <f>IF(H28/I28*100&gt;100,100,H28/I28*100)</f>
        <v>100</v>
      </c>
      <c r="K28" s="280">
        <f>(J28+J29+J30)/3</f>
        <v>100</v>
      </c>
      <c r="L28" s="277">
        <f>(K28+K31)/2</f>
        <v>98.4375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76.900000000000006</v>
      </c>
      <c r="I30" s="110">
        <v>83.3</v>
      </c>
      <c r="J30" s="87">
        <f>IF(I30/H30*100&gt;100,100,I30/H30*100)</f>
        <v>100</v>
      </c>
      <c r="K30" s="282"/>
      <c r="L30" s="278"/>
      <c r="M30" s="284"/>
      <c r="N30" s="275"/>
    </row>
    <row r="31" spans="1:14" ht="35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2.6666666666666665</v>
      </c>
      <c r="I31" s="148">
        <v>2.5833333333333335</v>
      </c>
      <c r="J31" s="91">
        <f>IF(I31/H31*100&gt;100,100,I31/H31*100)</f>
        <v>96.875000000000014</v>
      </c>
      <c r="K31" s="91">
        <f>J31</f>
        <v>96.875000000000014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8.3000000000000007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99.008278145695357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76.900000000000006</v>
      </c>
      <c r="I34" s="110">
        <v>83.3</v>
      </c>
      <c r="J34" s="87">
        <f>IF(I34/H34*100&gt;100,100,I34/H34*100)</f>
        <v>100</v>
      </c>
      <c r="K34" s="282"/>
      <c r="L34" s="278"/>
      <c r="M34" s="284"/>
      <c r="N34" s="275"/>
    </row>
    <row r="35" spans="1:14" ht="35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100.66666666666667</v>
      </c>
      <c r="I35" s="148">
        <v>98.67</v>
      </c>
      <c r="J35" s="91">
        <f>IF(I35/H35*100&gt;100,100,I35/H35*100)</f>
        <v>98.016556291390728</v>
      </c>
      <c r="K35" s="91">
        <f>J35</f>
        <v>98.016556291390728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.75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3.4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.75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.75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76.900000000000006</v>
      </c>
      <c r="I54" s="110">
        <v>83.3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1.6666666666666667</v>
      </c>
      <c r="I55" s="148">
        <v>1.6666666666666667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.75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0.5</v>
      </c>
      <c r="J56" s="109">
        <f>IF(H56/I56*100&gt;100,100,H56/I56*100)</f>
        <v>100</v>
      </c>
      <c r="K56" s="280">
        <f>(J56+J57+J58)/3</f>
        <v>100</v>
      </c>
      <c r="L56" s="277">
        <f>(K56+K59)/2</f>
        <v>98.863636363636374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76.900000000000006</v>
      </c>
      <c r="I58" s="110">
        <v>83.3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7.333333333333333</v>
      </c>
      <c r="I59" s="148">
        <v>7.166666666666667</v>
      </c>
      <c r="J59" s="91">
        <f>IF(I59/H59*100&gt;100,100,I59/H59*100)</f>
        <v>97.727272727272734</v>
      </c>
      <c r="K59" s="91">
        <f>J59</f>
        <v>97.727272727272734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112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275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/>
      <c r="I65" s="87"/>
      <c r="J65" s="87" t="e">
        <f>IF(H65/I65*100&gt;100,100,H65/I65*100)</f>
        <v>#DIV/0!</v>
      </c>
      <c r="K65" s="288"/>
      <c r="L65" s="285"/>
      <c r="M65" s="284"/>
      <c r="N65" s="275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284"/>
      <c r="N66" s="275"/>
    </row>
    <row r="67" spans="1:14" ht="48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275"/>
    </row>
    <row r="68" spans="1:14" ht="63.75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90.997566909975674</v>
      </c>
      <c r="L68" s="277">
        <f>(K68+K71)/2</f>
        <v>93.936283454987844</v>
      </c>
      <c r="M68" s="284"/>
      <c r="N68" s="275"/>
    </row>
    <row r="69" spans="1:14" ht="71.25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13.7</v>
      </c>
      <c r="J69" s="87">
        <f>IF(H69/I69*100&gt;100,100,H69/I69*100)</f>
        <v>72.992700729927009</v>
      </c>
      <c r="K69" s="288"/>
      <c r="L69" s="285"/>
      <c r="M69" s="284"/>
      <c r="N69" s="275"/>
    </row>
    <row r="70" spans="1:14" ht="53.25" customHeight="1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42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2.6666666666666665</v>
      </c>
      <c r="I71" s="150">
        <v>2.5833333333333335</v>
      </c>
      <c r="J71" s="101">
        <f>IF(I71/H71*100&gt;100,100,I71/H71*100)</f>
        <v>96.875000000000014</v>
      </c>
      <c r="K71" s="91">
        <f>J71</f>
        <v>96.875000000000014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99.081288343558285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9.3000000000000007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43.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108.66666666666667</v>
      </c>
      <c r="I75" s="150">
        <v>106.67</v>
      </c>
      <c r="J75" s="101">
        <f>IF(I75/H75*100&gt;100,100,I75/H75*100)</f>
        <v>98.162576687116569</v>
      </c>
      <c r="K75" s="91">
        <f>J75</f>
        <v>98.162576687116569</v>
      </c>
      <c r="L75" s="286"/>
      <c r="M75" s="284"/>
      <c r="N75" s="275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9.9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1.6666666666666667</v>
      </c>
      <c r="I95" s="150">
        <v>1.6666666666666667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98.863636363636374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9.8000000000000007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7.333333333333333</v>
      </c>
      <c r="I99" s="150">
        <v>7.166666666666667</v>
      </c>
      <c r="J99" s="101">
        <f>IF(I99/H99*100&gt;100,100,I99/H99*100)</f>
        <v>97.727272727272734</v>
      </c>
      <c r="K99" s="91">
        <f>J99</f>
        <v>97.727272727272734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1" spans="1:14" x14ac:dyDescent="0.25">
      <c r="B111" s="124" t="s">
        <v>143</v>
      </c>
    </row>
    <row r="113" spans="2:2" x14ac:dyDescent="0.25">
      <c r="B113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73,0"/>
        <filter val="96,9"/>
        <filter val="97,7"/>
        <filter val="98,0"/>
        <filter val="98,2"/>
      </filters>
    </filterColumn>
  </autoFilter>
  <mergeCells count="134">
    <mergeCell ref="A1:N1"/>
    <mergeCell ref="L96:L99"/>
    <mergeCell ref="B100:B103"/>
    <mergeCell ref="C100:C103"/>
    <mergeCell ref="L100:L103"/>
    <mergeCell ref="D100:D103"/>
    <mergeCell ref="K100:K102"/>
    <mergeCell ref="N8:N99"/>
    <mergeCell ref="L84:L87"/>
    <mergeCell ref="L92:L95"/>
    <mergeCell ref="L72:L75"/>
    <mergeCell ref="D72:D75"/>
    <mergeCell ref="K72:K74"/>
    <mergeCell ref="D84:D87"/>
    <mergeCell ref="K84:K86"/>
    <mergeCell ref="L76:L79"/>
    <mergeCell ref="K80:K82"/>
    <mergeCell ref="L80:L83"/>
    <mergeCell ref="K76:K78"/>
    <mergeCell ref="B80:B83"/>
    <mergeCell ref="C80:C83"/>
    <mergeCell ref="D80:D83"/>
    <mergeCell ref="B76:B79"/>
    <mergeCell ref="C76:C79"/>
    <mergeCell ref="L104:L107"/>
    <mergeCell ref="D104:D107"/>
    <mergeCell ref="L88:L91"/>
    <mergeCell ref="D96:D99"/>
    <mergeCell ref="K96:K98"/>
    <mergeCell ref="D92:D95"/>
    <mergeCell ref="B96:B99"/>
    <mergeCell ref="C96:C99"/>
    <mergeCell ref="B104:B107"/>
    <mergeCell ref="C104:C107"/>
    <mergeCell ref="K92:K94"/>
    <mergeCell ref="D88:D91"/>
    <mergeCell ref="K104:K106"/>
    <mergeCell ref="K88:K90"/>
    <mergeCell ref="C88:C91"/>
    <mergeCell ref="D76:D79"/>
    <mergeCell ref="L64:L67"/>
    <mergeCell ref="K44:K46"/>
    <mergeCell ref="K48:K50"/>
    <mergeCell ref="B72:B75"/>
    <mergeCell ref="C72:C75"/>
    <mergeCell ref="B92:B95"/>
    <mergeCell ref="C92:C95"/>
    <mergeCell ref="B84:B87"/>
    <mergeCell ref="C84:C87"/>
    <mergeCell ref="B88:B91"/>
    <mergeCell ref="B68:B71"/>
    <mergeCell ref="C68:C71"/>
    <mergeCell ref="D68:D71"/>
    <mergeCell ref="K68:K70"/>
    <mergeCell ref="L68:L71"/>
    <mergeCell ref="K40:K42"/>
    <mergeCell ref="L40:L43"/>
    <mergeCell ref="D44:D47"/>
    <mergeCell ref="L44:L47"/>
    <mergeCell ref="L48:L51"/>
    <mergeCell ref="K64:K66"/>
    <mergeCell ref="B52:B55"/>
    <mergeCell ref="C52:C55"/>
    <mergeCell ref="K60:K62"/>
    <mergeCell ref="K56:K58"/>
    <mergeCell ref="K52:K54"/>
    <mergeCell ref="C48:C51"/>
    <mergeCell ref="D64:D67"/>
    <mergeCell ref="B56:B59"/>
    <mergeCell ref="C56:C59"/>
    <mergeCell ref="D60:D63"/>
    <mergeCell ref="D52:D55"/>
    <mergeCell ref="D56:D59"/>
    <mergeCell ref="B64:B67"/>
    <mergeCell ref="C64:C67"/>
    <mergeCell ref="D48:D51"/>
    <mergeCell ref="L56:L59"/>
    <mergeCell ref="L32:L35"/>
    <mergeCell ref="L16:L19"/>
    <mergeCell ref="C16:C19"/>
    <mergeCell ref="D16:D19"/>
    <mergeCell ref="B20:B23"/>
    <mergeCell ref="C20:C23"/>
    <mergeCell ref="B16:B19"/>
    <mergeCell ref="K16:K18"/>
    <mergeCell ref="D20:D23"/>
    <mergeCell ref="A4:A107"/>
    <mergeCell ref="D8:D11"/>
    <mergeCell ref="B60:B63"/>
    <mergeCell ref="C60:C63"/>
    <mergeCell ref="B48:B51"/>
    <mergeCell ref="B24:B27"/>
    <mergeCell ref="C24:C27"/>
    <mergeCell ref="B28:B31"/>
    <mergeCell ref="B44:B47"/>
    <mergeCell ref="C44:C47"/>
    <mergeCell ref="B8:B11"/>
    <mergeCell ref="C4:C7"/>
    <mergeCell ref="D4:D7"/>
    <mergeCell ref="B4:B7"/>
    <mergeCell ref="D40:D43"/>
    <mergeCell ref="D24:D27"/>
    <mergeCell ref="C8:C11"/>
    <mergeCell ref="D32:D35"/>
    <mergeCell ref="C28:C31"/>
    <mergeCell ref="D36:D39"/>
    <mergeCell ref="B32:B35"/>
    <mergeCell ref="C32:C35"/>
    <mergeCell ref="C36:C39"/>
    <mergeCell ref="B40:B43"/>
    <mergeCell ref="L36:L39"/>
    <mergeCell ref="M4:M107"/>
    <mergeCell ref="B12:B15"/>
    <mergeCell ref="C12:C15"/>
    <mergeCell ref="D12:D15"/>
    <mergeCell ref="K12:K14"/>
    <mergeCell ref="L12:L15"/>
    <mergeCell ref="D28:D31"/>
    <mergeCell ref="L4:L7"/>
    <mergeCell ref="K4:K6"/>
    <mergeCell ref="K8:K10"/>
    <mergeCell ref="K24:K26"/>
    <mergeCell ref="K36:K38"/>
    <mergeCell ref="C40:C43"/>
    <mergeCell ref="B36:B39"/>
    <mergeCell ref="L52:L55"/>
    <mergeCell ref="L60:L63"/>
    <mergeCell ref="L8:L11"/>
    <mergeCell ref="K20:K22"/>
    <mergeCell ref="L20:L23"/>
    <mergeCell ref="L24:L27"/>
    <mergeCell ref="K32:K34"/>
    <mergeCell ref="K28:K30"/>
    <mergeCell ref="L28:L31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8.28515625" style="124" customWidth="1"/>
    <col min="2" max="2" width="34.7109375" style="124" customWidth="1"/>
    <col min="3" max="3" width="41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s="125" customFormat="1" ht="63" hidden="1" customHeight="1" x14ac:dyDescent="0.25">
      <c r="A4" s="303" t="s">
        <v>151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s="125" customFormat="1" ht="63.75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s="125" customFormat="1" ht="63.75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2</v>
      </c>
      <c r="J8" s="109">
        <f>IF(H8/I8*100&gt;100,100,H8/I8*100)</f>
        <v>100</v>
      </c>
      <c r="K8" s="280">
        <f>(J8+J9+J10)/3</f>
        <v>97.068330811901163</v>
      </c>
      <c r="L8" s="277">
        <f>(K8+K11)/2</f>
        <v>98.534165405950574</v>
      </c>
      <c r="M8" s="284"/>
      <c r="N8" s="274"/>
    </row>
    <row r="9" spans="1:18" ht="63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96.5</v>
      </c>
      <c r="J9" s="87">
        <f>IF(I9/H9*100&gt;100,100,I9/H9*100)</f>
        <v>96.5</v>
      </c>
      <c r="K9" s="281"/>
      <c r="L9" s="278"/>
      <c r="M9" s="284"/>
      <c r="N9" s="275"/>
    </row>
    <row r="10" spans="1:18" ht="63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66.099999999999994</v>
      </c>
      <c r="I10" s="110">
        <v>62.6</v>
      </c>
      <c r="J10" s="87">
        <f>IF(I10/H10*100&gt;100,100,I10/H10*100)</f>
        <v>94.704992435703488</v>
      </c>
      <c r="K10" s="282"/>
      <c r="L10" s="278"/>
      <c r="M10" s="284"/>
      <c r="N10" s="275"/>
    </row>
    <row r="11" spans="1:18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27.333333333333332</v>
      </c>
      <c r="I11" s="148">
        <v>28.5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8" ht="63" x14ac:dyDescent="0.25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>
        <v>15</v>
      </c>
      <c r="I12" s="147">
        <v>0.01</v>
      </c>
      <c r="J12" s="109">
        <f>IF(H12/I12*100&gt;100,100,H12/I12*100)</f>
        <v>100</v>
      </c>
      <c r="K12" s="280">
        <f>(J12+J13+J14)/3</f>
        <v>97.068330811901163</v>
      </c>
      <c r="L12" s="277">
        <f>(K12+K15)/2</f>
        <v>98.534165405950574</v>
      </c>
      <c r="M12" s="284"/>
      <c r="N12" s="275"/>
    </row>
    <row r="13" spans="1:18" ht="63.75" customHeight="1" x14ac:dyDescent="0.25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10">
        <v>100</v>
      </c>
      <c r="I13" s="110">
        <v>96.5</v>
      </c>
      <c r="J13" s="87">
        <f>IF(I13/H13*100&gt;100,100,I13/H13*100)</f>
        <v>96.5</v>
      </c>
      <c r="K13" s="281"/>
      <c r="L13" s="278"/>
      <c r="M13" s="284"/>
      <c r="N13" s="275"/>
    </row>
    <row r="14" spans="1:18" ht="63.75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10">
        <v>66.099999999999994</v>
      </c>
      <c r="I14" s="110">
        <v>62.6</v>
      </c>
      <c r="J14" s="87">
        <f>IF(I14/H14*100&gt;100,100,I14/H14*100)</f>
        <v>94.704992435703488</v>
      </c>
      <c r="K14" s="282"/>
      <c r="L14" s="278"/>
      <c r="M14" s="284"/>
      <c r="N14" s="275"/>
    </row>
    <row r="15" spans="1:18" ht="32.25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>
        <v>1</v>
      </c>
      <c r="I15" s="147">
        <v>1</v>
      </c>
      <c r="J15" s="91">
        <f>IF(I15/H15*100&gt;100,100,I15/H15*100)</f>
        <v>100</v>
      </c>
      <c r="K15" s="91">
        <f>J15</f>
        <v>100</v>
      </c>
      <c r="L15" s="279"/>
      <c r="M15" s="284"/>
      <c r="N15" s="275"/>
    </row>
    <row r="16" spans="1:18" ht="63.75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11.2</v>
      </c>
      <c r="J16" s="109">
        <f>IF(H16/I16*100&gt;100,100,H16/I16*100)</f>
        <v>100</v>
      </c>
      <c r="K16" s="280">
        <f>(J16+J17+J18)/3</f>
        <v>97.068330811901163</v>
      </c>
      <c r="L16" s="277">
        <f>(K16+K19)/2</f>
        <v>98.534165405950574</v>
      </c>
      <c r="M16" s="284"/>
      <c r="N16" s="275"/>
    </row>
    <row r="17" spans="1:14" ht="63.75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96.5</v>
      </c>
      <c r="J17" s="87">
        <f>IF(I17/H17*100&gt;100,100,I17/H17*100)</f>
        <v>96.5</v>
      </c>
      <c r="K17" s="281"/>
      <c r="L17" s="278"/>
      <c r="M17" s="284"/>
      <c r="N17" s="275"/>
    </row>
    <row r="18" spans="1:14" ht="63.75" customHeight="1" thickBot="1" x14ac:dyDescent="0.3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66.099999999999994</v>
      </c>
      <c r="I18" s="110">
        <v>62.6</v>
      </c>
      <c r="J18" s="87">
        <f>IF(I18/H18*100&gt;100,100,I18/H18*100)</f>
        <v>94.704992435703488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57">
        <v>1</v>
      </c>
      <c r="I19" s="157">
        <v>1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.75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1.9</v>
      </c>
      <c r="J28" s="109">
        <f>IF(H28/I28*100&gt;100,100,H28/I28*100)</f>
        <v>100</v>
      </c>
      <c r="K28" s="280">
        <f>(J28+J29+J30)/3</f>
        <v>97.068330811901163</v>
      </c>
      <c r="L28" s="277">
        <f>(K28+K31)/2</f>
        <v>93.923054294839474</v>
      </c>
      <c r="M28" s="284"/>
      <c r="N28" s="275"/>
    </row>
    <row r="29" spans="1:14" ht="63.75" customHeight="1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96.5</v>
      </c>
      <c r="J29" s="87">
        <f>IF(I29/H29*100&gt;100,100,I29/H29*100)</f>
        <v>96.5</v>
      </c>
      <c r="K29" s="281"/>
      <c r="L29" s="278"/>
      <c r="M29" s="284"/>
      <c r="N29" s="275"/>
    </row>
    <row r="30" spans="1:14" ht="63.75" customHeight="1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66.099999999999994</v>
      </c>
      <c r="I30" s="110">
        <v>62.6</v>
      </c>
      <c r="J30" s="87">
        <f>IF(I30/H30*100&gt;100,100,I30/H30*100)</f>
        <v>94.704992435703488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9</v>
      </c>
      <c r="I31" s="148">
        <v>8.17</v>
      </c>
      <c r="J31" s="91">
        <f>IF(I31/H31*100&gt;100,100,I31/H31*100)</f>
        <v>90.777777777777786</v>
      </c>
      <c r="K31" s="91">
        <f>J31</f>
        <v>90.777777777777786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2.8</v>
      </c>
      <c r="J32" s="109">
        <f>IF(H32/I32*100&gt;100,100,H32/I32*100)</f>
        <v>100</v>
      </c>
      <c r="K32" s="280">
        <f>(J32+J33+J34)/3</f>
        <v>97.068330811901163</v>
      </c>
      <c r="L32" s="277">
        <f>(K32+K35)/2</f>
        <v>98.534165405950574</v>
      </c>
      <c r="M32" s="284"/>
      <c r="N32" s="275"/>
    </row>
    <row r="33" spans="1:14" ht="63" customHeight="1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96.5</v>
      </c>
      <c r="J33" s="87">
        <f>IF(I33/H33*100&gt;100,100,I33/H33*100)</f>
        <v>96.5</v>
      </c>
      <c r="K33" s="281"/>
      <c r="L33" s="278"/>
      <c r="M33" s="284"/>
      <c r="N33" s="275"/>
    </row>
    <row r="34" spans="1:14" ht="63" customHeight="1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66.099999999999994</v>
      </c>
      <c r="I34" s="110">
        <v>62.6</v>
      </c>
      <c r="J34" s="87">
        <f>IF(I34/H34*100&gt;100,100,I34/H34*100)</f>
        <v>94.704992435703488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275</v>
      </c>
      <c r="I35" s="148">
        <v>281.17</v>
      </c>
      <c r="J35" s="91">
        <f>IF(I35/H35*100&gt;100,100,I35/H35*100)</f>
        <v>100</v>
      </c>
      <c r="K35" s="91">
        <f>J35</f>
        <v>100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.75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18.899999999999999</v>
      </c>
      <c r="J52" s="109">
        <f>IF(H52/I52*100&gt;100,100,H52/I52*100)</f>
        <v>52.910052910052919</v>
      </c>
      <c r="K52" s="280">
        <f>(J52+J53+J54)/3</f>
        <v>81.371681781918809</v>
      </c>
      <c r="L52" s="277">
        <f>(K52+K55)/2</f>
        <v>90.685840890959412</v>
      </c>
      <c r="M52" s="284"/>
      <c r="N52" s="275"/>
    </row>
    <row r="53" spans="1:14" ht="63.75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96.5</v>
      </c>
      <c r="J53" s="87">
        <f>IF(I53/H53*100&gt;100,100,I53/H53*100)</f>
        <v>96.5</v>
      </c>
      <c r="K53" s="281"/>
      <c r="L53" s="278"/>
      <c r="M53" s="284"/>
      <c r="N53" s="275"/>
    </row>
    <row r="54" spans="1:14" ht="63.75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66.099999999999994</v>
      </c>
      <c r="I54" s="110">
        <v>62.6</v>
      </c>
      <c r="J54" s="87">
        <f>IF(I54/H54*100&gt;100,100,I54/H54*100)</f>
        <v>94.704992435703488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2.6666666666666665</v>
      </c>
      <c r="I55" s="148">
        <v>2.67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.75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2.6</v>
      </c>
      <c r="J56" s="109">
        <f>IF(H56/I56*100&gt;100,100,H56/I56*100)</f>
        <v>100</v>
      </c>
      <c r="K56" s="280">
        <f>(J56+J57+J58)/3</f>
        <v>97.068330811901163</v>
      </c>
      <c r="L56" s="277">
        <f>(K56+K59)/2</f>
        <v>97.145276517061689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96.5</v>
      </c>
      <c r="J57" s="87">
        <f>IF(I57/H57*100&gt;100,100,I57/H57*100)</f>
        <v>96.5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66.099999999999994</v>
      </c>
      <c r="I58" s="110">
        <v>62.6</v>
      </c>
      <c r="J58" s="87">
        <f>IF(I58/H58*100&gt;100,100,I58/H58*100)</f>
        <v>94.704992435703488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27</v>
      </c>
      <c r="I59" s="148">
        <v>26.25</v>
      </c>
      <c r="J59" s="91">
        <f>IF(I59/H59*100&gt;100,100,I59/H59*100)</f>
        <v>97.222222222222214</v>
      </c>
      <c r="K59" s="91">
        <f>J59</f>
        <v>97.222222222222214</v>
      </c>
      <c r="L59" s="279"/>
      <c r="M59" s="284"/>
      <c r="N59" s="275"/>
    </row>
    <row r="60" spans="1:14" ht="63.75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>
        <v>100</v>
      </c>
      <c r="I60" s="109">
        <v>100</v>
      </c>
      <c r="J60" s="87">
        <f>IF(I60/H60*100&gt;100,100,I60/H60*100)</f>
        <v>100</v>
      </c>
      <c r="K60" s="287">
        <f>(J60+J61+J62)/3</f>
        <v>100</v>
      </c>
      <c r="L60" s="277">
        <f>(K60+K63)/2</f>
        <v>100</v>
      </c>
      <c r="M60" s="284"/>
      <c r="N60" s="275"/>
    </row>
    <row r="61" spans="1:14" ht="63.75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>
        <v>15</v>
      </c>
      <c r="I61" s="87">
        <v>0.01</v>
      </c>
      <c r="J61" s="87">
        <f>IF(H61/I61*100&gt;100,100,H61/I61*100)</f>
        <v>100</v>
      </c>
      <c r="K61" s="288"/>
      <c r="L61" s="285"/>
      <c r="M61" s="284"/>
      <c r="N61" s="275"/>
    </row>
    <row r="62" spans="1:14" ht="48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>
        <v>100</v>
      </c>
      <c r="I62" s="110">
        <v>100</v>
      </c>
      <c r="J62" s="87">
        <f>IF(I62/H62*100&gt;100,100,I62/H62*100)</f>
        <v>100</v>
      </c>
      <c r="K62" s="289"/>
      <c r="L62" s="285"/>
      <c r="M62" s="284"/>
      <c r="N62" s="275"/>
    </row>
    <row r="63" spans="1:14" ht="32.25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>
        <v>1</v>
      </c>
      <c r="I63" s="150">
        <v>1</v>
      </c>
      <c r="J63" s="101">
        <f>IF(I63/H63*100&gt;100,100,I63/H63*100)</f>
        <v>100</v>
      </c>
      <c r="K63" s="91">
        <f>J63</f>
        <v>100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11.2</v>
      </c>
      <c r="J65" s="87">
        <f>IF(H65/I65*100&gt;100,100,H65/I65*100)</f>
        <v>100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</v>
      </c>
      <c r="I67" s="150">
        <v>1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95.388888888888886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1.9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9</v>
      </c>
      <c r="I71" s="150">
        <v>8.17</v>
      </c>
      <c r="J71" s="101">
        <f>IF(I71/H71*100&gt;100,100,I71/H71*100)</f>
        <v>90.777777777777786</v>
      </c>
      <c r="K71" s="91">
        <f>J71</f>
        <v>90.777777777777786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98.626100453520237</v>
      </c>
      <c r="M72" s="284"/>
      <c r="N72" s="275"/>
    </row>
    <row r="73" spans="1:14" ht="63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5.0999999999999996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412.33</v>
      </c>
      <c r="I75" s="150">
        <v>401</v>
      </c>
      <c r="J75" s="101">
        <f>IF(I75/H75*100&gt;100,100,I75/H75*100)</f>
        <v>97.252200907040475</v>
      </c>
      <c r="K75" s="91">
        <f>J75</f>
        <v>97.252200907040475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84.303350970017632</v>
      </c>
      <c r="L92" s="277">
        <f>(K92+K95)/2</f>
        <v>92.151675485008809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18.899999999999999</v>
      </c>
      <c r="J93" s="87">
        <f>IF(H93/I93*100&gt;100,100,H93/I93*100)</f>
        <v>52.910052910052919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2.6666666666666665</v>
      </c>
      <c r="I95" s="150">
        <v>2.67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98.611111111111114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2.6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27</v>
      </c>
      <c r="I99" s="150">
        <v>26.25</v>
      </c>
      <c r="J99" s="101">
        <f>IF(I99/H99*100&gt;100,100,I99/H99*100)</f>
        <v>97.222222222222214</v>
      </c>
      <c r="K99" s="91">
        <f>J99</f>
        <v>97.222222222222214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4" t="s">
        <v>143</v>
      </c>
    </row>
    <row r="112" spans="1:14" x14ac:dyDescent="0.25">
      <c r="B112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52,9"/>
        <filter val="90,8"/>
        <filter val="94,7"/>
        <filter val="96,5"/>
        <filter val="97,2"/>
        <filter val="97,3"/>
      </filters>
    </filterColumn>
  </autoFilter>
  <mergeCells count="134">
    <mergeCell ref="C92:C95"/>
    <mergeCell ref="D92:D95"/>
    <mergeCell ref="K96:K98"/>
    <mergeCell ref="C100:C103"/>
    <mergeCell ref="D100:D103"/>
    <mergeCell ref="B100:B103"/>
    <mergeCell ref="B88:B91"/>
    <mergeCell ref="C88:C91"/>
    <mergeCell ref="D88:D91"/>
    <mergeCell ref="D84:D87"/>
    <mergeCell ref="B84:B87"/>
    <mergeCell ref="C84:C87"/>
    <mergeCell ref="A1:N1"/>
    <mergeCell ref="B104:B107"/>
    <mergeCell ref="C104:C107"/>
    <mergeCell ref="D104:D107"/>
    <mergeCell ref="K104:K106"/>
    <mergeCell ref="L104:L107"/>
    <mergeCell ref="B96:B99"/>
    <mergeCell ref="C96:C99"/>
    <mergeCell ref="D96:D99"/>
    <mergeCell ref="L100:L103"/>
    <mergeCell ref="L84:L87"/>
    <mergeCell ref="K92:K94"/>
    <mergeCell ref="L92:L95"/>
    <mergeCell ref="L96:L99"/>
    <mergeCell ref="K88:K90"/>
    <mergeCell ref="L88:L91"/>
    <mergeCell ref="K100:K102"/>
    <mergeCell ref="B92:B95"/>
    <mergeCell ref="B80:B83"/>
    <mergeCell ref="C80:C83"/>
    <mergeCell ref="B76:B79"/>
    <mergeCell ref="C76:C79"/>
    <mergeCell ref="L44:L47"/>
    <mergeCell ref="L48:L51"/>
    <mergeCell ref="D28:D31"/>
    <mergeCell ref="B72:B75"/>
    <mergeCell ref="C72:C75"/>
    <mergeCell ref="D72:D75"/>
    <mergeCell ref="K72:K74"/>
    <mergeCell ref="B68:B71"/>
    <mergeCell ref="D68:D71"/>
    <mergeCell ref="K68:K70"/>
    <mergeCell ref="L36:L39"/>
    <mergeCell ref="L40:L43"/>
    <mergeCell ref="L52:L55"/>
    <mergeCell ref="D80:D83"/>
    <mergeCell ref="K76:K78"/>
    <mergeCell ref="L76:L79"/>
    <mergeCell ref="D76:D79"/>
    <mergeCell ref="L60:L63"/>
    <mergeCell ref="K64:K66"/>
    <mergeCell ref="L68:L71"/>
    <mergeCell ref="L72:L75"/>
    <mergeCell ref="B64:B67"/>
    <mergeCell ref="C64:C67"/>
    <mergeCell ref="D64:D67"/>
    <mergeCell ref="L32:L35"/>
    <mergeCell ref="B24:B27"/>
    <mergeCell ref="B28:B31"/>
    <mergeCell ref="C28:C31"/>
    <mergeCell ref="B32:B35"/>
    <mergeCell ref="C32:C35"/>
    <mergeCell ref="D32:D35"/>
    <mergeCell ref="K32:K34"/>
    <mergeCell ref="L24:L27"/>
    <mergeCell ref="L28:L31"/>
    <mergeCell ref="K28:K30"/>
    <mergeCell ref="C68:C71"/>
    <mergeCell ref="N8:N99"/>
    <mergeCell ref="K80:K82"/>
    <mergeCell ref="L80:L83"/>
    <mergeCell ref="K84:K86"/>
    <mergeCell ref="L64:L67"/>
    <mergeCell ref="K60:K62"/>
    <mergeCell ref="L56:L59"/>
    <mergeCell ref="B56:B59"/>
    <mergeCell ref="C56:C59"/>
    <mergeCell ref="D56:D59"/>
    <mergeCell ref="K56:K58"/>
    <mergeCell ref="B60:B63"/>
    <mergeCell ref="C60:C63"/>
    <mergeCell ref="D60:D63"/>
    <mergeCell ref="B36:B39"/>
    <mergeCell ref="D52:D55"/>
    <mergeCell ref="K52:K54"/>
    <mergeCell ref="D44:D47"/>
    <mergeCell ref="K44:K46"/>
    <mergeCell ref="D48:D51"/>
    <mergeCell ref="C36:C39"/>
    <mergeCell ref="D36:D39"/>
    <mergeCell ref="K36:K38"/>
    <mergeCell ref="K48:K50"/>
    <mergeCell ref="L8:L11"/>
    <mergeCell ref="K12:K14"/>
    <mergeCell ref="L12:L15"/>
    <mergeCell ref="B20:B23"/>
    <mergeCell ref="C20:C23"/>
    <mergeCell ref="B8:B11"/>
    <mergeCell ref="C8:C11"/>
    <mergeCell ref="B12:B15"/>
    <mergeCell ref="C12:C15"/>
    <mergeCell ref="B16:B19"/>
    <mergeCell ref="D12:D15"/>
    <mergeCell ref="D16:D19"/>
    <mergeCell ref="K16:K18"/>
    <mergeCell ref="C16:C19"/>
    <mergeCell ref="L16:L19"/>
    <mergeCell ref="L20:L23"/>
    <mergeCell ref="B4:B7"/>
    <mergeCell ref="C4:C7"/>
    <mergeCell ref="D4:D7"/>
    <mergeCell ref="D8:D11"/>
    <mergeCell ref="K8:K10"/>
    <mergeCell ref="A4:A107"/>
    <mergeCell ref="M4:M107"/>
    <mergeCell ref="C24:C27"/>
    <mergeCell ref="D24:D27"/>
    <mergeCell ref="K24:K26"/>
    <mergeCell ref="K40:K42"/>
    <mergeCell ref="K4:K6"/>
    <mergeCell ref="L4:L7"/>
    <mergeCell ref="D20:D23"/>
    <mergeCell ref="K20:K22"/>
    <mergeCell ref="B52:B55"/>
    <mergeCell ref="C52:C55"/>
    <mergeCell ref="D40:D43"/>
    <mergeCell ref="B44:B47"/>
    <mergeCell ref="C44:C47"/>
    <mergeCell ref="B40:B43"/>
    <mergeCell ref="B48:B51"/>
    <mergeCell ref="C48:C51"/>
    <mergeCell ref="C40:C43"/>
  </mergeCells>
  <phoneticPr fontId="10" type="noConversion"/>
  <pageMargins left="0.7" right="0.7" top="0.75" bottom="0.75" header="0.3" footer="0.3"/>
  <pageSetup paperSize="9" scale="45" fitToHeight="0" orientation="landscape" r:id="rId1"/>
  <headerFooter alignWithMargins="0"/>
  <rowBreaks count="1" manualBreakCount="1">
    <brk id="5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13"/>
  <sheetViews>
    <sheetView showZeros="0" zoomScale="70" zoomScaleNormal="70" workbookViewId="0">
      <selection activeCell="L40" sqref="L40:L43"/>
    </sheetView>
  </sheetViews>
  <sheetFormatPr defaultColWidth="9.140625" defaultRowHeight="15.75" x14ac:dyDescent="0.25"/>
  <cols>
    <col min="1" max="1" width="17.140625" style="125" customWidth="1"/>
    <col min="2" max="2" width="34.42578125" style="125" customWidth="1"/>
    <col min="3" max="3" width="41.57031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152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.75" hidden="1" customHeight="1" thickBot="1" x14ac:dyDescent="0.3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.75" hidden="1" customHeight="1" thickBot="1" x14ac:dyDescent="0.3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12.6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4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51.9</v>
      </c>
      <c r="I18" s="110">
        <v>51.9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1.5833333333333333</v>
      </c>
      <c r="I19" s="148">
        <v>1.5833333333333333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10.3</v>
      </c>
      <c r="J24" s="109">
        <f>IF(H24/I24*100&gt;100,100,H24/I24*100)</f>
        <v>100</v>
      </c>
      <c r="K24" s="280">
        <f>(J24+J25+J26)/3</f>
        <v>100</v>
      </c>
      <c r="L24" s="277">
        <f>(K24+K27)/2</f>
        <v>100</v>
      </c>
      <c r="M24" s="284"/>
      <c r="N24" s="275"/>
    </row>
    <row r="25" spans="1:14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4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51.9</v>
      </c>
      <c r="I26" s="110">
        <v>51.9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0.75</v>
      </c>
      <c r="I27" s="148">
        <v>0.75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7.8</v>
      </c>
      <c r="J28" s="109">
        <f>IF(H28/I28*100&gt;100,100,H28/I28*100)</f>
        <v>100</v>
      </c>
      <c r="K28" s="280">
        <f>(J28+J29+J30)/3</f>
        <v>100</v>
      </c>
      <c r="L28" s="277">
        <f>(K28+K31)/2</f>
        <v>97.222222222222229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51.9</v>
      </c>
      <c r="I30" s="110">
        <v>51.9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3</v>
      </c>
      <c r="I31" s="148">
        <v>2.8333333333333335</v>
      </c>
      <c r="J31" s="91">
        <f>IF(I31/H31*100&gt;100,100,I31/H31*100)</f>
        <v>94.444444444444457</v>
      </c>
      <c r="K31" s="91">
        <f>J31</f>
        <v>94.444444444444457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9.6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99.442307692307693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51.9</v>
      </c>
      <c r="I34" s="110">
        <v>51.9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268.66666666666669</v>
      </c>
      <c r="I35" s="148">
        <v>265.67</v>
      </c>
      <c r="J35" s="91">
        <f>IF(I35/H35*100&gt;100,100,I35/H35*100)</f>
        <v>98.884615384615387</v>
      </c>
      <c r="K35" s="91">
        <f>J35</f>
        <v>98.884615384615387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>
        <v>15</v>
      </c>
      <c r="I40" s="109">
        <v>10.5</v>
      </c>
      <c r="J40" s="109">
        <f>IF(H40/I40*100&gt;100,100,H40/I40*100)</f>
        <v>100</v>
      </c>
      <c r="K40" s="280">
        <f>(J40+J41+J42)/3</f>
        <v>100</v>
      </c>
      <c r="L40" s="277">
        <f>(K40+K43)/2</f>
        <v>100</v>
      </c>
      <c r="M40" s="284"/>
      <c r="N40" s="275"/>
    </row>
    <row r="41" spans="1:14" ht="63.75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>
        <v>100</v>
      </c>
      <c r="I41" s="87">
        <v>100</v>
      </c>
      <c r="J41" s="87">
        <f>IF(I41/H41*100&gt;100,100,I41/H41*100)</f>
        <v>100</v>
      </c>
      <c r="K41" s="281"/>
      <c r="L41" s="278"/>
      <c r="M41" s="284"/>
      <c r="N41" s="275"/>
    </row>
    <row r="42" spans="1:14" ht="63.75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>
        <v>51.9</v>
      </c>
      <c r="I42" s="110">
        <v>51.9</v>
      </c>
      <c r="J42" s="87">
        <f>IF(I42/H42*100&gt;100,100,I42/H42*100)</f>
        <v>100</v>
      </c>
      <c r="K42" s="282"/>
      <c r="L42" s="278"/>
      <c r="M42" s="284"/>
      <c r="N42" s="275"/>
    </row>
    <row r="43" spans="1:14" ht="32.25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>
        <v>0.33333333333333331</v>
      </c>
      <c r="I43" s="148">
        <v>0.33333333333333331</v>
      </c>
      <c r="J43" s="91">
        <f>IF(I43/H43*100&gt;100,100,I43/H43*100)</f>
        <v>100</v>
      </c>
      <c r="K43" s="91">
        <f>J43</f>
        <v>100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7.5</v>
      </c>
      <c r="J52" s="109">
        <f>IF(H52/I52*100&gt;100,100,H52/I52*100)</f>
        <v>100</v>
      </c>
      <c r="K52" s="280">
        <f>(J52+J53+J54)/3</f>
        <v>100</v>
      </c>
      <c r="L52" s="277">
        <f>(K52+K55)/2</f>
        <v>95.875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.75" thickBot="1" x14ac:dyDescent="0.3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51.9</v>
      </c>
      <c r="I54" s="110">
        <v>51.9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4</v>
      </c>
      <c r="I55" s="148">
        <v>3.67</v>
      </c>
      <c r="J55" s="91">
        <f>IF(I55/H55*100&gt;100,100,I55/H55*100)</f>
        <v>91.75</v>
      </c>
      <c r="K55" s="91">
        <f>J55</f>
        <v>91.75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9.5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51.9</v>
      </c>
      <c r="I58" s="110">
        <v>51.9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21.666666666666668</v>
      </c>
      <c r="I59" s="148">
        <v>21.666666666666668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87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7.1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2.3333333333333335</v>
      </c>
      <c r="I67" s="150">
        <v>2.3333333333333335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.75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87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97.222222222222229</v>
      </c>
      <c r="M68" s="284"/>
      <c r="N68" s="275"/>
    </row>
    <row r="69" spans="1:14" ht="63.75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7.8</v>
      </c>
      <c r="J69" s="87">
        <f>IF(H69/I69*100&gt;100,100,H69/I69*100)</f>
        <v>100</v>
      </c>
      <c r="K69" s="288"/>
      <c r="L69" s="285"/>
      <c r="M69" s="284"/>
      <c r="N69" s="275"/>
    </row>
    <row r="70" spans="1:14" ht="48" customHeight="1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3</v>
      </c>
      <c r="I71" s="148">
        <v>2.8333333333333335</v>
      </c>
      <c r="J71" s="101">
        <f>IF(I71/H71*100&gt;100,100,I71/H71*100)</f>
        <v>94.444444444444457</v>
      </c>
      <c r="K71" s="91">
        <f>J71</f>
        <v>94.444444444444457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87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98.976631491695088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9.6</v>
      </c>
      <c r="J73" s="87">
        <f>IF(H73/I73*100&gt;100,100,H73/I73*100)</f>
        <v>100</v>
      </c>
      <c r="K73" s="288"/>
      <c r="L73" s="285"/>
      <c r="M73" s="284"/>
      <c r="N73" s="275"/>
    </row>
    <row r="74" spans="1:14" ht="48" thickBot="1" x14ac:dyDescent="0.3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hidden="1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313.67</v>
      </c>
      <c r="I75" s="150">
        <v>307.25</v>
      </c>
      <c r="J75" s="101">
        <f>IF(I75/H75*100&gt;100,100,I75/H75*100)</f>
        <v>97.953262983390175</v>
      </c>
      <c r="K75" s="91">
        <f>J75</f>
        <v>97.953262983390175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100</v>
      </c>
      <c r="I88" s="109">
        <v>100</v>
      </c>
      <c r="J88" s="87">
        <f>IF(I88/H88*100&gt;100,100,I88/H88*100)</f>
        <v>100</v>
      </c>
      <c r="K88" s="287">
        <f>(J88+J89+J90)/3</f>
        <v>100</v>
      </c>
      <c r="L88" s="277">
        <f>(K88+K91)/2</f>
        <v>100</v>
      </c>
      <c r="M88" s="284"/>
      <c r="N88" s="275"/>
    </row>
    <row r="89" spans="1:14" ht="63.75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15</v>
      </c>
      <c r="I89" s="87">
        <v>10.5</v>
      </c>
      <c r="J89" s="87">
        <f>IF(H89/I89*100&gt;100,100,H89/I89*100)</f>
        <v>100</v>
      </c>
      <c r="K89" s="288"/>
      <c r="L89" s="285"/>
      <c r="M89" s="284"/>
      <c r="N89" s="275"/>
    </row>
    <row r="90" spans="1:14" ht="48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ht="32.25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>
        <v>0.33333333333333331</v>
      </c>
      <c r="I91" s="150">
        <v>0.33333333333333331</v>
      </c>
      <c r="J91" s="101">
        <f>IF(I91/H91*100&gt;100,100,I91/H91*100)</f>
        <v>100</v>
      </c>
      <c r="K91" s="91">
        <f>J91</f>
        <v>100</v>
      </c>
      <c r="L91" s="286"/>
      <c r="M91" s="284"/>
      <c r="N91" s="275"/>
    </row>
    <row r="92" spans="1:14" ht="63.75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87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95.875</v>
      </c>
      <c r="M92" s="284"/>
      <c r="N92" s="275"/>
    </row>
    <row r="93" spans="1:14" ht="63.75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7.5</v>
      </c>
      <c r="J93" s="87">
        <f>IF(H93/I93*100&gt;100,100,H93/I93*100)</f>
        <v>100</v>
      </c>
      <c r="K93" s="288"/>
      <c r="L93" s="285"/>
      <c r="M93" s="284"/>
      <c r="N93" s="275"/>
    </row>
    <row r="94" spans="1:14" ht="48" customHeight="1" thickBot="1" x14ac:dyDescent="0.3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4</v>
      </c>
      <c r="I95" s="150">
        <v>3.67</v>
      </c>
      <c r="J95" s="101">
        <f>IF(I95/H95*100&gt;100,100,I95/H95*100)</f>
        <v>91.75</v>
      </c>
      <c r="K95" s="91">
        <f>J95</f>
        <v>91.75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87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9.5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21.666666666666668</v>
      </c>
      <c r="I99" s="150">
        <v>21.666666666666668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1" spans="1:14" x14ac:dyDescent="0.25">
      <c r="B111" s="125" t="s">
        <v>143</v>
      </c>
    </row>
    <row r="113" spans="2:2" x14ac:dyDescent="0.25">
      <c r="B113" s="125" t="s">
        <v>144</v>
      </c>
    </row>
  </sheetData>
  <autoFilter ref="A2:N107">
    <filterColumn colId="1" showButton="0"/>
    <filterColumn colId="2" showButton="0"/>
  </autoFilter>
  <mergeCells count="134">
    <mergeCell ref="A1:N1"/>
    <mergeCell ref="B92:B95"/>
    <mergeCell ref="C92:C95"/>
    <mergeCell ref="L92:L95"/>
    <mergeCell ref="D72:D75"/>
    <mergeCell ref="C68:C71"/>
    <mergeCell ref="K84:K86"/>
    <mergeCell ref="D80:D83"/>
    <mergeCell ref="D76:D79"/>
    <mergeCell ref="K76:K78"/>
    <mergeCell ref="D84:D87"/>
    <mergeCell ref="B68:B71"/>
    <mergeCell ref="B44:B47"/>
    <mergeCell ref="C44:C47"/>
    <mergeCell ref="D52:D55"/>
    <mergeCell ref="C72:C75"/>
    <mergeCell ref="B72:B75"/>
    <mergeCell ref="B64:B67"/>
    <mergeCell ref="C64:C67"/>
    <mergeCell ref="D64:D67"/>
    <mergeCell ref="L76:L79"/>
    <mergeCell ref="N16:N99"/>
    <mergeCell ref="C96:C99"/>
    <mergeCell ref="B84:B87"/>
    <mergeCell ref="B52:B55"/>
    <mergeCell ref="C52:C55"/>
    <mergeCell ref="L44:L47"/>
    <mergeCell ref="D88:D91"/>
    <mergeCell ref="K88:K90"/>
    <mergeCell ref="B96:B99"/>
    <mergeCell ref="B76:B79"/>
    <mergeCell ref="C76:C79"/>
    <mergeCell ref="L60:L63"/>
    <mergeCell ref="K64:K66"/>
    <mergeCell ref="L64:L67"/>
    <mergeCell ref="L68:L71"/>
    <mergeCell ref="K72:K74"/>
    <mergeCell ref="L72:L75"/>
    <mergeCell ref="D68:D71"/>
    <mergeCell ref="K68:K70"/>
    <mergeCell ref="D56:D59"/>
    <mergeCell ref="B60:B63"/>
    <mergeCell ref="C60:C63"/>
    <mergeCell ref="D60:D63"/>
    <mergeCell ref="B56:B59"/>
    <mergeCell ref="D104:D107"/>
    <mergeCell ref="K104:K106"/>
    <mergeCell ref="D96:D99"/>
    <mergeCell ref="K96:K98"/>
    <mergeCell ref="D92:D95"/>
    <mergeCell ref="K92:K94"/>
    <mergeCell ref="B104:B107"/>
    <mergeCell ref="C104:C107"/>
    <mergeCell ref="B80:B83"/>
    <mergeCell ref="C80:C83"/>
    <mergeCell ref="B100:B103"/>
    <mergeCell ref="C100:C103"/>
    <mergeCell ref="D100:D103"/>
    <mergeCell ref="K100:K102"/>
    <mergeCell ref="C84:C87"/>
    <mergeCell ref="B88:B91"/>
    <mergeCell ref="C88:C91"/>
    <mergeCell ref="L104:L107"/>
    <mergeCell ref="L100:L103"/>
    <mergeCell ref="K80:K82"/>
    <mergeCell ref="L80:L83"/>
    <mergeCell ref="L96:L99"/>
    <mergeCell ref="L84:L87"/>
    <mergeCell ref="L88:L91"/>
    <mergeCell ref="K56:K58"/>
    <mergeCell ref="L56:L59"/>
    <mergeCell ref="K60:K62"/>
    <mergeCell ref="D28:D31"/>
    <mergeCell ref="D24:D27"/>
    <mergeCell ref="D36:D39"/>
    <mergeCell ref="C56:C59"/>
    <mergeCell ref="K52:K54"/>
    <mergeCell ref="L52:L55"/>
    <mergeCell ref="D40:D43"/>
    <mergeCell ref="L48:L51"/>
    <mergeCell ref="D48:D51"/>
    <mergeCell ref="K48:K50"/>
    <mergeCell ref="D44:D47"/>
    <mergeCell ref="K40:K42"/>
    <mergeCell ref="L40:L43"/>
    <mergeCell ref="K44:K46"/>
    <mergeCell ref="C40:C43"/>
    <mergeCell ref="B36:B39"/>
    <mergeCell ref="B12:B15"/>
    <mergeCell ref="D8:D11"/>
    <mergeCell ref="K20:K22"/>
    <mergeCell ref="K8:K10"/>
    <mergeCell ref="L8:L11"/>
    <mergeCell ref="B4:B7"/>
    <mergeCell ref="C4:C7"/>
    <mergeCell ref="D4:D7"/>
    <mergeCell ref="K4:K6"/>
    <mergeCell ref="B8:B11"/>
    <mergeCell ref="C8:C11"/>
    <mergeCell ref="D32:D35"/>
    <mergeCell ref="L24:L27"/>
    <mergeCell ref="L28:L31"/>
    <mergeCell ref="K28:K30"/>
    <mergeCell ref="K36:K38"/>
    <mergeCell ref="L36:L39"/>
    <mergeCell ref="K32:K34"/>
    <mergeCell ref="L32:L35"/>
    <mergeCell ref="B24:B27"/>
    <mergeCell ref="C24:C27"/>
    <mergeCell ref="C28:C31"/>
    <mergeCell ref="A4:A107"/>
    <mergeCell ref="M4:M107"/>
    <mergeCell ref="C12:C15"/>
    <mergeCell ref="D12:D15"/>
    <mergeCell ref="K12:K14"/>
    <mergeCell ref="L12:L15"/>
    <mergeCell ref="L20:L23"/>
    <mergeCell ref="B16:B19"/>
    <mergeCell ref="K16:K18"/>
    <mergeCell ref="L16:L19"/>
    <mergeCell ref="D16:D19"/>
    <mergeCell ref="D20:D23"/>
    <mergeCell ref="B20:B23"/>
    <mergeCell ref="C20:C23"/>
    <mergeCell ref="C16:C19"/>
    <mergeCell ref="B28:B31"/>
    <mergeCell ref="K24:K26"/>
    <mergeCell ref="L4:L7"/>
    <mergeCell ref="B32:B35"/>
    <mergeCell ref="C36:C39"/>
    <mergeCell ref="C32:C35"/>
    <mergeCell ref="B48:B51"/>
    <mergeCell ref="C48:C51"/>
    <mergeCell ref="B40:B43"/>
  </mergeCells>
  <phoneticPr fontId="1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R112"/>
  <sheetViews>
    <sheetView showZeros="0" zoomScale="70" zoomScaleNormal="70" workbookViewId="0">
      <selection activeCell="L68" sqref="L68:L71"/>
    </sheetView>
  </sheetViews>
  <sheetFormatPr defaultColWidth="9.140625" defaultRowHeight="15.75" x14ac:dyDescent="0.25"/>
  <cols>
    <col min="1" max="1" width="15.5703125" style="125" customWidth="1"/>
    <col min="2" max="2" width="34.140625" style="125" customWidth="1"/>
    <col min="3" max="3" width="48.1406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153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154</v>
      </c>
      <c r="N4" s="84"/>
    </row>
    <row r="5" spans="1:18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15</v>
      </c>
      <c r="J8" s="109">
        <f>IF(H8/I8*100&gt;100,100,H8/I8*100)</f>
        <v>100</v>
      </c>
      <c r="K8" s="280">
        <f>(J8+J9+J10)/3</f>
        <v>100</v>
      </c>
      <c r="L8" s="277">
        <f>(K8+K11)/2</f>
        <v>100</v>
      </c>
      <c r="M8" s="284"/>
      <c r="N8" s="274"/>
    </row>
    <row r="9" spans="1:18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8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75</v>
      </c>
      <c r="I10" s="110">
        <v>83.3</v>
      </c>
      <c r="J10" s="87">
        <f>IF(I10/H10*100&gt;100,100,I10/H10*100)</f>
        <v>100</v>
      </c>
      <c r="K10" s="282"/>
      <c r="L10" s="278"/>
      <c r="M10" s="284"/>
      <c r="N10" s="275"/>
    </row>
    <row r="11" spans="1:18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10.666666666666666</v>
      </c>
      <c r="I11" s="148">
        <v>11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8" ht="79.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8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8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8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8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14.8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5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75</v>
      </c>
      <c r="I18" s="110">
        <v>83.3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1</v>
      </c>
      <c r="I19" s="148">
        <v>1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9.9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75</v>
      </c>
      <c r="I30" s="110">
        <v>83.3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4</v>
      </c>
      <c r="I31" s="148">
        <v>4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9.9</v>
      </c>
      <c r="J32" s="109">
        <f>IF(H32/I32*100&gt;100,100,H32/I32*100)</f>
        <v>100</v>
      </c>
      <c r="K32" s="280">
        <f>(J32+J33+J34)/3</f>
        <v>100</v>
      </c>
      <c r="L32" s="277">
        <f>(K32+K35)/2</f>
        <v>100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75</v>
      </c>
      <c r="I34" s="110">
        <v>83.3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108.33333333333333</v>
      </c>
      <c r="I35" s="148">
        <v>109</v>
      </c>
      <c r="J35" s="91">
        <f>IF(I35/H35*100&gt;100,100,I35/H35*100)</f>
        <v>100</v>
      </c>
      <c r="K35" s="91">
        <f>J35</f>
        <v>100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.75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275"/>
    </row>
    <row r="53" spans="1:14" ht="63.75" hidden="1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112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275"/>
    </row>
    <row r="54" spans="1:14" ht="63.75" hidden="1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275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275"/>
    </row>
    <row r="56" spans="1:14" ht="63.75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284"/>
      <c r="N56" s="275"/>
    </row>
    <row r="57" spans="1:14" ht="63.75" hidden="1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112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284"/>
      <c r="N57" s="275"/>
    </row>
    <row r="58" spans="1:14" ht="63.75" hidden="1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284"/>
      <c r="N58" s="275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14.5</v>
      </c>
      <c r="J65" s="87">
        <f>IF(H65/I65*100&gt;100,100,H65/I65*100)</f>
        <v>100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</v>
      </c>
      <c r="I67" s="150">
        <v>1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9.9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4</v>
      </c>
      <c r="I71" s="150">
        <v>4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100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9.9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119</v>
      </c>
      <c r="I75" s="150">
        <v>120</v>
      </c>
      <c r="J75" s="101">
        <f>IF(I75/H75*100&gt;100,100,I75/H75*100)</f>
        <v>100</v>
      </c>
      <c r="K75" s="91">
        <f>J75</f>
        <v>100</v>
      </c>
      <c r="L75" s="286"/>
      <c r="M75" s="284"/>
      <c r="N75" s="276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84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84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84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87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84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84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84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87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84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84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84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87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84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84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84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87"/>
    </row>
    <row r="92" spans="1:14" ht="63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112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84"/>
    </row>
    <row r="93" spans="1:14" ht="63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84"/>
    </row>
    <row r="94" spans="1:14" ht="47.25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84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87"/>
    </row>
    <row r="96" spans="1:14" ht="63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112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84"/>
    </row>
    <row r="97" spans="1:14" ht="63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84"/>
    </row>
    <row r="98" spans="1:14" ht="47.25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84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87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144</v>
      </c>
    </row>
  </sheetData>
  <autoFilter ref="A2:N107">
    <filterColumn colId="1" showButton="0"/>
    <filterColumn colId="2" showButton="0"/>
    <filterColumn colId="9">
      <filters>
        <filter val="9"/>
        <filter val="100,0"/>
      </filters>
    </filterColumn>
  </autoFilter>
  <mergeCells count="134">
    <mergeCell ref="C92:C95"/>
    <mergeCell ref="L96:L99"/>
    <mergeCell ref="L84:L87"/>
    <mergeCell ref="K80:K82"/>
    <mergeCell ref="L80:L83"/>
    <mergeCell ref="B96:B99"/>
    <mergeCell ref="B84:B87"/>
    <mergeCell ref="C84:C87"/>
    <mergeCell ref="D84:D87"/>
    <mergeCell ref="K84:K86"/>
    <mergeCell ref="D88:D91"/>
    <mergeCell ref="K88:K90"/>
    <mergeCell ref="A1:N1"/>
    <mergeCell ref="B104:B107"/>
    <mergeCell ref="C104:C107"/>
    <mergeCell ref="D104:D107"/>
    <mergeCell ref="K104:K106"/>
    <mergeCell ref="L104:L107"/>
    <mergeCell ref="K96:K98"/>
    <mergeCell ref="B100:B103"/>
    <mergeCell ref="C100:C103"/>
    <mergeCell ref="D100:D103"/>
    <mergeCell ref="K100:K102"/>
    <mergeCell ref="L88:L91"/>
    <mergeCell ref="B92:B95"/>
    <mergeCell ref="D96:D99"/>
    <mergeCell ref="D92:D95"/>
    <mergeCell ref="K92:K94"/>
    <mergeCell ref="L92:L95"/>
    <mergeCell ref="L100:L103"/>
    <mergeCell ref="L76:L79"/>
    <mergeCell ref="L68:L71"/>
    <mergeCell ref="K72:K74"/>
    <mergeCell ref="L72:L75"/>
    <mergeCell ref="B80:B83"/>
    <mergeCell ref="C80:C83"/>
    <mergeCell ref="D80:D83"/>
    <mergeCell ref="K76:K78"/>
    <mergeCell ref="C76:C79"/>
    <mergeCell ref="D76:D79"/>
    <mergeCell ref="B72:B75"/>
    <mergeCell ref="C72:C75"/>
    <mergeCell ref="D72:D75"/>
    <mergeCell ref="B44:B47"/>
    <mergeCell ref="C44:C47"/>
    <mergeCell ref="C48:C51"/>
    <mergeCell ref="D56:D59"/>
    <mergeCell ref="D44:D47"/>
    <mergeCell ref="B76:B79"/>
    <mergeCell ref="B68:B71"/>
    <mergeCell ref="C68:C71"/>
    <mergeCell ref="D68:D71"/>
    <mergeCell ref="D64:D67"/>
    <mergeCell ref="B64:B67"/>
    <mergeCell ref="C64:C67"/>
    <mergeCell ref="B60:B63"/>
    <mergeCell ref="C60:C63"/>
    <mergeCell ref="B48:B51"/>
    <mergeCell ref="C56:C59"/>
    <mergeCell ref="B56:B59"/>
    <mergeCell ref="B52:B55"/>
    <mergeCell ref="C52:C55"/>
    <mergeCell ref="L64:L67"/>
    <mergeCell ref="K68:K70"/>
    <mergeCell ref="K64:K66"/>
    <mergeCell ref="D60:D63"/>
    <mergeCell ref="L52:L55"/>
    <mergeCell ref="N8:N75"/>
    <mergeCell ref="K60:K62"/>
    <mergeCell ref="L60:L63"/>
    <mergeCell ref="L36:L39"/>
    <mergeCell ref="K40:K42"/>
    <mergeCell ref="L40:L43"/>
    <mergeCell ref="K48:K50"/>
    <mergeCell ref="K44:K46"/>
    <mergeCell ref="K56:K58"/>
    <mergeCell ref="L56:L59"/>
    <mergeCell ref="D48:D51"/>
    <mergeCell ref="K52:K54"/>
    <mergeCell ref="D52:D55"/>
    <mergeCell ref="D40:D43"/>
    <mergeCell ref="K28:K30"/>
    <mergeCell ref="D36:D39"/>
    <mergeCell ref="K32:K34"/>
    <mergeCell ref="D28:D31"/>
    <mergeCell ref="L48:L51"/>
    <mergeCell ref="M4:M107"/>
    <mergeCell ref="D12:D15"/>
    <mergeCell ref="K12:K14"/>
    <mergeCell ref="L12:L15"/>
    <mergeCell ref="D8:D11"/>
    <mergeCell ref="L4:L7"/>
    <mergeCell ref="D20:D23"/>
    <mergeCell ref="D16:D19"/>
    <mergeCell ref="K8:K10"/>
    <mergeCell ref="L20:L23"/>
    <mergeCell ref="L32:L35"/>
    <mergeCell ref="L28:L31"/>
    <mergeCell ref="L24:L27"/>
    <mergeCell ref="K20:K22"/>
    <mergeCell ref="L44:L47"/>
    <mergeCell ref="K4:K6"/>
    <mergeCell ref="K24:K26"/>
    <mergeCell ref="K16:K18"/>
    <mergeCell ref="L16:L19"/>
    <mergeCell ref="K36:K38"/>
    <mergeCell ref="D24:D27"/>
    <mergeCell ref="D32:D35"/>
    <mergeCell ref="L8:L11"/>
    <mergeCell ref="D4:D7"/>
    <mergeCell ref="A4:A107"/>
    <mergeCell ref="B20:B23"/>
    <mergeCell ref="C20:C23"/>
    <mergeCell ref="B4:B7"/>
    <mergeCell ref="B8:B11"/>
    <mergeCell ref="C8:C11"/>
    <mergeCell ref="C40:C43"/>
    <mergeCell ref="B32:B35"/>
    <mergeCell ref="C4:C7"/>
    <mergeCell ref="C16:C19"/>
    <mergeCell ref="C32:C35"/>
    <mergeCell ref="B36:B39"/>
    <mergeCell ref="C36:C39"/>
    <mergeCell ref="B28:B31"/>
    <mergeCell ref="C28:C31"/>
    <mergeCell ref="B24:B27"/>
    <mergeCell ref="C24:C27"/>
    <mergeCell ref="B16:B19"/>
    <mergeCell ref="B12:B15"/>
    <mergeCell ref="C12:C15"/>
    <mergeCell ref="B40:B43"/>
    <mergeCell ref="C96:C99"/>
    <mergeCell ref="B88:B91"/>
    <mergeCell ref="C88:C91"/>
  </mergeCells>
  <phoneticPr fontId="1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R113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8.85546875" style="124" customWidth="1"/>
    <col min="2" max="2" width="33.5703125" style="124" customWidth="1"/>
    <col min="3" max="3" width="41.28515625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s="125" customFormat="1" ht="63" hidden="1" customHeight="1" x14ac:dyDescent="0.25">
      <c r="A4" s="303" t="s">
        <v>155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s="125" customFormat="1" ht="63" hidden="1" customHeight="1" x14ac:dyDescent="0.25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s="125" customFormat="1" ht="63" hidden="1" customHeight="1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" hidden="1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" hidden="1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4" ht="63" hidden="1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4" ht="63" hidden="1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4"/>
    </row>
    <row r="21" spans="1:14" ht="63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4"/>
    </row>
    <row r="22" spans="1:14" ht="63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4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10</v>
      </c>
      <c r="I24" s="109">
        <v>10.5</v>
      </c>
      <c r="J24" s="109">
        <f>IF(H24/I24*100&gt;100,100,H24/I24*100)</f>
        <v>95.238095238095227</v>
      </c>
      <c r="K24" s="280">
        <f>(J24+J25+J26)/3</f>
        <v>98.412698412698418</v>
      </c>
      <c r="L24" s="277">
        <f>(K24+K27)/2</f>
        <v>99.206349206349216</v>
      </c>
      <c r="M24" s="284"/>
      <c r="N24" s="274"/>
    </row>
    <row r="25" spans="1:14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4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36.4</v>
      </c>
      <c r="I26" s="110">
        <v>36.4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0.66666666666666663</v>
      </c>
      <c r="I27" s="148">
        <v>0.92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10.199999999999999</v>
      </c>
      <c r="J28" s="109">
        <f>IF(H28/I28*100&gt;100,100,H28/I28*100)</f>
        <v>98.039215686274517</v>
      </c>
      <c r="K28" s="280">
        <f>(J28+J29+J30)/3</f>
        <v>99.346405228758172</v>
      </c>
      <c r="L28" s="277">
        <f>(K28+K31)/2</f>
        <v>96.548202614379079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36.4</v>
      </c>
      <c r="I30" s="110">
        <v>36.4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2.6666666666666665</v>
      </c>
      <c r="I31" s="148">
        <v>2.5</v>
      </c>
      <c r="J31" s="91">
        <f>IF(I31/H31*100&gt;100,100,I31/H31*100)</f>
        <v>93.75</v>
      </c>
      <c r="K31" s="91">
        <f>J31</f>
        <v>93.75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4.3</v>
      </c>
      <c r="J32" s="109">
        <f>IF(H32/I32*100&gt;100,100,H32/I32*100)</f>
        <v>100</v>
      </c>
      <c r="K32" s="280">
        <f>(J32+J33+J34)/3</f>
        <v>100</v>
      </c>
      <c r="L32" s="277">
        <f>(K32+K35)/2</f>
        <v>97.653429602888082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36.4</v>
      </c>
      <c r="I34" s="110">
        <v>36.4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92.333333333333329</v>
      </c>
      <c r="I35" s="148">
        <v>88</v>
      </c>
      <c r="J35" s="91">
        <f>IF(I35/H35*100&gt;100,100,I35/H35*100)</f>
        <v>95.306859205776178</v>
      </c>
      <c r="K35" s="91">
        <f>J35</f>
        <v>95.306859205776178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>
        <v>10</v>
      </c>
      <c r="I48" s="109">
        <v>7.3</v>
      </c>
      <c r="J48" s="109">
        <f>IF(H48/I48*100&gt;100,100,H48/I48*100)</f>
        <v>100</v>
      </c>
      <c r="K48" s="280">
        <f>(J48+J49+J50)/3</f>
        <v>100</v>
      </c>
      <c r="L48" s="277">
        <f>(K48+K51)/2</f>
        <v>100</v>
      </c>
      <c r="M48" s="284"/>
      <c r="N48" s="275"/>
    </row>
    <row r="49" spans="1:14" ht="63.75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>
        <v>100</v>
      </c>
      <c r="I49" s="87">
        <v>100</v>
      </c>
      <c r="J49" s="87">
        <f>IF(I49/H49*100&gt;100,100,I49/H49*100)</f>
        <v>100</v>
      </c>
      <c r="K49" s="281"/>
      <c r="L49" s="278"/>
      <c r="M49" s="284"/>
      <c r="N49" s="275"/>
    </row>
    <row r="50" spans="1:14" ht="63.75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>
        <v>36.4</v>
      </c>
      <c r="I50" s="110">
        <v>36.4</v>
      </c>
      <c r="J50" s="87">
        <f>IF(I50/H50*100&gt;100,100,I50/H50*100)</f>
        <v>100</v>
      </c>
      <c r="K50" s="282"/>
      <c r="L50" s="278"/>
      <c r="M50" s="284"/>
      <c r="N50" s="275"/>
    </row>
    <row r="51" spans="1:14" ht="32.25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>
        <v>0.33333333333333331</v>
      </c>
      <c r="I51" s="148">
        <v>0.33333333333333331</v>
      </c>
      <c r="J51" s="91">
        <f>IF(I51/H51*100&gt;100,100,I51/H51*100)</f>
        <v>100</v>
      </c>
      <c r="K51" s="91">
        <f>J51</f>
        <v>100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2.7</v>
      </c>
      <c r="J52" s="109">
        <f>IF(H52/I52*100&gt;100,100,H52/I52*100)</f>
        <v>100</v>
      </c>
      <c r="K52" s="280">
        <f>(J52+J53+J54)/3</f>
        <v>100</v>
      </c>
      <c r="L52" s="277">
        <f>(K52+K55)/2</f>
        <v>98.214285714285708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36.4</v>
      </c>
      <c r="I54" s="110">
        <v>36.4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2.3333333333333335</v>
      </c>
      <c r="I55" s="148">
        <v>2.25</v>
      </c>
      <c r="J55" s="91">
        <f>IF(I55/H55*100&gt;100,100,I55/H55*100)</f>
        <v>96.428571428571416</v>
      </c>
      <c r="K55" s="91">
        <f>J55</f>
        <v>96.428571428571416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7.5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36.4</v>
      </c>
      <c r="I58" s="110">
        <v>36.4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22.666666666666668</v>
      </c>
      <c r="I59" s="148">
        <v>22.75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91.1</v>
      </c>
      <c r="J64" s="87">
        <f>IF(I64/H64*100&gt;100,100,I64/H64*100)</f>
        <v>91.1</v>
      </c>
      <c r="K64" s="287">
        <f>(J64+J65+J66)/3</f>
        <v>97.033333333333346</v>
      </c>
      <c r="L64" s="277">
        <f>(K64+K67)/2</f>
        <v>98.51666666666668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10</v>
      </c>
      <c r="I65" s="87">
        <v>1.8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0.66666666666666663</v>
      </c>
      <c r="I67" s="150">
        <v>0.92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91.1</v>
      </c>
      <c r="J68" s="87">
        <f>IF(I68/H68*100&gt;100,100,I68/H68*100)</f>
        <v>91.1</v>
      </c>
      <c r="K68" s="287">
        <f>(J68+J69+J70)/3</f>
        <v>97.033333333333346</v>
      </c>
      <c r="L68" s="277">
        <f>(K68+K71)/2</f>
        <v>95.39166666666668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6.8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2.6666666666666665</v>
      </c>
      <c r="I71" s="150">
        <v>2.5</v>
      </c>
      <c r="J71" s="101">
        <f>IF(I71/H71*100&gt;100,100,I71/H71*100)</f>
        <v>93.75</v>
      </c>
      <c r="K71" s="91">
        <f>J71</f>
        <v>93.75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91.1</v>
      </c>
      <c r="J72" s="87">
        <f>IF(I72/H72*100&gt;100,100,I72/H72*100)</f>
        <v>91.1</v>
      </c>
      <c r="K72" s="287">
        <f>(J72+J73+J74)/3</f>
        <v>97.033333333333346</v>
      </c>
      <c r="L72" s="277">
        <f>(K72+K75)/2</f>
        <v>96.170096269554762</v>
      </c>
      <c r="M72" s="284"/>
      <c r="N72" s="275"/>
    </row>
    <row r="73" spans="1:14" ht="63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4.3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92.333333333333329</v>
      </c>
      <c r="I75" s="150">
        <v>88</v>
      </c>
      <c r="J75" s="101">
        <f>IF(I75/H75*100&gt;100,100,I75/H75*100)</f>
        <v>95.306859205776178</v>
      </c>
      <c r="K75" s="91">
        <f>J75</f>
        <v>95.306859205776178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100</v>
      </c>
      <c r="I88" s="109">
        <v>91.1</v>
      </c>
      <c r="J88" s="87">
        <f>IF(I88/H88*100&gt;100,100,I88/H88*100)</f>
        <v>91.1</v>
      </c>
      <c r="K88" s="287">
        <f>(J88+J89+J90)/3</f>
        <v>97.033333333333346</v>
      </c>
      <c r="L88" s="277">
        <f>(K88+K91)/2</f>
        <v>98.51666666666668</v>
      </c>
      <c r="M88" s="284"/>
      <c r="N88" s="275"/>
    </row>
    <row r="89" spans="1:14" ht="63.75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10</v>
      </c>
      <c r="I89" s="87">
        <v>7.3</v>
      </c>
      <c r="J89" s="87">
        <f>IF(H89/I89*100&gt;100,100,H89/I89*100)</f>
        <v>100</v>
      </c>
      <c r="K89" s="288"/>
      <c r="L89" s="285"/>
      <c r="M89" s="284"/>
      <c r="N89" s="275"/>
    </row>
    <row r="90" spans="1:14" ht="48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ht="32.25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>
        <v>0.33333333333333331</v>
      </c>
      <c r="I91" s="150">
        <v>0.33333333333333331</v>
      </c>
      <c r="J91" s="101">
        <f>IF(I91/H91*100&gt;100,100,I91/H91*100)</f>
        <v>100</v>
      </c>
      <c r="K91" s="91">
        <f>J91</f>
        <v>100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91.1</v>
      </c>
      <c r="J92" s="87">
        <f>IF(I92/H92*100&gt;100,100,I92/H92*100)</f>
        <v>91.1</v>
      </c>
      <c r="K92" s="287">
        <f>(J92+J93+J94)/3</f>
        <v>97.033333333333346</v>
      </c>
      <c r="L92" s="277">
        <f>(K92+K95)/2</f>
        <v>96.730952380952374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2.7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2.3333333333333335</v>
      </c>
      <c r="I95" s="150">
        <v>2.25</v>
      </c>
      <c r="J95" s="101">
        <f>IF(I95/H95*100&gt;100,100,I95/H95*100)</f>
        <v>96.428571428571416</v>
      </c>
      <c r="K95" s="91">
        <f>J95</f>
        <v>96.428571428571416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91.1</v>
      </c>
      <c r="J96" s="87">
        <f>IF(I96/H96*100&gt;100,100,I96/H96*100)</f>
        <v>91.1</v>
      </c>
      <c r="K96" s="287">
        <f>(J96+J97+J98)/3</f>
        <v>97.033333333333346</v>
      </c>
      <c r="L96" s="277">
        <f>(K96+K99)/2</f>
        <v>98.51666666666668</v>
      </c>
      <c r="M96" s="284"/>
      <c r="N96" s="275"/>
    </row>
    <row r="97" spans="1:14" ht="63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7.5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22.666666666666668</v>
      </c>
      <c r="I99" s="150">
        <v>22.75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1" spans="1:14" x14ac:dyDescent="0.25">
      <c r="B111" s="124" t="s">
        <v>143</v>
      </c>
    </row>
    <row r="113" spans="2:2" x14ac:dyDescent="0.25">
      <c r="B113" s="125" t="s">
        <v>144</v>
      </c>
    </row>
  </sheetData>
  <autoFilter ref="A2:N107">
    <filterColumn colId="1" showButton="0"/>
    <filterColumn colId="2" showButton="0"/>
    <filterColumn colId="9">
      <filters>
        <filter val="10"/>
        <filter val="100,0"/>
        <filter val="91,1"/>
        <filter val="93,8"/>
        <filter val="95,2"/>
        <filter val="95,3"/>
        <filter val="96,4"/>
        <filter val="98,0"/>
      </filters>
    </filterColumn>
  </autoFilter>
  <mergeCells count="134">
    <mergeCell ref="A1:N1"/>
    <mergeCell ref="B104:B107"/>
    <mergeCell ref="C104:C107"/>
    <mergeCell ref="D104:D107"/>
    <mergeCell ref="K104:K106"/>
    <mergeCell ref="L104:L107"/>
    <mergeCell ref="K96:K98"/>
    <mergeCell ref="N24:N99"/>
    <mergeCell ref="L100:L103"/>
    <mergeCell ref="C88:C91"/>
    <mergeCell ref="C100:C103"/>
    <mergeCell ref="B96:B99"/>
    <mergeCell ref="C96:C99"/>
    <mergeCell ref="L96:L99"/>
    <mergeCell ref="L88:L91"/>
    <mergeCell ref="D92:D95"/>
    <mergeCell ref="L92:L95"/>
    <mergeCell ref="D96:D99"/>
    <mergeCell ref="B88:B91"/>
    <mergeCell ref="K92:K94"/>
    <mergeCell ref="K88:K90"/>
    <mergeCell ref="L84:L87"/>
    <mergeCell ref="D88:D91"/>
    <mergeCell ref="D100:D103"/>
    <mergeCell ref="B92:B95"/>
    <mergeCell ref="C92:C95"/>
    <mergeCell ref="B100:B103"/>
    <mergeCell ref="L80:L83"/>
    <mergeCell ref="B84:B87"/>
    <mergeCell ref="C84:C87"/>
    <mergeCell ref="D80:D83"/>
    <mergeCell ref="D84:D87"/>
    <mergeCell ref="K84:K86"/>
    <mergeCell ref="B80:B83"/>
    <mergeCell ref="C80:C83"/>
    <mergeCell ref="D8:D11"/>
    <mergeCell ref="K8:K10"/>
    <mergeCell ref="D12:D15"/>
    <mergeCell ref="K12:K14"/>
    <mergeCell ref="L12:L15"/>
    <mergeCell ref="B64:B67"/>
    <mergeCell ref="D76:D79"/>
    <mergeCell ref="B68:B71"/>
    <mergeCell ref="C68:C71"/>
    <mergeCell ref="D68:D71"/>
    <mergeCell ref="K60:K62"/>
    <mergeCell ref="K76:K78"/>
    <mergeCell ref="L76:L79"/>
    <mergeCell ref="B72:B75"/>
    <mergeCell ref="C72:C75"/>
    <mergeCell ref="D72:D75"/>
    <mergeCell ref="K72:K74"/>
    <mergeCell ref="L72:L75"/>
    <mergeCell ref="B76:B79"/>
    <mergeCell ref="C76:C79"/>
    <mergeCell ref="K68:K70"/>
    <mergeCell ref="C64:C67"/>
    <mergeCell ref="D64:D67"/>
    <mergeCell ref="L68:L71"/>
    <mergeCell ref="D52:D55"/>
    <mergeCell ref="B28:B31"/>
    <mergeCell ref="C28:C31"/>
    <mergeCell ref="B24:B27"/>
    <mergeCell ref="L60:L63"/>
    <mergeCell ref="L56:L59"/>
    <mergeCell ref="C48:C51"/>
    <mergeCell ref="B56:B59"/>
    <mergeCell ref="C56:C59"/>
    <mergeCell ref="D56:D59"/>
    <mergeCell ref="K56:K58"/>
    <mergeCell ref="L52:L55"/>
    <mergeCell ref="B48:B51"/>
    <mergeCell ref="B60:B63"/>
    <mergeCell ref="K28:K30"/>
    <mergeCell ref="K52:K54"/>
    <mergeCell ref="K44:K46"/>
    <mergeCell ref="K48:K50"/>
    <mergeCell ref="K36:K38"/>
    <mergeCell ref="C60:C63"/>
    <mergeCell ref="D60:D63"/>
    <mergeCell ref="C16:C19"/>
    <mergeCell ref="B40:B43"/>
    <mergeCell ref="C40:C43"/>
    <mergeCell ref="C44:C47"/>
    <mergeCell ref="D40:D43"/>
    <mergeCell ref="D48:D51"/>
    <mergeCell ref="D36:D39"/>
    <mergeCell ref="B12:B15"/>
    <mergeCell ref="C12:C15"/>
    <mergeCell ref="D24:D27"/>
    <mergeCell ref="D20:D23"/>
    <mergeCell ref="D16:D19"/>
    <mergeCell ref="C24:C27"/>
    <mergeCell ref="B32:B35"/>
    <mergeCell ref="C32:C35"/>
    <mergeCell ref="D32:D35"/>
    <mergeCell ref="L36:L39"/>
    <mergeCell ref="K4:K6"/>
    <mergeCell ref="K32:K34"/>
    <mergeCell ref="L20:L23"/>
    <mergeCell ref="A4:A107"/>
    <mergeCell ref="B52:B55"/>
    <mergeCell ref="C52:C55"/>
    <mergeCell ref="D44:D47"/>
    <mergeCell ref="B4:B7"/>
    <mergeCell ref="C4:C7"/>
    <mergeCell ref="D4:D7"/>
    <mergeCell ref="B36:B39"/>
    <mergeCell ref="C36:C39"/>
    <mergeCell ref="B44:B47"/>
    <mergeCell ref="B8:B11"/>
    <mergeCell ref="C8:C11"/>
    <mergeCell ref="B20:B23"/>
    <mergeCell ref="C20:C23"/>
    <mergeCell ref="D28:D31"/>
    <mergeCell ref="B16:B19"/>
    <mergeCell ref="M4:M107"/>
    <mergeCell ref="L4:L7"/>
    <mergeCell ref="K40:K42"/>
    <mergeCell ref="L48:L51"/>
    <mergeCell ref="K24:K26"/>
    <mergeCell ref="L24:L27"/>
    <mergeCell ref="L32:L35"/>
    <mergeCell ref="L44:L47"/>
    <mergeCell ref="L40:L43"/>
    <mergeCell ref="L28:L31"/>
    <mergeCell ref="K20:K22"/>
    <mergeCell ref="L8:L11"/>
    <mergeCell ref="K16:K18"/>
    <mergeCell ref="L16:L19"/>
    <mergeCell ref="K80:K82"/>
    <mergeCell ref="K64:K66"/>
    <mergeCell ref="L64:L67"/>
    <mergeCell ref="K100:K102"/>
  </mergeCells>
  <phoneticPr fontId="1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13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7" style="125" customWidth="1"/>
    <col min="2" max="2" width="31.7109375" style="125" customWidth="1"/>
    <col min="3" max="3" width="40.57031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156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.75" hidden="1" customHeight="1" thickBot="1" x14ac:dyDescent="0.3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.75" hidden="1" customHeight="1" thickBot="1" x14ac:dyDescent="0.3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4" ht="63.75" hidden="1" customHeight="1" thickBot="1" x14ac:dyDescent="0.3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4" ht="63.75" hidden="1" customHeight="1" thickBot="1" x14ac:dyDescent="0.3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4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4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4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84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84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84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87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2.1</v>
      </c>
      <c r="J28" s="109">
        <f>IF(H28/I28*100&gt;100,100,H28/I28*100)</f>
        <v>100</v>
      </c>
      <c r="K28" s="280">
        <f>(J28+J29+J30)/3</f>
        <v>100</v>
      </c>
      <c r="L28" s="277">
        <f>(K28+K31)/2</f>
        <v>95.833333333333329</v>
      </c>
      <c r="M28" s="284"/>
      <c r="N28" s="274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45.5</v>
      </c>
      <c r="I30" s="110">
        <v>55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4</v>
      </c>
      <c r="I31" s="148">
        <v>3.6666666666666665</v>
      </c>
      <c r="J31" s="91">
        <f>IF(I31/H31*100&gt;100,100,I31/H31*100)</f>
        <v>91.666666666666657</v>
      </c>
      <c r="K31" s="91">
        <f>J31</f>
        <v>91.666666666666657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3.8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99.113321799307954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.75" thickBot="1" x14ac:dyDescent="0.3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45.5</v>
      </c>
      <c r="I34" s="110">
        <v>55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hidden="1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192.66666666666666</v>
      </c>
      <c r="I35" s="148">
        <v>189.25</v>
      </c>
      <c r="J35" s="91">
        <f>IF(I35/H35*100&gt;100,100,I35/H35*100)</f>
        <v>98.226643598615922</v>
      </c>
      <c r="K35" s="91">
        <f>J35</f>
        <v>98.226643598615922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275"/>
    </row>
    <row r="53" spans="1:14" ht="63.75" hidden="1" customHeight="1" thickBot="1" x14ac:dyDescent="0.3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275"/>
    </row>
    <row r="54" spans="1:14" ht="63.75" hidden="1" customHeight="1" thickBot="1" x14ac:dyDescent="0.3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275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7.4</v>
      </c>
      <c r="J56" s="109">
        <f>IF(H56/I56*100&gt;100,100,H56/I56*100)</f>
        <v>100</v>
      </c>
      <c r="K56" s="280">
        <f>(J56+J57+J58)/3</f>
        <v>100</v>
      </c>
      <c r="L56" s="277">
        <f>(K56+K59)/2</f>
        <v>96.050000000000011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thickBot="1" x14ac:dyDescent="0.3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45.5</v>
      </c>
      <c r="I58" s="110">
        <v>55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20</v>
      </c>
      <c r="I59" s="148">
        <v>18.420000000000002</v>
      </c>
      <c r="J59" s="91">
        <f>IF(I59/H59*100&gt;100,100,I59/H59*100)</f>
        <v>92.100000000000009</v>
      </c>
      <c r="K59" s="91">
        <f>J59</f>
        <v>92.100000000000009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275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/>
      <c r="I65" s="87"/>
      <c r="J65" s="87" t="e">
        <f>IF(H65/I65*100&gt;100,100,H65/I65*100)</f>
        <v>#DIV/0!</v>
      </c>
      <c r="K65" s="288"/>
      <c r="L65" s="285"/>
      <c r="M65" s="284"/>
      <c r="N65" s="275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284"/>
      <c r="N66" s="275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275"/>
    </row>
    <row r="68" spans="1:14" ht="63.75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95.833333333333329</v>
      </c>
      <c r="M68" s="284"/>
      <c r="N68" s="275"/>
    </row>
    <row r="69" spans="1:14" ht="63.75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2.1</v>
      </c>
      <c r="J69" s="87">
        <f>IF(H69/I69*100&gt;100,100,H69/I69*100)</f>
        <v>100</v>
      </c>
      <c r="K69" s="288"/>
      <c r="L69" s="285"/>
      <c r="M69" s="284"/>
      <c r="N69" s="275"/>
    </row>
    <row r="70" spans="1:14" ht="48" customHeight="1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4</v>
      </c>
      <c r="I71" s="148">
        <v>3.6666666666666665</v>
      </c>
      <c r="J71" s="101">
        <f>IF(I71/H71*100&gt;100,100,I71/H71*100)</f>
        <v>91.666666666666657</v>
      </c>
      <c r="K71" s="91">
        <f>J71</f>
        <v>91.666666666666657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99.4375</v>
      </c>
      <c r="M72" s="284"/>
      <c r="N72" s="275"/>
    </row>
    <row r="73" spans="1:14" ht="78.75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9.6</v>
      </c>
      <c r="J73" s="87">
        <f>IF(H73/I73*100&gt;100,100,H73/I73*100)</f>
        <v>100</v>
      </c>
      <c r="K73" s="288"/>
      <c r="L73" s="285"/>
      <c r="M73" s="284"/>
      <c r="N73" s="275"/>
    </row>
    <row r="74" spans="1:14" ht="48" thickBot="1" x14ac:dyDescent="0.3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hidden="1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104</v>
      </c>
      <c r="I75" s="150">
        <v>102.83</v>
      </c>
      <c r="J75" s="101">
        <f>IF(I75/H75*100&gt;100,100,I75/H75*100)</f>
        <v>98.875</v>
      </c>
      <c r="K75" s="91">
        <f>J75</f>
        <v>98.875</v>
      </c>
      <c r="L75" s="286"/>
      <c r="M75" s="284"/>
      <c r="N75" s="275"/>
    </row>
    <row r="76" spans="1:14" ht="63.75" hidden="1" customHeight="1" thickBot="1" x14ac:dyDescent="0.3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78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thickBot="1" x14ac:dyDescent="0.3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>
        <v>100</v>
      </c>
      <c r="I80" s="109">
        <v>100</v>
      </c>
      <c r="J80" s="87">
        <f>IF(I80/H80*100&gt;100,100,I80/H80*100)</f>
        <v>100</v>
      </c>
      <c r="K80" s="287">
        <f>(J80+J81+J82)/3</f>
        <v>100</v>
      </c>
      <c r="L80" s="277">
        <f>(K80+K83)/2</f>
        <v>98.733082706766908</v>
      </c>
      <c r="M80" s="284"/>
      <c r="N80" s="275"/>
    </row>
    <row r="81" spans="1:14" ht="78.75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>
        <v>10</v>
      </c>
      <c r="I81" s="87">
        <v>3.5</v>
      </c>
      <c r="J81" s="87">
        <f>IF(H81/I81*100&gt;100,100,H81/I81*100)</f>
        <v>100</v>
      </c>
      <c r="K81" s="288"/>
      <c r="L81" s="285"/>
      <c r="M81" s="284"/>
      <c r="N81" s="275"/>
    </row>
    <row r="82" spans="1:14" ht="48" thickBot="1" x14ac:dyDescent="0.3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>
        <v>100</v>
      </c>
      <c r="I82" s="110">
        <v>100</v>
      </c>
      <c r="J82" s="87">
        <f>IF(I82/H82*100&gt;100,100,I82/H82*100)</f>
        <v>100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>
        <v>88.666666666666671</v>
      </c>
      <c r="I83" s="150">
        <v>86.42</v>
      </c>
      <c r="J83" s="101">
        <f>IF(I83/H83*100&gt;100,100,I83/H83*100)</f>
        <v>97.46616541353383</v>
      </c>
      <c r="K83" s="91">
        <f>J83</f>
        <v>97.46616541353383</v>
      </c>
      <c r="L83" s="286"/>
      <c r="M83" s="284"/>
      <c r="N83" s="275"/>
    </row>
    <row r="84" spans="1:14" ht="63.75" hidden="1" customHeight="1" thickBot="1" x14ac:dyDescent="0.3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78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thickBot="1" x14ac:dyDescent="0.3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78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.75" hidden="1" customHeight="1" thickBot="1" x14ac:dyDescent="0.3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275"/>
    </row>
    <row r="93" spans="1:14" ht="78.75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275"/>
    </row>
    <row r="94" spans="1:14" ht="48" hidden="1" customHeight="1" thickBot="1" x14ac:dyDescent="0.3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275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275"/>
    </row>
    <row r="96" spans="1:14" ht="63.75" hidden="1" customHeight="1" thickBot="1" x14ac:dyDescent="0.3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275"/>
    </row>
    <row r="97" spans="1:14" ht="78.75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275"/>
    </row>
    <row r="98" spans="1:14" ht="48" hidden="1" customHeight="1" thickBot="1" x14ac:dyDescent="0.3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275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275"/>
    </row>
    <row r="100" spans="1:14" ht="63.75" hidden="1" customHeight="1" thickBot="1" x14ac:dyDescent="0.3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275"/>
    </row>
    <row r="101" spans="1:14" ht="78.75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275"/>
    </row>
    <row r="102" spans="1:14" ht="48" hidden="1" customHeight="1" thickBot="1" x14ac:dyDescent="0.3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275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275"/>
    </row>
    <row r="104" spans="1:14" ht="63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>
        <v>100</v>
      </c>
      <c r="I104" s="109">
        <v>100</v>
      </c>
      <c r="J104" s="87">
        <f>IF(I104/H104*100&gt;100,100,I104/H104*100)</f>
        <v>100</v>
      </c>
      <c r="K104" s="287">
        <f>(J104+J105+J106)/3</f>
        <v>100</v>
      </c>
      <c r="L104" s="277">
        <f>(K104+K107)/2</f>
        <v>96.050000000000011</v>
      </c>
      <c r="M104" s="284"/>
      <c r="N104" s="275"/>
    </row>
    <row r="105" spans="1:14" ht="78.75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>
        <v>10</v>
      </c>
      <c r="I105" s="87">
        <v>7.6</v>
      </c>
      <c r="J105" s="87">
        <f>IF(H105/I105*100&gt;100,100,H105/I105*100)</f>
        <v>100</v>
      </c>
      <c r="K105" s="288"/>
      <c r="L105" s="285"/>
      <c r="M105" s="284"/>
      <c r="N105" s="275"/>
    </row>
    <row r="106" spans="1:14" ht="47.25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>
        <v>100</v>
      </c>
      <c r="I106" s="110">
        <v>100</v>
      </c>
      <c r="J106" s="87">
        <f>IF(I106/H106*100&gt;100,100,I106/H106*100)</f>
        <v>100</v>
      </c>
      <c r="K106" s="289"/>
      <c r="L106" s="285"/>
      <c r="M106" s="284"/>
      <c r="N106" s="276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>
        <v>20</v>
      </c>
      <c r="I107" s="150">
        <v>18.420000000000002</v>
      </c>
      <c r="J107" s="101">
        <f>IF(I107/H107*100&gt;100,100,I107/H107*100)</f>
        <v>92.100000000000009</v>
      </c>
      <c r="K107" s="91">
        <f>J107</f>
        <v>92.100000000000009</v>
      </c>
      <c r="L107" s="286"/>
      <c r="M107" s="284"/>
      <c r="N107" s="87"/>
    </row>
    <row r="111" spans="1:14" x14ac:dyDescent="0.25">
      <c r="B111" s="125" t="s">
        <v>143</v>
      </c>
    </row>
    <row r="113" spans="2:2" x14ac:dyDescent="0.25">
      <c r="B113" s="125" t="s">
        <v>144</v>
      </c>
    </row>
  </sheetData>
  <autoFilter ref="A2:N107">
    <filterColumn colId="1" showButton="0"/>
    <filterColumn colId="2" showButton="0"/>
  </autoFilter>
  <mergeCells count="134">
    <mergeCell ref="A1:N1"/>
    <mergeCell ref="B104:B107"/>
    <mergeCell ref="C104:C107"/>
    <mergeCell ref="D104:D107"/>
    <mergeCell ref="K104:K106"/>
    <mergeCell ref="L104:L107"/>
    <mergeCell ref="K96:K98"/>
    <mergeCell ref="L100:L103"/>
    <mergeCell ref="D100:D103"/>
    <mergeCell ref="K100:K102"/>
    <mergeCell ref="K92:K94"/>
    <mergeCell ref="L92:L95"/>
    <mergeCell ref="L96:L99"/>
    <mergeCell ref="D96:D99"/>
    <mergeCell ref="B88:B91"/>
    <mergeCell ref="C88:C91"/>
    <mergeCell ref="D88:D91"/>
    <mergeCell ref="K88:K90"/>
    <mergeCell ref="L88:L91"/>
    <mergeCell ref="D92:D95"/>
    <mergeCell ref="K72:K74"/>
    <mergeCell ref="L72:L75"/>
    <mergeCell ref="K60:K62"/>
    <mergeCell ref="D72:D75"/>
    <mergeCell ref="K80:K82"/>
    <mergeCell ref="L80:L83"/>
    <mergeCell ref="K76:K78"/>
    <mergeCell ref="B80:B83"/>
    <mergeCell ref="B84:B87"/>
    <mergeCell ref="C84:C87"/>
    <mergeCell ref="B96:B99"/>
    <mergeCell ref="C96:C99"/>
    <mergeCell ref="L84:L87"/>
    <mergeCell ref="D84:D87"/>
    <mergeCell ref="C80:C83"/>
    <mergeCell ref="B92:B95"/>
    <mergeCell ref="C92:C95"/>
    <mergeCell ref="K84:K86"/>
    <mergeCell ref="B72:B75"/>
    <mergeCell ref="B76:B79"/>
    <mergeCell ref="C76:C79"/>
    <mergeCell ref="D76:D79"/>
    <mergeCell ref="C72:C75"/>
    <mergeCell ref="D80:D83"/>
    <mergeCell ref="B68:B71"/>
    <mergeCell ref="C68:C71"/>
    <mergeCell ref="D68:D71"/>
    <mergeCell ref="D56:D59"/>
    <mergeCell ref="K56:K58"/>
    <mergeCell ref="L76:L79"/>
    <mergeCell ref="L64:L67"/>
    <mergeCell ref="L68:L71"/>
    <mergeCell ref="L60:L63"/>
    <mergeCell ref="L56:L59"/>
    <mergeCell ref="D8:D11"/>
    <mergeCell ref="K8:K10"/>
    <mergeCell ref="K40:K42"/>
    <mergeCell ref="L20:L23"/>
    <mergeCell ref="L8:L11"/>
    <mergeCell ref="K12:K14"/>
    <mergeCell ref="L32:L35"/>
    <mergeCell ref="K20:K22"/>
    <mergeCell ref="L52:L55"/>
    <mergeCell ref="L24:L27"/>
    <mergeCell ref="L36:L39"/>
    <mergeCell ref="L48:L51"/>
    <mergeCell ref="L40:L43"/>
    <mergeCell ref="K68:K70"/>
    <mergeCell ref="K64:K66"/>
    <mergeCell ref="D64:D67"/>
    <mergeCell ref="D60:D63"/>
    <mergeCell ref="D48:D51"/>
    <mergeCell ref="C48:C51"/>
    <mergeCell ref="K52:K54"/>
    <mergeCell ref="K24:K26"/>
    <mergeCell ref="K36:K38"/>
    <mergeCell ref="K44:K46"/>
    <mergeCell ref="K28:K30"/>
    <mergeCell ref="B28:B31"/>
    <mergeCell ref="C28:C31"/>
    <mergeCell ref="B24:B27"/>
    <mergeCell ref="C24:C27"/>
    <mergeCell ref="K48:K50"/>
    <mergeCell ref="D32:D35"/>
    <mergeCell ref="B32:B35"/>
    <mergeCell ref="C32:C35"/>
    <mergeCell ref="A4:A107"/>
    <mergeCell ref="B12:B15"/>
    <mergeCell ref="C12:C15"/>
    <mergeCell ref="B52:B55"/>
    <mergeCell ref="C52:C55"/>
    <mergeCell ref="B36:B39"/>
    <mergeCell ref="C36:C39"/>
    <mergeCell ref="B20:B23"/>
    <mergeCell ref="B8:B11"/>
    <mergeCell ref="C8:C11"/>
    <mergeCell ref="B16:B19"/>
    <mergeCell ref="C16:C19"/>
    <mergeCell ref="B44:B47"/>
    <mergeCell ref="C44:C47"/>
    <mergeCell ref="B40:B43"/>
    <mergeCell ref="C40:C43"/>
    <mergeCell ref="B48:B51"/>
    <mergeCell ref="C20:C23"/>
    <mergeCell ref="B60:B63"/>
    <mergeCell ref="B64:B67"/>
    <mergeCell ref="C64:C67"/>
    <mergeCell ref="C60:C63"/>
    <mergeCell ref="B100:B103"/>
    <mergeCell ref="C100:C103"/>
    <mergeCell ref="N28:N106"/>
    <mergeCell ref="B56:B59"/>
    <mergeCell ref="C56:C59"/>
    <mergeCell ref="L44:L47"/>
    <mergeCell ref="L28:L31"/>
    <mergeCell ref="M4:M107"/>
    <mergeCell ref="B4:B7"/>
    <mergeCell ref="C4:C7"/>
    <mergeCell ref="D4:D7"/>
    <mergeCell ref="K4:K6"/>
    <mergeCell ref="L4:L7"/>
    <mergeCell ref="D36:D39"/>
    <mergeCell ref="D20:D23"/>
    <mergeCell ref="D24:D27"/>
    <mergeCell ref="D28:D31"/>
    <mergeCell ref="D12:D15"/>
    <mergeCell ref="L16:L19"/>
    <mergeCell ref="D16:D19"/>
    <mergeCell ref="K16:K18"/>
    <mergeCell ref="L12:L15"/>
    <mergeCell ref="K32:K34"/>
    <mergeCell ref="D52:D55"/>
    <mergeCell ref="D40:D43"/>
    <mergeCell ref="D44:D47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N11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5.7109375" style="125" customWidth="1"/>
    <col min="2" max="2" width="31.5703125" style="125" customWidth="1"/>
    <col min="3" max="3" width="39.1406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157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106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.75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4" ht="63.75" hidden="1" customHeight="1" x14ac:dyDescent="0.25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4" ht="63.75" hidden="1" customHeight="1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4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4" ht="81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4" ht="63.75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4" ht="63.75" hidden="1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4" ht="63.75" hidden="1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4" ht="63.75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7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7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7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4" ht="63.75" hidden="1" customHeight="1" thickBot="1" x14ac:dyDescent="0.3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9"/>
      <c r="I24" s="111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84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51"/>
      <c r="I25" s="112"/>
      <c r="J25" s="87" t="e">
        <f>IF(H25/I25*100&gt;100,100,H25/I25*100)</f>
        <v>#DIV/0!</v>
      </c>
      <c r="K25" s="281"/>
      <c r="L25" s="278"/>
      <c r="M25" s="284"/>
      <c r="N25" s="84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51"/>
      <c r="I26" s="151"/>
      <c r="J26" s="87" t="e">
        <f>IF(I26/H26*100&gt;100,100,I26/H26*100)</f>
        <v>#DIV/0!</v>
      </c>
      <c r="K26" s="282"/>
      <c r="L26" s="278"/>
      <c r="M26" s="284"/>
      <c r="N26" s="84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87"/>
    </row>
    <row r="28" spans="1:14" ht="63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9">
        <v>10</v>
      </c>
      <c r="I28" s="111">
        <v>2.1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311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51">
        <v>100</v>
      </c>
      <c r="I29" s="112">
        <v>100</v>
      </c>
      <c r="J29" s="87">
        <f>IF(H29/I29*100&gt;100,100,H29/I29*100)</f>
        <v>100</v>
      </c>
      <c r="K29" s="281"/>
      <c r="L29" s="278"/>
      <c r="M29" s="284"/>
      <c r="N29" s="312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51">
        <v>53.8</v>
      </c>
      <c r="I30" s="151">
        <v>53.8</v>
      </c>
      <c r="J30" s="87">
        <f>IF(I30/H30*100&gt;100,100,I30/H30*100)</f>
        <v>100</v>
      </c>
      <c r="K30" s="282"/>
      <c r="L30" s="278"/>
      <c r="M30" s="284"/>
      <c r="N30" s="312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4.333333333333333</v>
      </c>
      <c r="I31" s="148">
        <v>4.75</v>
      </c>
      <c r="J31" s="91">
        <f>IF(I31/H31*100&gt;100,100,I31/H31*100)</f>
        <v>100</v>
      </c>
      <c r="K31" s="91">
        <f>J31</f>
        <v>100</v>
      </c>
      <c r="L31" s="279"/>
      <c r="M31" s="284"/>
      <c r="N31" s="312"/>
    </row>
    <row r="32" spans="1:14" ht="63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9">
        <v>10</v>
      </c>
      <c r="I32" s="111">
        <v>1.7</v>
      </c>
      <c r="J32" s="109">
        <f>IF(H32/I32*100&gt;100,100,H32/I32*100)</f>
        <v>100</v>
      </c>
      <c r="K32" s="280">
        <f>(J32+J33+J34)/3</f>
        <v>100</v>
      </c>
      <c r="L32" s="277">
        <f>(K32+K35)/2</f>
        <v>100</v>
      </c>
      <c r="M32" s="284"/>
      <c r="N32" s="312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51">
        <v>100</v>
      </c>
      <c r="I33" s="112">
        <v>100</v>
      </c>
      <c r="J33" s="87">
        <f>IF(H33/I33*100&gt;100,100,H33/I33*100)</f>
        <v>100</v>
      </c>
      <c r="K33" s="281"/>
      <c r="L33" s="278"/>
      <c r="M33" s="284"/>
      <c r="N33" s="312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51">
        <v>53.8</v>
      </c>
      <c r="I34" s="151">
        <v>53.8</v>
      </c>
      <c r="J34" s="87">
        <f>IF(I34/H34*100&gt;100,100,I34/H34*100)</f>
        <v>100</v>
      </c>
      <c r="K34" s="282"/>
      <c r="L34" s="278"/>
      <c r="M34" s="284"/>
      <c r="N34" s="312"/>
    </row>
    <row r="35" spans="1:14" ht="32.2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125</v>
      </c>
      <c r="I35" s="148">
        <v>125</v>
      </c>
      <c r="J35" s="91">
        <f>IF(I35/H35*100&gt;100,100,I35/H35*100)</f>
        <v>100</v>
      </c>
      <c r="K35" s="91">
        <f>J35</f>
        <v>100</v>
      </c>
      <c r="L35" s="279"/>
      <c r="M35" s="284"/>
      <c r="N35" s="312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312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312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312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312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312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312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312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312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312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312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312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312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312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312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312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312"/>
    </row>
    <row r="52" spans="1:14" ht="63.75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312"/>
    </row>
    <row r="53" spans="1:14" ht="63.75" hidden="1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112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312"/>
    </row>
    <row r="54" spans="1:14" ht="63.75" hidden="1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312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312"/>
    </row>
    <row r="56" spans="1:14" ht="63.75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284"/>
      <c r="N56" s="312"/>
    </row>
    <row r="57" spans="1:14" ht="63.75" hidden="1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112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284"/>
      <c r="N57" s="312"/>
    </row>
    <row r="58" spans="1:14" ht="63.75" hidden="1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284"/>
      <c r="N58" s="312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284"/>
      <c r="N59" s="312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312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312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312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312"/>
    </row>
    <row r="64" spans="1:14" ht="63.75" hidden="1" customHeight="1" thickBot="1" x14ac:dyDescent="0.3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112</v>
      </c>
      <c r="G64" s="94" t="s">
        <v>13</v>
      </c>
      <c r="H64" s="149"/>
      <c r="I64" s="111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312"/>
    </row>
    <row r="65" spans="1:14" ht="63.75" hidden="1" customHeight="1" thickBot="1" x14ac:dyDescent="0.3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51"/>
      <c r="I65" s="112"/>
      <c r="J65" s="87" t="e">
        <f>IF(H65/I65*100&gt;100,100,H65/I65*100)</f>
        <v>#DIV/0!</v>
      </c>
      <c r="K65" s="288"/>
      <c r="L65" s="285"/>
      <c r="M65" s="284"/>
      <c r="N65" s="312"/>
    </row>
    <row r="66" spans="1:14" ht="48" hidden="1" customHeight="1" thickBot="1" x14ac:dyDescent="0.3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51"/>
      <c r="I66" s="151"/>
      <c r="J66" s="87" t="e">
        <f>IF(I66/H66*100&gt;100,100,I66/H66*100)</f>
        <v>#DIV/0!</v>
      </c>
      <c r="K66" s="289"/>
      <c r="L66" s="285"/>
      <c r="M66" s="284"/>
      <c r="N66" s="312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312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9">
        <v>100</v>
      </c>
      <c r="I68" s="111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312"/>
    </row>
    <row r="69" spans="1:14" ht="63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51">
        <v>10</v>
      </c>
      <c r="I69" s="112">
        <v>2.1</v>
      </c>
      <c r="J69" s="87">
        <f>IF(H69/I69*100&gt;100,100,H69/I69*100)</f>
        <v>100</v>
      </c>
      <c r="K69" s="288"/>
      <c r="L69" s="285"/>
      <c r="M69" s="284"/>
      <c r="N69" s="312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51">
        <v>100</v>
      </c>
      <c r="I70" s="151">
        <v>100</v>
      </c>
      <c r="J70" s="87">
        <f>IF(I70/H70*100&gt;100,100,I70/H70*100)</f>
        <v>100</v>
      </c>
      <c r="K70" s="289"/>
      <c r="L70" s="285"/>
      <c r="M70" s="284"/>
      <c r="N70" s="312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4.333333333333333</v>
      </c>
      <c r="I71" s="150">
        <v>4.75</v>
      </c>
      <c r="J71" s="101">
        <f>IF(I71/H71*100&gt;100,100,I71/H71*100)</f>
        <v>100</v>
      </c>
      <c r="K71" s="91">
        <f>J71</f>
        <v>100</v>
      </c>
      <c r="L71" s="286"/>
      <c r="M71" s="284"/>
      <c r="N71" s="312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9">
        <v>100</v>
      </c>
      <c r="I72" s="111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100</v>
      </c>
      <c r="M72" s="284"/>
      <c r="N72" s="312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51">
        <v>10</v>
      </c>
      <c r="I73" s="112">
        <v>1.7</v>
      </c>
      <c r="J73" s="87">
        <f>IF(H73/I73*100&gt;100,100,H73/I73*100)</f>
        <v>100</v>
      </c>
      <c r="K73" s="288"/>
      <c r="L73" s="285"/>
      <c r="M73" s="284"/>
      <c r="N73" s="312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51">
        <v>100</v>
      </c>
      <c r="I74" s="151">
        <v>100</v>
      </c>
      <c r="J74" s="87">
        <f>IF(I74/H74*100&gt;100,100,I74/H74*100)</f>
        <v>100</v>
      </c>
      <c r="K74" s="289"/>
      <c r="L74" s="285"/>
      <c r="M74" s="284"/>
      <c r="N74" s="312"/>
    </row>
    <row r="75" spans="1:14" ht="32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125</v>
      </c>
      <c r="I75" s="150">
        <v>125</v>
      </c>
      <c r="J75" s="101">
        <f>IF(I75/H75*100&gt;100,100,I75/H75*100)</f>
        <v>100</v>
      </c>
      <c r="K75" s="91">
        <f>J75</f>
        <v>100</v>
      </c>
      <c r="L75" s="286"/>
      <c r="M75" s="284"/>
      <c r="N75" s="313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84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84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84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87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84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84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84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87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84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84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84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87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84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84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84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87"/>
    </row>
    <row r="92" spans="1:14" ht="63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112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84"/>
    </row>
    <row r="93" spans="1:14" ht="63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84"/>
    </row>
    <row r="94" spans="1:14" ht="47.25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84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87"/>
    </row>
    <row r="96" spans="1:14" ht="63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112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84"/>
    </row>
    <row r="97" spans="1:14" ht="63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84"/>
    </row>
    <row r="98" spans="1:14" ht="47.25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84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87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09" spans="1:14" x14ac:dyDescent="0.25">
      <c r="B109" s="125" t="s">
        <v>143</v>
      </c>
    </row>
    <row r="111" spans="1:14" x14ac:dyDescent="0.25">
      <c r="B111" s="125" t="s">
        <v>158</v>
      </c>
    </row>
  </sheetData>
  <autoFilter ref="A3:N107">
    <filterColumn colId="9">
      <filters>
        <filter val="100,0"/>
      </filters>
    </filterColumn>
  </autoFilter>
  <mergeCells count="134">
    <mergeCell ref="L104:L107"/>
    <mergeCell ref="L96:L99"/>
    <mergeCell ref="K100:K102"/>
    <mergeCell ref="D104:D107"/>
    <mergeCell ref="K104:K106"/>
    <mergeCell ref="D100:D103"/>
    <mergeCell ref="K96:K98"/>
    <mergeCell ref="B88:B91"/>
    <mergeCell ref="K92:K94"/>
    <mergeCell ref="B104:B107"/>
    <mergeCell ref="C104:C107"/>
    <mergeCell ref="B96:B99"/>
    <mergeCell ref="B100:B103"/>
    <mergeCell ref="B92:B95"/>
    <mergeCell ref="L88:L91"/>
    <mergeCell ref="C88:C91"/>
    <mergeCell ref="D88:D91"/>
    <mergeCell ref="K88:K90"/>
    <mergeCell ref="C100:C103"/>
    <mergeCell ref="C96:C99"/>
    <mergeCell ref="C92:C95"/>
    <mergeCell ref="D92:D95"/>
    <mergeCell ref="D96:D99"/>
    <mergeCell ref="B84:B87"/>
    <mergeCell ref="C84:C87"/>
    <mergeCell ref="B80:B83"/>
    <mergeCell ref="C80:C83"/>
    <mergeCell ref="D80:D83"/>
    <mergeCell ref="L84:L87"/>
    <mergeCell ref="K80:K82"/>
    <mergeCell ref="L80:L83"/>
    <mergeCell ref="D84:D87"/>
    <mergeCell ref="K84:K86"/>
    <mergeCell ref="B68:B71"/>
    <mergeCell ref="C68:C71"/>
    <mergeCell ref="D72:D75"/>
    <mergeCell ref="D68:D71"/>
    <mergeCell ref="B72:B75"/>
    <mergeCell ref="C72:C75"/>
    <mergeCell ref="B76:B79"/>
    <mergeCell ref="C76:C79"/>
    <mergeCell ref="D76:D79"/>
    <mergeCell ref="K16:K18"/>
    <mergeCell ref="L16:L19"/>
    <mergeCell ref="K12:K14"/>
    <mergeCell ref="L12:L15"/>
    <mergeCell ref="L40:L43"/>
    <mergeCell ref="K72:K74"/>
    <mergeCell ref="L72:L75"/>
    <mergeCell ref="K76:K78"/>
    <mergeCell ref="L76:L79"/>
    <mergeCell ref="K20:K22"/>
    <mergeCell ref="L24:L27"/>
    <mergeCell ref="L68:L71"/>
    <mergeCell ref="K68:K70"/>
    <mergeCell ref="K64:K66"/>
    <mergeCell ref="L64:L67"/>
    <mergeCell ref="K56:K58"/>
    <mergeCell ref="L28:L31"/>
    <mergeCell ref="K52:K54"/>
    <mergeCell ref="K24:K26"/>
    <mergeCell ref="K36:K38"/>
    <mergeCell ref="B24:B27"/>
    <mergeCell ref="C24:C27"/>
    <mergeCell ref="C48:C51"/>
    <mergeCell ref="D48:D51"/>
    <mergeCell ref="D20:D23"/>
    <mergeCell ref="A1:N1"/>
    <mergeCell ref="B60:B63"/>
    <mergeCell ref="C60:C63"/>
    <mergeCell ref="D60:D63"/>
    <mergeCell ref="K60:K62"/>
    <mergeCell ref="D28:D31"/>
    <mergeCell ref="B32:B35"/>
    <mergeCell ref="C32:C35"/>
    <mergeCell ref="D40:D43"/>
    <mergeCell ref="C12:C15"/>
    <mergeCell ref="D12:D15"/>
    <mergeCell ref="D8:D11"/>
    <mergeCell ref="D4:D7"/>
    <mergeCell ref="B40:B43"/>
    <mergeCell ref="C40:C43"/>
    <mergeCell ref="B28:B31"/>
    <mergeCell ref="C28:C31"/>
    <mergeCell ref="B20:B23"/>
    <mergeCell ref="K8:K10"/>
    <mergeCell ref="A4:A107"/>
    <mergeCell ref="B56:B59"/>
    <mergeCell ref="C56:C59"/>
    <mergeCell ref="B16:B19"/>
    <mergeCell ref="C16:C19"/>
    <mergeCell ref="C36:C39"/>
    <mergeCell ref="B44:B47"/>
    <mergeCell ref="K4:K6"/>
    <mergeCell ref="L4:L7"/>
    <mergeCell ref="L44:L47"/>
    <mergeCell ref="D32:D35"/>
    <mergeCell ref="D24:D27"/>
    <mergeCell ref="L20:L23"/>
    <mergeCell ref="K32:K34"/>
    <mergeCell ref="L32:L35"/>
    <mergeCell ref="K40:K42"/>
    <mergeCell ref="K28:K30"/>
    <mergeCell ref="B64:B67"/>
    <mergeCell ref="C64:C67"/>
    <mergeCell ref="D64:D67"/>
    <mergeCell ref="B36:B39"/>
    <mergeCell ref="D44:D47"/>
    <mergeCell ref="B52:B55"/>
    <mergeCell ref="C52:C55"/>
    <mergeCell ref="D56:D59"/>
    <mergeCell ref="D52:D55"/>
    <mergeCell ref="B48:B51"/>
    <mergeCell ref="N28:N75"/>
    <mergeCell ref="L56:L59"/>
    <mergeCell ref="L60:L63"/>
    <mergeCell ref="L52:L55"/>
    <mergeCell ref="M4:M107"/>
    <mergeCell ref="L48:L51"/>
    <mergeCell ref="L92:L95"/>
    <mergeCell ref="L100:L103"/>
    <mergeCell ref="L36:L39"/>
    <mergeCell ref="L8:L11"/>
    <mergeCell ref="C20:C23"/>
    <mergeCell ref="D36:D39"/>
    <mergeCell ref="C44:C47"/>
    <mergeCell ref="B8:B11"/>
    <mergeCell ref="C8:C11"/>
    <mergeCell ref="B4:B7"/>
    <mergeCell ref="C4:C7"/>
    <mergeCell ref="B12:B15"/>
    <mergeCell ref="K48:K50"/>
    <mergeCell ref="K44:K46"/>
    <mergeCell ref="D16:D19"/>
  </mergeCells>
  <phoneticPr fontId="10" type="noConversion"/>
  <pageMargins left="0.39370078740157483" right="0.43307086614173229" top="0.39370078740157483" bottom="0.43307086614173229" header="0.15748031496062992" footer="0.15748031496062992"/>
  <pageSetup paperSize="9" scale="48" fitToHeight="2" orientation="landscape" r:id="rId1"/>
  <headerFooter alignWithMargins="0"/>
  <rowBreaks count="1" manualBreakCount="1">
    <brk id="6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6.42578125" style="125" customWidth="1"/>
    <col min="2" max="2" width="33.140625" style="125" customWidth="1"/>
    <col min="3" max="3" width="41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159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6.5</v>
      </c>
      <c r="J8" s="109">
        <f>IF(H8/I8*100&gt;100,100,H8/I8*100)</f>
        <v>100</v>
      </c>
      <c r="K8" s="280">
        <f>(J8+J9+J10)/3</f>
        <v>100</v>
      </c>
      <c r="L8" s="277">
        <f>(K8+K11)/2</f>
        <v>99.921383647798734</v>
      </c>
      <c r="M8" s="284"/>
      <c r="N8" s="274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77.3</v>
      </c>
      <c r="I10" s="110">
        <v>81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53</v>
      </c>
      <c r="I11" s="148">
        <v>52.916666666666664</v>
      </c>
      <c r="J11" s="91">
        <f>IF(I11/H11*100&gt;100,100,I11/H11*100)</f>
        <v>99.842767295597483</v>
      </c>
      <c r="K11" s="91">
        <f>J11</f>
        <v>99.842767295597483</v>
      </c>
      <c r="L11" s="279"/>
      <c r="M11" s="284"/>
      <c r="N11" s="275"/>
    </row>
    <row r="12" spans="1:14" ht="63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9.8000000000000007</v>
      </c>
      <c r="J16" s="109">
        <f>IF(H16/I16*100&gt;100,100,H16/I16*100)</f>
        <v>100</v>
      </c>
      <c r="K16" s="280">
        <f>(J16+J17+J18)/3</f>
        <v>100</v>
      </c>
      <c r="L16" s="277">
        <f>(K16+K19)/2</f>
        <v>98.333333333333329</v>
      </c>
      <c r="M16" s="284"/>
      <c r="N16" s="275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77.3</v>
      </c>
      <c r="I18" s="110">
        <v>81.8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5</v>
      </c>
      <c r="I19" s="148">
        <v>4.833333333333333</v>
      </c>
      <c r="J19" s="91">
        <f>IF(I19/H19*100&gt;100,100,I19/H19*100)</f>
        <v>96.666666666666657</v>
      </c>
      <c r="K19" s="91">
        <f>J19</f>
        <v>96.666666666666657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.75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7.4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77.3</v>
      </c>
      <c r="I30" s="110">
        <v>81.8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3.6666666666666665</v>
      </c>
      <c r="I31" s="148">
        <v>3.8333333333333335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6.4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99.799679487179475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77.3</v>
      </c>
      <c r="I34" s="110">
        <v>81.8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104</v>
      </c>
      <c r="I35" s="148">
        <v>103.58333333333333</v>
      </c>
      <c r="J35" s="91">
        <f>IF(I35/H35*100&gt;100,100,I35/H35*100)</f>
        <v>99.599358974358964</v>
      </c>
      <c r="K35" s="91">
        <f>J35</f>
        <v>99.599358974358964</v>
      </c>
      <c r="L35" s="279"/>
      <c r="M35" s="284"/>
      <c r="N35" s="275"/>
    </row>
    <row r="36" spans="1:14" ht="63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thickBot="1" x14ac:dyDescent="0.3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thickBot="1" x14ac:dyDescent="0.3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thickBot="1" x14ac:dyDescent="0.3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thickBot="1" x14ac:dyDescent="0.3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275"/>
    </row>
    <row r="53" spans="1:14" ht="63.75" hidden="1" customHeight="1" thickBot="1" x14ac:dyDescent="0.3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275"/>
    </row>
    <row r="54" spans="1:14" ht="63.75" hidden="1" customHeight="1" thickBot="1" x14ac:dyDescent="0.3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275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275"/>
    </row>
    <row r="56" spans="1:14" ht="63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284"/>
      <c r="N56" s="275"/>
    </row>
    <row r="57" spans="1:14" ht="63.75" hidden="1" customHeight="1" thickBot="1" x14ac:dyDescent="0.3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284"/>
      <c r="N57" s="275"/>
    </row>
    <row r="58" spans="1:14" ht="63.75" hidden="1" customHeight="1" thickBot="1" x14ac:dyDescent="0.3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284"/>
      <c r="N58" s="275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thickBot="1" x14ac:dyDescent="0.3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thickBot="1" x14ac:dyDescent="0.3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98.333333333333329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9.8000000000000007</v>
      </c>
      <c r="J65" s="87">
        <f>IF(H65/I65*100&gt;100,100,H65/I65*100)</f>
        <v>100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5</v>
      </c>
      <c r="I67" s="150">
        <v>4.833333333333333</v>
      </c>
      <c r="J67" s="101">
        <f>IF(I67/H67*100&gt;100,100,I67/H67*100)</f>
        <v>96.666666666666657</v>
      </c>
      <c r="K67" s="91">
        <f>J67</f>
        <v>96.666666666666657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7.4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3.6666666666666665</v>
      </c>
      <c r="I71" s="150">
        <v>3.8333333333333335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99.840764331210181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7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157</v>
      </c>
      <c r="I75" s="150">
        <v>156.5</v>
      </c>
      <c r="J75" s="101">
        <f>IF(I75/H75*100&gt;100,100,I75/H75*100)</f>
        <v>99.681528662420376</v>
      </c>
      <c r="K75" s="91">
        <f>J75</f>
        <v>99.681528662420376</v>
      </c>
      <c r="L75" s="286"/>
      <c r="M75" s="284"/>
      <c r="N75" s="276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84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84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84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87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84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84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84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87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84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84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84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87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84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84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84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87"/>
    </row>
    <row r="92" spans="1:14" ht="63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84"/>
    </row>
    <row r="93" spans="1:14" ht="63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84"/>
    </row>
    <row r="94" spans="1:14" ht="47.25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84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87"/>
    </row>
    <row r="96" spans="1:14" ht="63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84"/>
    </row>
    <row r="97" spans="1:14" ht="63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84"/>
    </row>
    <row r="98" spans="1:14" ht="47.25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84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87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09" spans="1:14" x14ac:dyDescent="0.25">
      <c r="B109" s="125" t="s">
        <v>143</v>
      </c>
    </row>
    <row r="111" spans="1:14" x14ac:dyDescent="0.25">
      <c r="B111" s="125" t="s">
        <v>158</v>
      </c>
    </row>
  </sheetData>
  <autoFilter ref="A3:N107"/>
  <mergeCells count="134">
    <mergeCell ref="L88:L91"/>
    <mergeCell ref="L84:L87"/>
    <mergeCell ref="K88:K90"/>
    <mergeCell ref="K72:K74"/>
    <mergeCell ref="L72:L75"/>
    <mergeCell ref="D80:D83"/>
    <mergeCell ref="K92:K94"/>
    <mergeCell ref="L92:L95"/>
    <mergeCell ref="D76:D79"/>
    <mergeCell ref="D92:D95"/>
    <mergeCell ref="K76:K78"/>
    <mergeCell ref="L76:L79"/>
    <mergeCell ref="K80:K82"/>
    <mergeCell ref="B80:B83"/>
    <mergeCell ref="D88:D91"/>
    <mergeCell ref="B84:B87"/>
    <mergeCell ref="C84:C87"/>
    <mergeCell ref="B72:B75"/>
    <mergeCell ref="C72:C75"/>
    <mergeCell ref="B36:B39"/>
    <mergeCell ref="C36:C39"/>
    <mergeCell ref="C80:C83"/>
    <mergeCell ref="D72:D75"/>
    <mergeCell ref="B76:B79"/>
    <mergeCell ref="C76:C79"/>
    <mergeCell ref="B68:B71"/>
    <mergeCell ref="C68:C71"/>
    <mergeCell ref="C64:C67"/>
    <mergeCell ref="B104:B107"/>
    <mergeCell ref="C104:C107"/>
    <mergeCell ref="D104:D107"/>
    <mergeCell ref="K104:K106"/>
    <mergeCell ref="L104:L107"/>
    <mergeCell ref="K100:K102"/>
    <mergeCell ref="B100:B103"/>
    <mergeCell ref="C100:C103"/>
    <mergeCell ref="D100:D103"/>
    <mergeCell ref="L100:L103"/>
    <mergeCell ref="L28:L31"/>
    <mergeCell ref="K32:K34"/>
    <mergeCell ref="L32:L35"/>
    <mergeCell ref="B28:B31"/>
    <mergeCell ref="K96:K98"/>
    <mergeCell ref="L96:L99"/>
    <mergeCell ref="B88:B91"/>
    <mergeCell ref="C88:C91"/>
    <mergeCell ref="D68:D71"/>
    <mergeCell ref="K68:K70"/>
    <mergeCell ref="D64:D67"/>
    <mergeCell ref="L68:L71"/>
    <mergeCell ref="B60:B63"/>
    <mergeCell ref="C60:C63"/>
    <mergeCell ref="B64:B67"/>
    <mergeCell ref="C32:C35"/>
    <mergeCell ref="B96:B99"/>
    <mergeCell ref="C96:C99"/>
    <mergeCell ref="D96:D99"/>
    <mergeCell ref="L80:L83"/>
    <mergeCell ref="D84:D87"/>
    <mergeCell ref="K84:K86"/>
    <mergeCell ref="C92:C95"/>
    <mergeCell ref="B92:B95"/>
    <mergeCell ref="K52:K54"/>
    <mergeCell ref="D36:D39"/>
    <mergeCell ref="D28:D31"/>
    <mergeCell ref="L24:L27"/>
    <mergeCell ref="B12:B15"/>
    <mergeCell ref="C12:C15"/>
    <mergeCell ref="D12:D15"/>
    <mergeCell ref="K12:K14"/>
    <mergeCell ref="K64:K66"/>
    <mergeCell ref="L64:L67"/>
    <mergeCell ref="L36:L39"/>
    <mergeCell ref="D32:D35"/>
    <mergeCell ref="K36:K38"/>
    <mergeCell ref="B32:B35"/>
    <mergeCell ref="L12:L15"/>
    <mergeCell ref="B20:B23"/>
    <mergeCell ref="C20:C23"/>
    <mergeCell ref="D60:D63"/>
    <mergeCell ref="L60:L63"/>
    <mergeCell ref="D44:D47"/>
    <mergeCell ref="L40:L43"/>
    <mergeCell ref="L56:L59"/>
    <mergeCell ref="D56:D59"/>
    <mergeCell ref="K56:K58"/>
    <mergeCell ref="K60:K62"/>
    <mergeCell ref="K40:K42"/>
    <mergeCell ref="K44:K46"/>
    <mergeCell ref="D48:D51"/>
    <mergeCell ref="A1:N1"/>
    <mergeCell ref="C16:C19"/>
    <mergeCell ref="B8:B11"/>
    <mergeCell ref="C8:C11"/>
    <mergeCell ref="D20:D23"/>
    <mergeCell ref="K20:K22"/>
    <mergeCell ref="L20:L23"/>
    <mergeCell ref="K8:K10"/>
    <mergeCell ref="D24:D27"/>
    <mergeCell ref="K24:K26"/>
    <mergeCell ref="D16:D19"/>
    <mergeCell ref="K16:K18"/>
    <mergeCell ref="D8:D11"/>
    <mergeCell ref="M4:M107"/>
    <mergeCell ref="L8:L11"/>
    <mergeCell ref="N8:N75"/>
    <mergeCell ref="L4:L7"/>
    <mergeCell ref="K48:K50"/>
    <mergeCell ref="L16:L19"/>
    <mergeCell ref="D52:D55"/>
    <mergeCell ref="L44:L47"/>
    <mergeCell ref="L48:L51"/>
    <mergeCell ref="L52:L55"/>
    <mergeCell ref="D40:D43"/>
    <mergeCell ref="C28:C31"/>
    <mergeCell ref="K28:K30"/>
    <mergeCell ref="A4:A107"/>
    <mergeCell ref="B48:B51"/>
    <mergeCell ref="C48:C51"/>
    <mergeCell ref="B52:B55"/>
    <mergeCell ref="C52:C55"/>
    <mergeCell ref="B56:B59"/>
    <mergeCell ref="C56:C59"/>
    <mergeCell ref="B16:B19"/>
    <mergeCell ref="C40:C43"/>
    <mergeCell ref="B4:B7"/>
    <mergeCell ref="C4:C7"/>
    <mergeCell ref="B44:B47"/>
    <mergeCell ref="C44:C47"/>
    <mergeCell ref="B24:B27"/>
    <mergeCell ref="C24:C27"/>
    <mergeCell ref="B40:B43"/>
    <mergeCell ref="D4:D7"/>
    <mergeCell ref="K4:K6"/>
  </mergeCells>
  <phoneticPr fontId="10" type="noConversion"/>
  <pageMargins left="0.31" right="0.23" top="0.3" bottom="0.74803149606299213" header="0.18" footer="0.31496062992125984"/>
  <pageSetup paperSize="9" scale="50" fitToHeight="2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8.5703125" style="125" customWidth="1"/>
    <col min="2" max="2" width="31.85546875" style="125" customWidth="1"/>
    <col min="3" max="3" width="37.8554687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160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4" ht="63.75" hidden="1" customHeight="1" thickBot="1" x14ac:dyDescent="0.3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4" ht="63.75" hidden="1" customHeight="1" thickBot="1" x14ac:dyDescent="0.3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4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4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4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4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4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13.8</v>
      </c>
      <c r="J16" s="109">
        <f>IF(H16/I16*100&gt;100,100,H16/I16*100)</f>
        <v>100</v>
      </c>
      <c r="K16" s="280">
        <f>(J16+J17+J18)/3</f>
        <v>96.538022813688215</v>
      </c>
      <c r="L16" s="277">
        <f>(K16+K19)/2</f>
        <v>98.269011406844101</v>
      </c>
      <c r="M16" s="284"/>
      <c r="N16" s="274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99.5</v>
      </c>
      <c r="J17" s="87">
        <f>IF(I17/H17*100&gt;100,100,I17/H17*100)</f>
        <v>99.5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52.6</v>
      </c>
      <c r="I18" s="110">
        <v>47.4</v>
      </c>
      <c r="J18" s="87">
        <f>IF(I18/H18*100&gt;100,100,I18/H18*100)</f>
        <v>90.114068441064632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1</v>
      </c>
      <c r="I19" s="148">
        <v>1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6.4</v>
      </c>
      <c r="J28" s="109">
        <f>IF(H28/I28*100&gt;100,100,H28/I28*100)</f>
        <v>100</v>
      </c>
      <c r="K28" s="280">
        <f>(J28+J29+J30)/3</f>
        <v>96.538022813688215</v>
      </c>
      <c r="L28" s="277">
        <f>(K28+K31)/2</f>
        <v>98.269011406844101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99.5</v>
      </c>
      <c r="J29" s="87">
        <f>IF(I29/H29*100&gt;100,100,I29/H29*100)</f>
        <v>99.5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52.6</v>
      </c>
      <c r="I30" s="110">
        <v>47.4</v>
      </c>
      <c r="J30" s="87">
        <f>IF(I30/H30*100&gt;100,100,I30/H30*100)</f>
        <v>90.114068441064632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1.33</v>
      </c>
      <c r="I31" s="148">
        <v>1.33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4.8</v>
      </c>
      <c r="J32" s="109">
        <f>IF(H32/I32*100&gt;100,100,H32/I32*100)</f>
        <v>100</v>
      </c>
      <c r="K32" s="280">
        <f>(J32+J33+J34)/3</f>
        <v>96.538022813688215</v>
      </c>
      <c r="L32" s="277">
        <f>(K32+K35)/2</f>
        <v>96.570450771538304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99.5</v>
      </c>
      <c r="J33" s="87">
        <f>IF(I33/H33*100&gt;100,100,I33/H33*100)</f>
        <v>99.5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52.6</v>
      </c>
      <c r="I34" s="110">
        <v>47.4</v>
      </c>
      <c r="J34" s="87">
        <f>IF(I34/H34*100&gt;100,100,I34/H34*100)</f>
        <v>90.114068441064632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181.33</v>
      </c>
      <c r="I35" s="148">
        <v>175.17</v>
      </c>
      <c r="J35" s="91">
        <f>IF(I35/H35*100&gt;100,100,I35/H35*100)</f>
        <v>96.602878729388394</v>
      </c>
      <c r="K35" s="91">
        <f>J35</f>
        <v>96.602878729388394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32.2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32.2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32.2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32.25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15.2</v>
      </c>
      <c r="J52" s="109">
        <f>IF(H52/I52*100&gt;100,100,H52/I52*100)</f>
        <v>65.789473684210535</v>
      </c>
      <c r="K52" s="280">
        <f>(J52+J53+J54)/3</f>
        <v>85.134514041758379</v>
      </c>
      <c r="L52" s="277">
        <f>(K52+K55)/2</f>
        <v>92.567257020879197</v>
      </c>
      <c r="M52" s="284"/>
      <c r="N52" s="275"/>
    </row>
    <row r="53" spans="1:14" ht="32.25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99.5</v>
      </c>
      <c r="J53" s="87">
        <f>IF(I53/H53*100&gt;100,100,I53/H53*100)</f>
        <v>99.5</v>
      </c>
      <c r="K53" s="281"/>
      <c r="L53" s="278"/>
      <c r="M53" s="284"/>
      <c r="N53" s="275"/>
    </row>
    <row r="54" spans="1:14" ht="32.25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52.6</v>
      </c>
      <c r="I54" s="110">
        <v>47.4</v>
      </c>
      <c r="J54" s="87">
        <f>IF(I54/H54*100&gt;100,100,I54/H54*100)</f>
        <v>90.114068441064632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0.67</v>
      </c>
      <c r="I55" s="148">
        <v>0.67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.75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9.5</v>
      </c>
      <c r="J56" s="109">
        <f>IF(H56/I56*100&gt;100,100,H56/I56*100)</f>
        <v>100</v>
      </c>
      <c r="K56" s="280">
        <f>(J56+J57+J58)/3</f>
        <v>96.538022813688215</v>
      </c>
      <c r="L56" s="277">
        <f>(K56+K59)/2</f>
        <v>96.706511406844101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99.5</v>
      </c>
      <c r="J57" s="87">
        <f>IF(I57/H57*100&gt;100,100,I57/H57*100)</f>
        <v>99.5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52.6</v>
      </c>
      <c r="I58" s="110">
        <v>47.4</v>
      </c>
      <c r="J58" s="87">
        <f>IF(I58/H58*100&gt;100,100,I58/H58*100)</f>
        <v>90.114068441064632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8</v>
      </c>
      <c r="I59" s="148">
        <v>7.75</v>
      </c>
      <c r="J59" s="91">
        <f>IF(I59/H59*100&gt;100,100,I59/H59*100)</f>
        <v>96.875</v>
      </c>
      <c r="K59" s="91">
        <f>J59</f>
        <v>96.875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85.4</v>
      </c>
      <c r="J64" s="87">
        <f>IF(I64/H64*100&gt;100,100,I64/H64*100)</f>
        <v>85.4</v>
      </c>
      <c r="K64" s="287">
        <f>(J64+J65+J66)/3</f>
        <v>95.133333333333326</v>
      </c>
      <c r="L64" s="277">
        <f>(K64+K67)/2</f>
        <v>97.566666666666663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13.8</v>
      </c>
      <c r="J65" s="87">
        <f>IF(H65/I65*100&gt;100,100,H65/I65*100)</f>
        <v>100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</v>
      </c>
      <c r="I67" s="150">
        <v>1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95.1</v>
      </c>
      <c r="J68" s="87">
        <f>IF(I68/H68*100&gt;100,100,I68/H68*100)</f>
        <v>95.1</v>
      </c>
      <c r="K68" s="287">
        <f>(J68+J69+J70)/3</f>
        <v>98.366666666666674</v>
      </c>
      <c r="L68" s="277">
        <f>(K68+K71)/2</f>
        <v>99.183333333333337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6.4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1.3333333333333333</v>
      </c>
      <c r="I71" s="150">
        <v>1.3333333333333333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95.1</v>
      </c>
      <c r="J72" s="87">
        <f>IF(I72/H72*100&gt;100,100,I72/H72*100)</f>
        <v>95.1</v>
      </c>
      <c r="K72" s="287">
        <f>(J72+J73+J74)/3</f>
        <v>98.366666666666674</v>
      </c>
      <c r="L72" s="277">
        <f>(K72+K75)/2</f>
        <v>97.483884803921569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4.8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181.33333333333334</v>
      </c>
      <c r="I75" s="150">
        <v>175.17</v>
      </c>
      <c r="J75" s="101">
        <f>IF(I75/H75*100&gt;100,100,I75/H75*100)</f>
        <v>96.60110294117645</v>
      </c>
      <c r="K75" s="91">
        <f>J75</f>
        <v>96.60110294117645</v>
      </c>
      <c r="L75" s="286"/>
      <c r="M75" s="284"/>
      <c r="N75" s="275"/>
    </row>
    <row r="76" spans="1:14" ht="63.75" hidden="1" customHeight="1" thickBot="1" x14ac:dyDescent="0.3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thickBot="1" x14ac:dyDescent="0.3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thickBot="1" x14ac:dyDescent="0.3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thickBot="1" x14ac:dyDescent="0.3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thickBot="1" x14ac:dyDescent="0.3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thickBot="1" x14ac:dyDescent="0.3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thickBot="1" x14ac:dyDescent="0.3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thickBot="1" x14ac:dyDescent="0.3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thickBot="1" x14ac:dyDescent="0.3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thickBot="1" x14ac:dyDescent="0.3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95.1</v>
      </c>
      <c r="J92" s="87">
        <f>IF(I92/H92*100&gt;100,100,I92/H92*100)</f>
        <v>95.1</v>
      </c>
      <c r="K92" s="287">
        <f>(J92+J93+J94)/3</f>
        <v>86.963157894736852</v>
      </c>
      <c r="L92" s="277">
        <f>(K92+K95)/2</f>
        <v>93.481578947368433</v>
      </c>
      <c r="M92" s="284"/>
      <c r="N92" s="275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15.2</v>
      </c>
      <c r="J93" s="87">
        <f>IF(H93/I93*100&gt;100,100,H93/I93*100)</f>
        <v>65.789473684210535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0.67</v>
      </c>
      <c r="I95" s="150">
        <v>0.67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95.1</v>
      </c>
      <c r="J96" s="87">
        <f>IF(I96/H96*100&gt;100,100,I96/H96*100)</f>
        <v>95.1</v>
      </c>
      <c r="K96" s="287">
        <f>(J96+J97+J98)/3</f>
        <v>98.366666666666674</v>
      </c>
      <c r="L96" s="277">
        <f>(K96+K99)/2</f>
        <v>97.620833333333337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9.5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8</v>
      </c>
      <c r="I99" s="150">
        <v>7.75</v>
      </c>
      <c r="J99" s="101">
        <f>IF(I99/H99*100&gt;100,100,I99/H99*100)</f>
        <v>96.875</v>
      </c>
      <c r="K99" s="91">
        <f>J99</f>
        <v>96.875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158</v>
      </c>
    </row>
  </sheetData>
  <autoFilter ref="A3:N107"/>
  <mergeCells count="134">
    <mergeCell ref="L104:L107"/>
    <mergeCell ref="D100:D103"/>
    <mergeCell ref="L92:L95"/>
    <mergeCell ref="K88:K90"/>
    <mergeCell ref="L88:L91"/>
    <mergeCell ref="D80:D83"/>
    <mergeCell ref="L44:L47"/>
    <mergeCell ref="L96:L99"/>
    <mergeCell ref="B100:B103"/>
    <mergeCell ref="K100:K102"/>
    <mergeCell ref="B96:B99"/>
    <mergeCell ref="C96:C99"/>
    <mergeCell ref="D96:D99"/>
    <mergeCell ref="L100:L103"/>
    <mergeCell ref="D44:D47"/>
    <mergeCell ref="K44:K46"/>
    <mergeCell ref="K96:K98"/>
    <mergeCell ref="B92:B95"/>
    <mergeCell ref="C92:C95"/>
    <mergeCell ref="D92:D95"/>
    <mergeCell ref="K92:K94"/>
    <mergeCell ref="B104:B107"/>
    <mergeCell ref="C104:C107"/>
    <mergeCell ref="D104:D107"/>
    <mergeCell ref="K104:K106"/>
    <mergeCell ref="B88:B91"/>
    <mergeCell ref="C88:C91"/>
    <mergeCell ref="D88:D91"/>
    <mergeCell ref="C76:C79"/>
    <mergeCell ref="D76:D79"/>
    <mergeCell ref="B80:B83"/>
    <mergeCell ref="C80:C83"/>
    <mergeCell ref="B84:B87"/>
    <mergeCell ref="B76:B79"/>
    <mergeCell ref="C100:C103"/>
    <mergeCell ref="L84:L87"/>
    <mergeCell ref="C84:C87"/>
    <mergeCell ref="D84:D87"/>
    <mergeCell ref="K84:K86"/>
    <mergeCell ref="L60:L63"/>
    <mergeCell ref="K64:K66"/>
    <mergeCell ref="L64:L67"/>
    <mergeCell ref="K72:K74"/>
    <mergeCell ref="L72:L75"/>
    <mergeCell ref="K68:K70"/>
    <mergeCell ref="L68:L71"/>
    <mergeCell ref="B72:B75"/>
    <mergeCell ref="C72:C75"/>
    <mergeCell ref="B64:B67"/>
    <mergeCell ref="C64:C67"/>
    <mergeCell ref="B68:B71"/>
    <mergeCell ref="C68:C71"/>
    <mergeCell ref="D68:D71"/>
    <mergeCell ref="B44:B47"/>
    <mergeCell ref="B48:B51"/>
    <mergeCell ref="C48:C51"/>
    <mergeCell ref="B52:B55"/>
    <mergeCell ref="C52:C55"/>
    <mergeCell ref="D52:D55"/>
    <mergeCell ref="D72:D75"/>
    <mergeCell ref="D60:D63"/>
    <mergeCell ref="D64:D67"/>
    <mergeCell ref="C44:C47"/>
    <mergeCell ref="B12:B15"/>
    <mergeCell ref="B16:B19"/>
    <mergeCell ref="B20:B23"/>
    <mergeCell ref="B8:B11"/>
    <mergeCell ref="C8:C11"/>
    <mergeCell ref="B4:B7"/>
    <mergeCell ref="K60:K62"/>
    <mergeCell ref="B60:B63"/>
    <mergeCell ref="C60:C63"/>
    <mergeCell ref="B40:B43"/>
    <mergeCell ref="C40:C43"/>
    <mergeCell ref="B28:B31"/>
    <mergeCell ref="C28:C31"/>
    <mergeCell ref="K8:K10"/>
    <mergeCell ref="B36:B39"/>
    <mergeCell ref="C36:C39"/>
    <mergeCell ref="B32:B35"/>
    <mergeCell ref="K24:K26"/>
    <mergeCell ref="L24:L27"/>
    <mergeCell ref="L28:L31"/>
    <mergeCell ref="B24:B27"/>
    <mergeCell ref="D24:D27"/>
    <mergeCell ref="K28:K30"/>
    <mergeCell ref="A1:N1"/>
    <mergeCell ref="L48:L51"/>
    <mergeCell ref="B56:B59"/>
    <mergeCell ref="C56:C59"/>
    <mergeCell ref="D56:D59"/>
    <mergeCell ref="D48:D51"/>
    <mergeCell ref="K48:K50"/>
    <mergeCell ref="D36:D39"/>
    <mergeCell ref="K36:K38"/>
    <mergeCell ref="L36:L39"/>
    <mergeCell ref="L56:L59"/>
    <mergeCell ref="L52:L55"/>
    <mergeCell ref="L40:L43"/>
    <mergeCell ref="K40:K42"/>
    <mergeCell ref="K52:K54"/>
    <mergeCell ref="A4:A107"/>
    <mergeCell ref="D32:D35"/>
    <mergeCell ref="K32:K34"/>
    <mergeCell ref="D28:D31"/>
    <mergeCell ref="L8:L11"/>
    <mergeCell ref="D4:D7"/>
    <mergeCell ref="K4:K6"/>
    <mergeCell ref="K56:K58"/>
    <mergeCell ref="D40:D43"/>
    <mergeCell ref="N16:N99"/>
    <mergeCell ref="L4:L7"/>
    <mergeCell ref="C24:C27"/>
    <mergeCell ref="D16:D19"/>
    <mergeCell ref="D8:D11"/>
    <mergeCell ref="K16:K18"/>
    <mergeCell ref="L32:L35"/>
    <mergeCell ref="C32:C35"/>
    <mergeCell ref="M4:M107"/>
    <mergeCell ref="C4:C7"/>
    <mergeCell ref="C12:C15"/>
    <mergeCell ref="L16:L19"/>
    <mergeCell ref="D20:D23"/>
    <mergeCell ref="K20:K22"/>
    <mergeCell ref="L20:L23"/>
    <mergeCell ref="C16:C19"/>
    <mergeCell ref="C20:C23"/>
    <mergeCell ref="L12:L15"/>
    <mergeCell ref="D12:D15"/>
    <mergeCell ref="K12:K14"/>
    <mergeCell ref="K76:K78"/>
    <mergeCell ref="L76:L79"/>
    <mergeCell ref="K80:K82"/>
    <mergeCell ref="L80:L83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5" bestFit="1" customWidth="1"/>
    <col min="2" max="2" width="33.5703125" style="125" customWidth="1"/>
    <col min="3" max="3" width="40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161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4.2</v>
      </c>
      <c r="J8" s="109">
        <f>IF(H8/I8*100&gt;100,100,H8/I8*100)</f>
        <v>100</v>
      </c>
      <c r="K8" s="280">
        <f>(J8+J9+J10)/3</f>
        <v>100</v>
      </c>
      <c r="L8" s="277">
        <f>(K8+K11)/2</f>
        <v>95.833333333333329</v>
      </c>
      <c r="M8" s="284"/>
      <c r="N8" s="274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56.5</v>
      </c>
      <c r="I10" s="110">
        <v>56.5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26</v>
      </c>
      <c r="I11" s="148">
        <v>23.833333333333332</v>
      </c>
      <c r="J11" s="91">
        <f>IF(I11/H11*100&gt;100,100,I11/H11*100)</f>
        <v>91.666666666666657</v>
      </c>
      <c r="K11" s="91">
        <f>J11</f>
        <v>91.666666666666657</v>
      </c>
      <c r="L11" s="279"/>
      <c r="M11" s="284"/>
      <c r="N11" s="275"/>
    </row>
    <row r="12" spans="1:14" ht="63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4" ht="63.75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4.8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5"/>
    </row>
    <row r="17" spans="1:14" ht="63.75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.75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56.5</v>
      </c>
      <c r="I18" s="110">
        <v>56.5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2.6666666666666665</v>
      </c>
      <c r="I19" s="148">
        <v>2.75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0.01</v>
      </c>
      <c r="J24" s="109">
        <f>IF(H24/I24*100&gt;100,100,H24/I24*100)</f>
        <v>100</v>
      </c>
      <c r="K24" s="280">
        <f>(J24+J25+J26)/3</f>
        <v>100</v>
      </c>
      <c r="L24" s="277">
        <f>(K24+K27)/2</f>
        <v>100</v>
      </c>
      <c r="M24" s="284"/>
      <c r="N24" s="275"/>
    </row>
    <row r="25" spans="1:14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4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56.5</v>
      </c>
      <c r="I26" s="110">
        <v>56.5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1.3333333333333333</v>
      </c>
      <c r="I27" s="148">
        <v>1.3333333333333333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5.2</v>
      </c>
      <c r="J28" s="109">
        <f>IF(H28/I28*100&gt;100,100,H28/I28*100)</f>
        <v>100</v>
      </c>
      <c r="K28" s="280">
        <f>(J28+J29+J30)/3</f>
        <v>100</v>
      </c>
      <c r="L28" s="277">
        <f>(K28+K31)/2</f>
        <v>93.548387096774192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56.5</v>
      </c>
      <c r="I30" s="110">
        <v>56.5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10.333333333333334</v>
      </c>
      <c r="I31" s="148">
        <v>9</v>
      </c>
      <c r="J31" s="91">
        <f>IF(I31/H31*100&gt;100,100,I31/H31*100)</f>
        <v>87.096774193548384</v>
      </c>
      <c r="K31" s="91">
        <f>J31</f>
        <v>87.096774193548384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5.4</v>
      </c>
      <c r="J32" s="109">
        <f>IF(H32/I32*100&gt;100,100,H32/I32*100)</f>
        <v>100</v>
      </c>
      <c r="K32" s="280">
        <f>(J32+J33+J34)/3</f>
        <v>100</v>
      </c>
      <c r="L32" s="277">
        <f>(K32+K35)/2</f>
        <v>97.923428058787835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56.5</v>
      </c>
      <c r="I34" s="110">
        <v>56.5</v>
      </c>
      <c r="J34" s="87">
        <f>IF(I34/H34*100&gt;100,100,I34/H34*100)</f>
        <v>100</v>
      </c>
      <c r="K34" s="282"/>
      <c r="L34" s="278"/>
      <c r="M34" s="284"/>
      <c r="N34" s="275"/>
    </row>
    <row r="35" spans="1:14" ht="30.75" customHeight="1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126.33</v>
      </c>
      <c r="I35" s="148">
        <v>121.08333333333333</v>
      </c>
      <c r="J35" s="91">
        <f>IF(I35/H35*100&gt;100,100,I35/H35*100)</f>
        <v>95.846856117575669</v>
      </c>
      <c r="K35" s="91">
        <f>J35</f>
        <v>95.846856117575669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0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thickBot="1" x14ac:dyDescent="0.3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thickBot="1" x14ac:dyDescent="0.3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>
        <v>15</v>
      </c>
      <c r="I48" s="109">
        <v>0.01</v>
      </c>
      <c r="J48" s="109">
        <f>IF(H48/I48*100&gt;100,100,H48/I48*100)</f>
        <v>100</v>
      </c>
      <c r="K48" s="280">
        <f>(J48+J49+J50)/3</f>
        <v>100</v>
      </c>
      <c r="L48" s="277">
        <f>(K48+K51)/2</f>
        <v>100</v>
      </c>
      <c r="M48" s="284"/>
      <c r="N48" s="275"/>
    </row>
    <row r="49" spans="1:14" ht="63.75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>
        <v>100</v>
      </c>
      <c r="I49" s="87">
        <v>100</v>
      </c>
      <c r="J49" s="87">
        <f>IF(I49/H49*100&gt;100,100,I49/H49*100)</f>
        <v>100</v>
      </c>
      <c r="K49" s="281"/>
      <c r="L49" s="278"/>
      <c r="M49" s="284"/>
      <c r="N49" s="275"/>
    </row>
    <row r="50" spans="1:14" ht="63.75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>
        <v>56.5</v>
      </c>
      <c r="I50" s="110">
        <v>56.5</v>
      </c>
      <c r="J50" s="87">
        <f>IF(I50/H50*100&gt;100,100,I50/H50*100)</f>
        <v>100</v>
      </c>
      <c r="K50" s="282"/>
      <c r="L50" s="278"/>
      <c r="M50" s="284"/>
      <c r="N50" s="275"/>
    </row>
    <row r="51" spans="1:14" ht="32.25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>
        <v>0.66666666666666663</v>
      </c>
      <c r="I51" s="148">
        <v>0.66666666666666663</v>
      </c>
      <c r="J51" s="91">
        <f>IF(I51/H51*100&gt;100,100,I51/H51*100)</f>
        <v>100</v>
      </c>
      <c r="K51" s="91">
        <f>J51</f>
        <v>100</v>
      </c>
      <c r="L51" s="279"/>
      <c r="M51" s="284"/>
      <c r="N51" s="275"/>
    </row>
    <row r="52" spans="1:14" ht="63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9.4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56.5</v>
      </c>
      <c r="I54" s="110">
        <v>56.5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4.333333333333333</v>
      </c>
      <c r="I55" s="148">
        <v>4.833333333333333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12.3</v>
      </c>
      <c r="J56" s="109">
        <f>IF(H56/I56*100&gt;100,100,H56/I56*100)</f>
        <v>81.300813008130078</v>
      </c>
      <c r="K56" s="280">
        <f>(J56+J57+J58)/3</f>
        <v>93.766937669376702</v>
      </c>
      <c r="L56" s="277">
        <f>(K56+K59)/2</f>
        <v>95.53731498853449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56.5</v>
      </c>
      <c r="I58" s="110">
        <v>56.5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21.666666666666668</v>
      </c>
      <c r="I59" s="148">
        <v>21.083333333333332</v>
      </c>
      <c r="J59" s="91">
        <f>IF(I59/H59*100&gt;100,100,I59/H59*100)</f>
        <v>97.307692307692292</v>
      </c>
      <c r="K59" s="91">
        <f>J59</f>
        <v>97.307692307692292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3.2</v>
      </c>
      <c r="J65" s="87">
        <f>IF(H65/I65*100&gt;100,100,H65/I65*100)</f>
        <v>100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4</v>
      </c>
      <c r="I67" s="150">
        <v>4.083333333333333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93.548387096774192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5.8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10.333333333333334</v>
      </c>
      <c r="I71" s="150">
        <v>9</v>
      </c>
      <c r="J71" s="101">
        <f>IF(I71/H71*100&gt;100,100,I71/H71*100)</f>
        <v>87.096774193548384</v>
      </c>
      <c r="K71" s="91">
        <f>J71</f>
        <v>87.096774193548384</v>
      </c>
      <c r="L71" s="286"/>
      <c r="M71" s="284"/>
      <c r="N71" s="275"/>
    </row>
    <row r="72" spans="1:14" ht="63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97.565645514223178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5.2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29.25" customHeight="1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152.33333333333334</v>
      </c>
      <c r="I75" s="150">
        <v>144.91666666666666</v>
      </c>
      <c r="J75" s="101">
        <f>IF(I75/H75*100&gt;100,100,I75/H75*100)</f>
        <v>95.13129102844637</v>
      </c>
      <c r="K75" s="91">
        <f>J75</f>
        <v>95.13129102844637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100</v>
      </c>
      <c r="I88" s="109">
        <v>100</v>
      </c>
      <c r="J88" s="87">
        <f>IF(I88/H88*100&gt;100,100,I88/H88*100)</f>
        <v>100</v>
      </c>
      <c r="K88" s="287">
        <f>(J88+J89+J90)/3</f>
        <v>100</v>
      </c>
      <c r="L88" s="277">
        <f>(K88+K91)/2</f>
        <v>100</v>
      </c>
      <c r="M88" s="284"/>
      <c r="N88" s="275"/>
    </row>
    <row r="89" spans="1:14" ht="63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10</v>
      </c>
      <c r="I89" s="87">
        <v>0.01</v>
      </c>
      <c r="J89" s="87">
        <f>IF(H89/I89*100&gt;100,100,H89/I89*100)</f>
        <v>100</v>
      </c>
      <c r="K89" s="288"/>
      <c r="L89" s="285"/>
      <c r="M89" s="284"/>
      <c r="N89" s="275"/>
    </row>
    <row r="90" spans="1:14" ht="47.25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ht="32.25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>
        <v>0.66666666666666663</v>
      </c>
      <c r="I91" s="150">
        <v>0.66666666666666663</v>
      </c>
      <c r="J91" s="101">
        <f>IF(I91/H91*100&gt;100,100,I91/H91*100)</f>
        <v>100</v>
      </c>
      <c r="K91" s="91">
        <f>J91</f>
        <v>100</v>
      </c>
      <c r="L91" s="286"/>
      <c r="M91" s="284"/>
      <c r="N91" s="275"/>
    </row>
    <row r="92" spans="1:14" ht="63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9.4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4.333333333333333</v>
      </c>
      <c r="I95" s="150">
        <v>4.833333333333333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93.766937669376702</v>
      </c>
      <c r="L96" s="277">
        <f>(K96+K99)/2</f>
        <v>95.53731498853449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12.3</v>
      </c>
      <c r="J97" s="87">
        <f>IF(H97/I97*100&gt;100,100,H97/I97*100)</f>
        <v>81.300813008130078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21.666666666666668</v>
      </c>
      <c r="I99" s="150">
        <v>21.083333333333332</v>
      </c>
      <c r="J99" s="101">
        <f>IF(I99/H99*100&gt;100,100,I99/H99*100)</f>
        <v>97.307692307692292</v>
      </c>
      <c r="K99" s="91">
        <f>J99</f>
        <v>97.307692307692292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158</v>
      </c>
    </row>
  </sheetData>
  <autoFilter ref="A3:N107"/>
  <mergeCells count="134">
    <mergeCell ref="L88:L91"/>
    <mergeCell ref="L92:L95"/>
    <mergeCell ref="L80:L83"/>
    <mergeCell ref="L84:L87"/>
    <mergeCell ref="L72:L75"/>
    <mergeCell ref="L68:L71"/>
    <mergeCell ref="B104:B107"/>
    <mergeCell ref="C104:C107"/>
    <mergeCell ref="D104:D107"/>
    <mergeCell ref="K104:K106"/>
    <mergeCell ref="B96:B99"/>
    <mergeCell ref="K96:K98"/>
    <mergeCell ref="L104:L107"/>
    <mergeCell ref="B100:B103"/>
    <mergeCell ref="C96:C99"/>
    <mergeCell ref="L96:L99"/>
    <mergeCell ref="C100:C103"/>
    <mergeCell ref="D100:D103"/>
    <mergeCell ref="K100:K102"/>
    <mergeCell ref="L100:L103"/>
    <mergeCell ref="D96:D99"/>
    <mergeCell ref="B92:B95"/>
    <mergeCell ref="C92:C95"/>
    <mergeCell ref="B88:B91"/>
    <mergeCell ref="C88:C91"/>
    <mergeCell ref="D88:D91"/>
    <mergeCell ref="D92:D95"/>
    <mergeCell ref="D76:D79"/>
    <mergeCell ref="K76:K78"/>
    <mergeCell ref="B84:B87"/>
    <mergeCell ref="C84:C87"/>
    <mergeCell ref="C80:C83"/>
    <mergeCell ref="D80:D83"/>
    <mergeCell ref="B80:B83"/>
    <mergeCell ref="K80:K82"/>
    <mergeCell ref="K84:K86"/>
    <mergeCell ref="K92:K94"/>
    <mergeCell ref="B76:B79"/>
    <mergeCell ref="D84:D87"/>
    <mergeCell ref="C76:C79"/>
    <mergeCell ref="K88:K90"/>
    <mergeCell ref="B72:B75"/>
    <mergeCell ref="C72:C75"/>
    <mergeCell ref="D72:D75"/>
    <mergeCell ref="K72:K74"/>
    <mergeCell ref="K68:K70"/>
    <mergeCell ref="B64:B67"/>
    <mergeCell ref="B68:B71"/>
    <mergeCell ref="C68:C71"/>
    <mergeCell ref="K64:K66"/>
    <mergeCell ref="B60:B63"/>
    <mergeCell ref="C60:C63"/>
    <mergeCell ref="D60:D63"/>
    <mergeCell ref="D64:D67"/>
    <mergeCell ref="C64:C67"/>
    <mergeCell ref="B32:B35"/>
    <mergeCell ref="L64:L67"/>
    <mergeCell ref="K60:K62"/>
    <mergeCell ref="L60:L63"/>
    <mergeCell ref="K36:K38"/>
    <mergeCell ref="L36:L39"/>
    <mergeCell ref="K40:K42"/>
    <mergeCell ref="L40:L43"/>
    <mergeCell ref="D8:D11"/>
    <mergeCell ref="L16:L19"/>
    <mergeCell ref="L28:L31"/>
    <mergeCell ref="B12:B15"/>
    <mergeCell ref="C28:C31"/>
    <mergeCell ref="K48:K50"/>
    <mergeCell ref="K28:K30"/>
    <mergeCell ref="D56:D59"/>
    <mergeCell ref="D40:D43"/>
    <mergeCell ref="L44:L47"/>
    <mergeCell ref="K20:K22"/>
    <mergeCell ref="D48:D51"/>
    <mergeCell ref="K56:K58"/>
    <mergeCell ref="L56:L59"/>
    <mergeCell ref="L52:L55"/>
    <mergeCell ref="L20:L23"/>
    <mergeCell ref="K24:K26"/>
    <mergeCell ref="B28:B31"/>
    <mergeCell ref="B40:B43"/>
    <mergeCell ref="C40:C43"/>
    <mergeCell ref="B44:B47"/>
    <mergeCell ref="C44:C47"/>
    <mergeCell ref="C32:C35"/>
    <mergeCell ref="N8:N99"/>
    <mergeCell ref="D44:D47"/>
    <mergeCell ref="K44:K46"/>
    <mergeCell ref="L76:L79"/>
    <mergeCell ref="D68:D71"/>
    <mergeCell ref="D28:D31"/>
    <mergeCell ref="B4:B7"/>
    <mergeCell ref="C4:C7"/>
    <mergeCell ref="D4:D7"/>
    <mergeCell ref="K4:K6"/>
    <mergeCell ref="B16:B19"/>
    <mergeCell ref="B24:B27"/>
    <mergeCell ref="C24:C27"/>
    <mergeCell ref="C16:C19"/>
    <mergeCell ref="D16:D19"/>
    <mergeCell ref="D24:D27"/>
    <mergeCell ref="B20:B23"/>
    <mergeCell ref="C20:C23"/>
    <mergeCell ref="M4:M107"/>
    <mergeCell ref="L4:L7"/>
    <mergeCell ref="L48:L51"/>
    <mergeCell ref="D32:D35"/>
    <mergeCell ref="K32:K34"/>
    <mergeCell ref="D20:D23"/>
    <mergeCell ref="A4:A107"/>
    <mergeCell ref="A1:N1"/>
    <mergeCell ref="B52:B55"/>
    <mergeCell ref="C52:C55"/>
    <mergeCell ref="D52:D55"/>
    <mergeCell ref="K52:K54"/>
    <mergeCell ref="B8:B11"/>
    <mergeCell ref="C8:C11"/>
    <mergeCell ref="D36:D39"/>
    <mergeCell ref="L24:L27"/>
    <mergeCell ref="L12:L15"/>
    <mergeCell ref="C12:C15"/>
    <mergeCell ref="D12:D15"/>
    <mergeCell ref="K8:K10"/>
    <mergeCell ref="L8:L11"/>
    <mergeCell ref="L32:L35"/>
    <mergeCell ref="B56:B59"/>
    <mergeCell ref="C56:C59"/>
    <mergeCell ref="B36:B39"/>
    <mergeCell ref="C36:C39"/>
    <mergeCell ref="B48:B51"/>
    <mergeCell ref="C48:C51"/>
    <mergeCell ref="K12:K14"/>
    <mergeCell ref="K16:K18"/>
  </mergeCells>
  <phoneticPr fontId="10" type="noConversion"/>
  <pageMargins left="0.35433070866141736" right="0.51181102362204722" top="0.31496062992125984" bottom="0.27559055118110237" header="0.23622047244094491" footer="0.15748031496062992"/>
  <pageSetup paperSize="9" scale="35" fitToHeight="2" orientation="landscape" r:id="rId1"/>
  <headerFooter alignWithMargins="0"/>
  <rowBreaks count="1" manualBreakCount="1">
    <brk id="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R13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710937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7.285156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7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3" t="s">
        <v>26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3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295.66666666666674</v>
      </c>
      <c r="Q5" s="129">
        <f>I7+I11+I15+I19+I23+I27+I31+I35+I39+I43+I47+I51+I55+I59+I63+I67+I71</f>
        <v>306.82222222222225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295.66666666666669</v>
      </c>
      <c r="Q7" s="129">
        <f>I75+I79+I83+I87+I91+I95+I99+I103+I107+I111+I115+I119</f>
        <v>304.11111111111114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13.994331983805671</v>
      </c>
      <c r="I8" s="73">
        <v>15.294117647058824</v>
      </c>
      <c r="J8" s="24">
        <f>IF(H8/I8*100&gt;100,100,H8/I8*100)</f>
        <v>91.501401432575534</v>
      </c>
      <c r="K8" s="229">
        <f>(J8+J9+J10)/3</f>
        <v>97.167133810858516</v>
      </c>
      <c r="L8" s="230">
        <f>(K8+K11)/2</f>
        <v>90.250233572095937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60</v>
      </c>
      <c r="I10" s="73">
        <v>60</v>
      </c>
      <c r="J10" s="24">
        <f t="shared" si="0"/>
        <v>100</v>
      </c>
      <c r="K10" s="214"/>
      <c r="L10" s="233"/>
      <c r="M10" s="203"/>
      <c r="N10" s="225"/>
    </row>
    <row r="11" spans="1:18" ht="31.5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6</v>
      </c>
      <c r="I11" s="74">
        <v>5</v>
      </c>
      <c r="J11" s="24">
        <f t="shared" si="0"/>
        <v>83.333333333333343</v>
      </c>
      <c r="K11" s="24">
        <f>J11</f>
        <v>83.333333333333343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233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233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234"/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233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233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234"/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7.0000000000000009</v>
      </c>
      <c r="I32" s="73">
        <v>8.1439393939393927</v>
      </c>
      <c r="J32" s="24">
        <f>IF(H32/I32*100&gt;100,100,H32/I32*100)</f>
        <v>85.953488372093048</v>
      </c>
      <c r="K32" s="229">
        <f>(J32+J33+J34)/3</f>
        <v>95.11412321165399</v>
      </c>
      <c r="L32" s="230">
        <f>(K32+K35)/2</f>
        <v>95.557061605826988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70.04807692307692</v>
      </c>
      <c r="I34" s="73">
        <v>69.62</v>
      </c>
      <c r="J34" s="24">
        <f>IF(I34/H34*100&gt;100,100,I34/H34*100)</f>
        <v>99.388881262868921</v>
      </c>
      <c r="K34" s="214"/>
      <c r="L34" s="233"/>
      <c r="M34" s="203"/>
      <c r="N34" s="225"/>
    </row>
    <row r="35" spans="1:14" ht="31.5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150</v>
      </c>
      <c r="I35" s="74">
        <v>144</v>
      </c>
      <c r="J35" s="24">
        <f>IF(I35/H35*100&gt;100,100,I35/H35*100)</f>
        <v>96</v>
      </c>
      <c r="K35" s="24">
        <f>J35</f>
        <v>96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7.000762202666718</v>
      </c>
      <c r="I36" s="73">
        <v>6.2215543151567196</v>
      </c>
      <c r="J36" s="24">
        <f>IF(H36/I36*100&gt;100,100,H36/I36*100)</f>
        <v>100</v>
      </c>
      <c r="K36" s="229">
        <f>(J36+J37+J38)/3</f>
        <v>98.149999999999991</v>
      </c>
      <c r="L36" s="230">
        <f>(K36+K39)/2</f>
        <v>99.074999999999989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60</v>
      </c>
      <c r="I38" s="73">
        <v>56.67</v>
      </c>
      <c r="J38" s="24">
        <f>IF(I38/H38*100&gt;100,100,I38/H38*100)</f>
        <v>94.45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136.33333333333334</v>
      </c>
      <c r="I39" s="74">
        <v>152.22222222222223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>IF(I41/H41*100&gt;100,100,I41/H41*100)</f>
        <v>#DIV/0!</v>
      </c>
      <c r="K41" s="213"/>
      <c r="L41" s="233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ref="J42:J79" si="1">IF(I42/H42*100&gt;100,100,I42/H42*100)</f>
        <v>#DIV/0!</v>
      </c>
      <c r="K42" s="214"/>
      <c r="L42" s="233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234"/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13.975155279503108</v>
      </c>
      <c r="I44" s="73">
        <v>4.8491379310344831</v>
      </c>
      <c r="J44" s="24">
        <f>IF(H44/I44*100&gt;100,100,H44/I44*100)</f>
        <v>100</v>
      </c>
      <c r="K44" s="229">
        <f>(J44+J45+J46)/3</f>
        <v>100</v>
      </c>
      <c r="L44" s="230">
        <f>(K44+K47)/2</f>
        <v>100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>IF(I45/H45*100&gt;100,100,I45/H45*100)</f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80</v>
      </c>
      <c r="I46" s="73">
        <v>91.67</v>
      </c>
      <c r="J46" s="24">
        <f>IF(I46/H46*100&gt;100,100,I46/H46*100)</f>
        <v>100</v>
      </c>
      <c r="K46" s="214"/>
      <c r="L46" s="231"/>
      <c r="M46" s="203"/>
      <c r="N46" s="225"/>
    </row>
    <row r="47" spans="1:14" ht="31.5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0.66666666666666663</v>
      </c>
      <c r="I47" s="74">
        <v>1.6</v>
      </c>
      <c r="J47" s="24">
        <f>IF(I47/H47*100&gt;100,100,I47/H47*100)</f>
        <v>100</v>
      </c>
      <c r="K47" s="24">
        <f>J47</f>
        <v>100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230" t="e">
        <f>(K48+K51)/2</f>
        <v>#DIV/0!</v>
      </c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233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233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234"/>
      <c r="M51" s="203"/>
      <c r="N51" s="225"/>
    </row>
    <row r="52" spans="1:14" ht="81.75" customHeight="1" x14ac:dyDescent="0.25">
      <c r="A52" s="203"/>
      <c r="B52" s="51" t="s">
        <v>103</v>
      </c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6.9875776397515539</v>
      </c>
      <c r="I52" s="73">
        <v>4.3814432989690726</v>
      </c>
      <c r="J52" s="24">
        <f>IF(H52/I52*100&gt;100,100,H52/I52*100)</f>
        <v>100</v>
      </c>
      <c r="K52" s="229">
        <f>(J52+J53+J54)/3</f>
        <v>100</v>
      </c>
      <c r="L52" s="230">
        <f>(K52+K55)/2</f>
        <v>100</v>
      </c>
      <c r="M52" s="203"/>
      <c r="N52" s="225"/>
    </row>
    <row r="53" spans="1:14" ht="81.75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100</v>
      </c>
      <c r="I53" s="73">
        <v>100</v>
      </c>
      <c r="J53" s="24">
        <f t="shared" si="1"/>
        <v>100</v>
      </c>
      <c r="K53" s="213"/>
      <c r="L53" s="231"/>
      <c r="M53" s="203"/>
      <c r="N53" s="225"/>
    </row>
    <row r="54" spans="1:14" ht="81.75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60.000000000000007</v>
      </c>
      <c r="I54" s="73">
        <v>79.17</v>
      </c>
      <c r="J54" s="24">
        <f t="shared" si="1"/>
        <v>100</v>
      </c>
      <c r="K54" s="214"/>
      <c r="L54" s="231"/>
      <c r="M54" s="203"/>
      <c r="N54" s="225"/>
    </row>
    <row r="55" spans="1:14" ht="31.5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2.6666666666666665</v>
      </c>
      <c r="I55" s="74">
        <v>4</v>
      </c>
      <c r="J55" s="24">
        <f t="shared" si="1"/>
        <v>100</v>
      </c>
      <c r="K55" s="24">
        <f>J55</f>
        <v>100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230" t="e">
        <f>(K64+K67)/2</f>
        <v>#DIV/0!</v>
      </c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233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233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234"/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6.9992716334329739</v>
      </c>
      <c r="I80" s="73">
        <v>7.9538718542867928</v>
      </c>
      <c r="J80" s="24">
        <f>IF(H80/I80*100&gt;100,100,H80/I80*100)</f>
        <v>87.99829519079654</v>
      </c>
      <c r="K80" s="229">
        <f>(J80+J81+J82)/3</f>
        <v>95.999431730265499</v>
      </c>
      <c r="L80" s="230">
        <f>(K80+K83)/2</f>
        <v>97.999715865132742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31.5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285.33333333333331</v>
      </c>
      <c r="I83" s="74">
        <v>294.55555555555554</v>
      </c>
      <c r="J83" s="24">
        <f t="shared" si="2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234"/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230" t="e">
        <f>(K104+K107)/2</f>
        <v>#DIV/0!</v>
      </c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233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233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13.968825910931173</v>
      </c>
      <c r="I108" s="73">
        <v>15.966386554621847</v>
      </c>
      <c r="J108" s="24">
        <f>IF(H108/I108*100&gt;100,100,H108/I108*100)</f>
        <v>87.488962284253148</v>
      </c>
      <c r="K108" s="229">
        <f>(J108+J109+J110)/3</f>
        <v>95.829654094751049</v>
      </c>
      <c r="L108" s="230">
        <f>(K108+K111)/2</f>
        <v>90.414827047375525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31.5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6.666666666666667</v>
      </c>
      <c r="I111" s="74">
        <v>5.666666666666667</v>
      </c>
      <c r="J111" s="24">
        <f>IF(I111/H111*100&gt;100,100,I111/H111*100)</f>
        <v>85</v>
      </c>
      <c r="K111" s="24">
        <f>J111</f>
        <v>85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6.9716599190283404</v>
      </c>
      <c r="I112" s="73">
        <v>4.2857142857142856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3">IF(I113/H113*100&gt;100,100,I113/H113*100)</f>
        <v>100</v>
      </c>
      <c r="K113" s="213"/>
      <c r="L113" s="233"/>
      <c r="M113" s="203"/>
      <c r="N113" s="225"/>
    </row>
    <row r="114" spans="1:14" ht="47.25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3"/>
        <v>100</v>
      </c>
      <c r="K114" s="214"/>
      <c r="L114" s="233"/>
      <c r="M114" s="203"/>
      <c r="N114" s="225"/>
    </row>
    <row r="115" spans="1:14" ht="31.5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3.6666666666666665</v>
      </c>
      <c r="I115" s="74">
        <v>3.8888888888888888</v>
      </c>
      <c r="J115" s="24">
        <f t="shared" si="3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4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121"/>
  <customSheetViews>
    <customSheetView guid="{2D882797-2DB3-46DA-95CE-744B0E2D6284}" scale="65" showPageBreaks="1" showAutoFilter="1" view="pageBreakPreview" showRuler="0" topLeftCell="A83">
      <selection activeCell="B4" sqref="B4:B7"/>
      <rowBreaks count="8" manualBreakCount="8">
        <brk id="16" max="13" man="1"/>
        <brk id="31" max="13" man="1"/>
        <brk id="39" max="16383" man="1"/>
        <brk id="54" max="13" man="1"/>
        <brk id="69" max="13" man="1"/>
        <brk id="84" max="13" man="1"/>
        <brk id="99" max="13" man="1"/>
        <brk id="114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B12" sqref="B12:B15"/>
      <rowBreaks count="8" manualBreakCount="8">
        <brk id="16" max="13" man="1"/>
        <brk id="31" max="13" man="1"/>
        <brk id="39" max="16383" man="1"/>
        <brk id="54" max="13" man="1"/>
        <brk id="69" max="13" man="1"/>
        <brk id="84" max="13" man="1"/>
        <brk id="99" max="13" man="1"/>
        <brk id="114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2"/>
      <headerFooter alignWithMargins="0"/>
      <autoFilter ref="B1:O1"/>
    </customSheetView>
  </customSheetViews>
  <mergeCells count="123">
    <mergeCell ref="N116:N119"/>
    <mergeCell ref="L108:L111"/>
    <mergeCell ref="D108:D111"/>
    <mergeCell ref="K76:K78"/>
    <mergeCell ref="L116:L119"/>
    <mergeCell ref="L112:L115"/>
    <mergeCell ref="K52:K54"/>
    <mergeCell ref="D52:D55"/>
    <mergeCell ref="D60:D63"/>
    <mergeCell ref="K80:K82"/>
    <mergeCell ref="K84:K86"/>
    <mergeCell ref="K88:K90"/>
    <mergeCell ref="K96:K98"/>
    <mergeCell ref="K68:K70"/>
    <mergeCell ref="D72:D75"/>
    <mergeCell ref="A1:N1"/>
    <mergeCell ref="C60:C63"/>
    <mergeCell ref="C56:C59"/>
    <mergeCell ref="C48:C51"/>
    <mergeCell ref="C44:C47"/>
    <mergeCell ref="C52:C55"/>
    <mergeCell ref="D44:D47"/>
    <mergeCell ref="D56:D59"/>
    <mergeCell ref="K56:K58"/>
    <mergeCell ref="D48:D51"/>
    <mergeCell ref="C20:C23"/>
    <mergeCell ref="N8:N115"/>
    <mergeCell ref="K8:K10"/>
    <mergeCell ref="K12:K14"/>
    <mergeCell ref="L12:L15"/>
    <mergeCell ref="C112:C115"/>
    <mergeCell ref="D112:D115"/>
    <mergeCell ref="K112:K114"/>
    <mergeCell ref="C116:C119"/>
    <mergeCell ref="D116:D119"/>
    <mergeCell ref="K116:K118"/>
    <mergeCell ref="L100:L103"/>
    <mergeCell ref="D92:D95"/>
    <mergeCell ref="C92:C95"/>
    <mergeCell ref="K100:K102"/>
    <mergeCell ref="K92:K94"/>
    <mergeCell ref="L96:L99"/>
    <mergeCell ref="D96:D99"/>
    <mergeCell ref="L92:L95"/>
    <mergeCell ref="C100:C103"/>
    <mergeCell ref="C108:C111"/>
    <mergeCell ref="K104:K106"/>
    <mergeCell ref="D100:D103"/>
    <mergeCell ref="K108:K110"/>
    <mergeCell ref="C104:C107"/>
    <mergeCell ref="D104:D107"/>
    <mergeCell ref="C96:C99"/>
    <mergeCell ref="K40:K42"/>
    <mergeCell ref="K36:K38"/>
    <mergeCell ref="K28:K30"/>
    <mergeCell ref="K32:K34"/>
    <mergeCell ref="C40:C43"/>
    <mergeCell ref="D40:D43"/>
    <mergeCell ref="D32:D35"/>
    <mergeCell ref="C32:C35"/>
    <mergeCell ref="D16:D19"/>
    <mergeCell ref="D20:D23"/>
    <mergeCell ref="D24:D27"/>
    <mergeCell ref="D28:D31"/>
    <mergeCell ref="K24:K26"/>
    <mergeCell ref="K16:K18"/>
    <mergeCell ref="K44:K46"/>
    <mergeCell ref="L88:L91"/>
    <mergeCell ref="C68:C71"/>
    <mergeCell ref="D68:D71"/>
    <mergeCell ref="D76:D79"/>
    <mergeCell ref="C72:C75"/>
    <mergeCell ref="K72:K74"/>
    <mergeCell ref="L72:L75"/>
    <mergeCell ref="L84:L87"/>
    <mergeCell ref="C76:C79"/>
    <mergeCell ref="C84:C87"/>
    <mergeCell ref="L56:L59"/>
    <mergeCell ref="L44:L47"/>
    <mergeCell ref="L52:L55"/>
    <mergeCell ref="D84:D87"/>
    <mergeCell ref="C80:C83"/>
    <mergeCell ref="D80:D83"/>
    <mergeCell ref="C88:C91"/>
    <mergeCell ref="D88:D91"/>
    <mergeCell ref="K64:K66"/>
    <mergeCell ref="M4:M119"/>
    <mergeCell ref="L8:L11"/>
    <mergeCell ref="L32:L35"/>
    <mergeCell ref="L48:L51"/>
    <mergeCell ref="L64:L67"/>
    <mergeCell ref="L80:L83"/>
    <mergeCell ref="L104:L107"/>
    <mergeCell ref="L20:L23"/>
    <mergeCell ref="L60:L63"/>
    <mergeCell ref="L36:L39"/>
    <mergeCell ref="L28:L31"/>
    <mergeCell ref="L40:L43"/>
    <mergeCell ref="L16:L19"/>
    <mergeCell ref="B120:C120"/>
    <mergeCell ref="L76:L79"/>
    <mergeCell ref="L68:L71"/>
    <mergeCell ref="A121:C121"/>
    <mergeCell ref="A4:A119"/>
    <mergeCell ref="C4:C7"/>
    <mergeCell ref="K20:K22"/>
    <mergeCell ref="C24:C27"/>
    <mergeCell ref="C12:C15"/>
    <mergeCell ref="D12:D15"/>
    <mergeCell ref="L4:L7"/>
    <mergeCell ref="C8:C11"/>
    <mergeCell ref="D8:D11"/>
    <mergeCell ref="L24:L27"/>
    <mergeCell ref="D4:D7"/>
    <mergeCell ref="K4:K6"/>
    <mergeCell ref="C16:C19"/>
    <mergeCell ref="C64:C67"/>
    <mergeCell ref="D64:D67"/>
    <mergeCell ref="C28:C31"/>
    <mergeCell ref="C36:C39"/>
    <mergeCell ref="D36:D39"/>
    <mergeCell ref="K60:K62"/>
    <mergeCell ref="K48:K50"/>
  </mergeCells>
  <phoneticPr fontId="5" type="noConversion"/>
  <pageMargins left="0.75" right="0.75" top="1" bottom="1" header="0.5" footer="0.5"/>
  <pageSetup paperSize="9" scale="27" orientation="portrait" r:id="rId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1"/>
  <sheetViews>
    <sheetView showZeros="0" topLeftCell="B1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4" bestFit="1" customWidth="1"/>
    <col min="2" max="2" width="32.28515625" style="124" customWidth="1"/>
    <col min="3" max="3" width="37.5703125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4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s="125" customFormat="1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s="125" customFormat="1" ht="63" hidden="1" customHeight="1" x14ac:dyDescent="0.25">
      <c r="A4" s="303" t="s">
        <v>162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s="125" customFormat="1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s="125" customFormat="1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s="125" customFormat="1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1.4</v>
      </c>
      <c r="J8" s="109">
        <f>IF(H8/I8*100&gt;100,100,H8/I8*100)</f>
        <v>100</v>
      </c>
      <c r="K8" s="280">
        <f>(J8+J9+J10)/3</f>
        <v>96.633333333333326</v>
      </c>
      <c r="L8" s="277">
        <f>(K8+K11)/2</f>
        <v>98.316666666666663</v>
      </c>
      <c r="M8" s="284"/>
      <c r="N8" s="274"/>
    </row>
    <row r="9" spans="1:14" s="125" customFormat="1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94.9</v>
      </c>
      <c r="J9" s="87">
        <f>IF(I9/H9*100&gt;100,100,I9/H9*100)</f>
        <v>94.9</v>
      </c>
      <c r="K9" s="281"/>
      <c r="L9" s="278"/>
      <c r="M9" s="284"/>
      <c r="N9" s="275"/>
    </row>
    <row r="10" spans="1:14" s="125" customFormat="1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80</v>
      </c>
      <c r="I10" s="110">
        <v>76</v>
      </c>
      <c r="J10" s="87">
        <f>IF(I10/H10*100&gt;100,100,I10/H10*100)</f>
        <v>95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24</v>
      </c>
      <c r="I11" s="148">
        <v>24.916666666666668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4" s="125" customFormat="1" ht="63.75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>
        <v>15</v>
      </c>
      <c r="I12" s="147">
        <v>0.01</v>
      </c>
      <c r="J12" s="109">
        <f>IF(H12/I12*100&gt;100,100,H12/I12*100)</f>
        <v>100</v>
      </c>
      <c r="K12" s="280">
        <f>(J12+J13+J14)/3</f>
        <v>96.633333333333326</v>
      </c>
      <c r="L12" s="277">
        <f>(K12+K15)/2</f>
        <v>92.066666666666663</v>
      </c>
      <c r="M12" s="284"/>
      <c r="N12" s="275"/>
    </row>
    <row r="13" spans="1:14" s="125" customFormat="1" ht="63.75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>
        <v>100</v>
      </c>
      <c r="I13" s="147">
        <v>94.9</v>
      </c>
      <c r="J13" s="87">
        <f>IF(I13/H13*100&gt;100,100,I13/H13*100)</f>
        <v>94.9</v>
      </c>
      <c r="K13" s="281"/>
      <c r="L13" s="278"/>
      <c r="M13" s="284"/>
      <c r="N13" s="275"/>
    </row>
    <row r="14" spans="1:14" s="125" customFormat="1" ht="63.75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>
        <v>80</v>
      </c>
      <c r="I14" s="147">
        <v>76</v>
      </c>
      <c r="J14" s="87">
        <f>IF(I14/H14*100&gt;100,100,I14/H14*100)</f>
        <v>95</v>
      </c>
      <c r="K14" s="282"/>
      <c r="L14" s="278"/>
      <c r="M14" s="284"/>
      <c r="N14" s="275"/>
    </row>
    <row r="15" spans="1:14" ht="32.25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>
        <v>0.66666666666666663</v>
      </c>
      <c r="I15" s="147">
        <v>0.58333333333333337</v>
      </c>
      <c r="J15" s="91">
        <f>IF(I15/H15*100&gt;100,100,I15/H15*100)</f>
        <v>87.500000000000014</v>
      </c>
      <c r="K15" s="91">
        <f>J15</f>
        <v>87.500000000000014</v>
      </c>
      <c r="L15" s="279"/>
      <c r="M15" s="284"/>
      <c r="N15" s="275"/>
    </row>
    <row r="16" spans="1:14" s="125" customFormat="1" ht="63.75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0.01</v>
      </c>
      <c r="J16" s="109">
        <f>IF(H16/I16*100&gt;100,100,H16/I16*100)</f>
        <v>100</v>
      </c>
      <c r="K16" s="280">
        <f>(J16+J17+J18)/3</f>
        <v>96.633333333333326</v>
      </c>
      <c r="L16" s="277">
        <f>(K16+K19)/2</f>
        <v>92.066666666666663</v>
      </c>
      <c r="M16" s="284"/>
      <c r="N16" s="275"/>
    </row>
    <row r="17" spans="1:14" s="125" customFormat="1" ht="63.75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94.9</v>
      </c>
      <c r="J17" s="87">
        <f>IF(I17/H17*100&gt;100,100,I17/H17*100)</f>
        <v>94.9</v>
      </c>
      <c r="K17" s="281"/>
      <c r="L17" s="278"/>
      <c r="M17" s="284"/>
      <c r="N17" s="275"/>
    </row>
    <row r="18" spans="1:14" s="125" customFormat="1" ht="63.75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80</v>
      </c>
      <c r="I18" s="110">
        <v>76</v>
      </c>
      <c r="J18" s="87">
        <f>IF(I18/H18*100&gt;100,100,I18/H18*100)</f>
        <v>95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2.6666666666666665</v>
      </c>
      <c r="I19" s="148">
        <v>2.3333333333333335</v>
      </c>
      <c r="J19" s="91">
        <f>IF(I19/H19*100&gt;100,100,I19/H19*100)</f>
        <v>87.500000000000014</v>
      </c>
      <c r="K19" s="91">
        <f>J19</f>
        <v>87.500000000000014</v>
      </c>
      <c r="L19" s="279"/>
      <c r="M19" s="284"/>
      <c r="N19" s="275"/>
    </row>
    <row r="20" spans="1:14" s="125" customFormat="1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s="125" customFormat="1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s="125" customFormat="1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s="125" customFormat="1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s="125" customFormat="1" ht="63.75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2</v>
      </c>
      <c r="J24" s="109">
        <f>IF(H24/I24*100&gt;100,100,H24/I24*100)</f>
        <v>100</v>
      </c>
      <c r="K24" s="280">
        <f>(J24+J25+J26)/3</f>
        <v>96.633333333333326</v>
      </c>
      <c r="L24" s="277">
        <f>(K24+K27)/2</f>
        <v>98.316666666666663</v>
      </c>
      <c r="M24" s="284"/>
      <c r="N24" s="275"/>
    </row>
    <row r="25" spans="1:14" s="125" customFormat="1" ht="63.75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94.9</v>
      </c>
      <c r="J25" s="87">
        <f>IF(I25/H25*100&gt;100,100,I25/H25*100)</f>
        <v>94.9</v>
      </c>
      <c r="K25" s="281"/>
      <c r="L25" s="278"/>
      <c r="M25" s="284"/>
      <c r="N25" s="275"/>
    </row>
    <row r="26" spans="1:14" s="125" customFormat="1" ht="63.75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80</v>
      </c>
      <c r="I26" s="110">
        <v>76</v>
      </c>
      <c r="J26" s="87">
        <f>IF(I26/H26*100&gt;100,100,I26/H26*100)</f>
        <v>95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1.6666666666666667</v>
      </c>
      <c r="I27" s="148">
        <v>1.6666666666666667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s="125" customFormat="1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9">
        <v>10</v>
      </c>
      <c r="I28" s="111">
        <v>2.4</v>
      </c>
      <c r="J28" s="111">
        <f>IF(H28/I28*100&gt;100,100,H28/I28*100)</f>
        <v>100</v>
      </c>
      <c r="K28" s="280">
        <f>(J28+J29+J30)/3</f>
        <v>96.633333333333326</v>
      </c>
      <c r="L28" s="317">
        <f>(K28+K31)/2</f>
        <v>94.696666666666658</v>
      </c>
      <c r="M28" s="284"/>
      <c r="N28" s="275"/>
    </row>
    <row r="29" spans="1:14" s="125" customFormat="1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51">
        <v>100</v>
      </c>
      <c r="I29" s="112">
        <v>94.9</v>
      </c>
      <c r="J29" s="112">
        <f>IF(I29/H29*100&gt;100,100,I29/H29*100)</f>
        <v>94.9</v>
      </c>
      <c r="K29" s="315"/>
      <c r="L29" s="318"/>
      <c r="M29" s="284"/>
      <c r="N29" s="275"/>
    </row>
    <row r="30" spans="1:14" s="125" customFormat="1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51">
        <v>80</v>
      </c>
      <c r="I30" s="151">
        <v>76</v>
      </c>
      <c r="J30" s="112">
        <f>IF(I30/H30*100&gt;100,100,I30/H30*100)</f>
        <v>95</v>
      </c>
      <c r="K30" s="316"/>
      <c r="L30" s="31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33.333333333333336</v>
      </c>
      <c r="I31" s="148">
        <v>30.92</v>
      </c>
      <c r="J31" s="101">
        <f>IF(I31/H31*100&gt;100,100,I31/H31*100)</f>
        <v>92.759999999999991</v>
      </c>
      <c r="K31" s="101">
        <f>J31</f>
        <v>92.759999999999991</v>
      </c>
      <c r="L31" s="319"/>
      <c r="M31" s="284"/>
      <c r="N31" s="275"/>
    </row>
    <row r="32" spans="1:14" s="125" customFormat="1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9">
        <v>10</v>
      </c>
      <c r="I32" s="111">
        <v>0.5</v>
      </c>
      <c r="J32" s="111">
        <f>IF(H32/I32*100&gt;100,100,H32/I32*100)</f>
        <v>100</v>
      </c>
      <c r="K32" s="280">
        <f>(J32+J33+J34)/3</f>
        <v>96.633333333333326</v>
      </c>
      <c r="L32" s="317">
        <f>(K32+K35)/2</f>
        <v>97.158130081300811</v>
      </c>
      <c r="M32" s="284"/>
      <c r="N32" s="275"/>
    </row>
    <row r="33" spans="1:14" s="125" customFormat="1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51">
        <v>100</v>
      </c>
      <c r="I33" s="112">
        <v>94.9</v>
      </c>
      <c r="J33" s="112">
        <f>IF(I33/H33*100&gt;100,100,I33/H33*100)</f>
        <v>94.9</v>
      </c>
      <c r="K33" s="315"/>
      <c r="L33" s="318"/>
      <c r="M33" s="284"/>
      <c r="N33" s="275"/>
    </row>
    <row r="34" spans="1:14" s="125" customFormat="1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51">
        <v>80</v>
      </c>
      <c r="I34" s="151">
        <v>76</v>
      </c>
      <c r="J34" s="112">
        <f>IF(I34/H34*100&gt;100,100,I34/H34*100)</f>
        <v>95</v>
      </c>
      <c r="K34" s="316"/>
      <c r="L34" s="31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136.66666666666666</v>
      </c>
      <c r="I35" s="148">
        <v>133.5</v>
      </c>
      <c r="J35" s="101">
        <f>IF(I35/H35*100&gt;100,100,I35/H35*100)</f>
        <v>97.682926829268297</v>
      </c>
      <c r="K35" s="101">
        <f>J35</f>
        <v>97.682926829268297</v>
      </c>
      <c r="L35" s="319"/>
      <c r="M35" s="284"/>
      <c r="N35" s="275"/>
    </row>
    <row r="36" spans="1:14" s="125" customFormat="1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s="125" customFormat="1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s="125" customFormat="1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s="125" customFormat="1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s="125" customFormat="1" ht="63.75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>
        <v>10</v>
      </c>
      <c r="I40" s="109">
        <v>16.899999999999999</v>
      </c>
      <c r="J40" s="109">
        <f>IF(H40/I40*100&gt;100,100,H40/I40*100)</f>
        <v>59.171597633136095</v>
      </c>
      <c r="K40" s="280">
        <f>(J40+J41+J42)/3</f>
        <v>83.023865877712026</v>
      </c>
      <c r="L40" s="277">
        <f>(K40+K43)/2</f>
        <v>91.511932938856006</v>
      </c>
      <c r="M40" s="284"/>
      <c r="N40" s="275"/>
    </row>
    <row r="41" spans="1:14" s="125" customFormat="1" ht="63.75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>
        <v>100</v>
      </c>
      <c r="I41" s="87">
        <v>94.9</v>
      </c>
      <c r="J41" s="87">
        <f>IF(I41/H41*100&gt;100,100,I41/H41*100)</f>
        <v>94.9</v>
      </c>
      <c r="K41" s="281"/>
      <c r="L41" s="278"/>
      <c r="M41" s="284"/>
      <c r="N41" s="275"/>
    </row>
    <row r="42" spans="1:14" s="125" customFormat="1" ht="63.75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>
        <v>80</v>
      </c>
      <c r="I42" s="110">
        <v>76</v>
      </c>
      <c r="J42" s="87">
        <f>IF(I42/H42*100&gt;100,100,I42/H42*100)</f>
        <v>95</v>
      </c>
      <c r="K42" s="282"/>
      <c r="L42" s="278"/>
      <c r="M42" s="284"/>
      <c r="N42" s="275"/>
    </row>
    <row r="43" spans="1:14" s="125" customFormat="1" ht="32.25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>
        <v>0.33333333333333331</v>
      </c>
      <c r="I43" s="148">
        <v>0.67</v>
      </c>
      <c r="J43" s="91">
        <f>IF(I43/H43*100&gt;100,100,I43/H43*100)</f>
        <v>100</v>
      </c>
      <c r="K43" s="91">
        <f>J43</f>
        <v>100</v>
      </c>
      <c r="L43" s="279"/>
      <c r="M43" s="284"/>
      <c r="N43" s="275"/>
    </row>
    <row r="44" spans="1:14" s="125" customFormat="1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s="125" customFormat="1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s="125" customFormat="1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s="125" customFormat="1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s="125" customFormat="1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s="125" customFormat="1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s="125" customFormat="1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s="125" customFormat="1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s="125" customFormat="1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3</v>
      </c>
      <c r="J52" s="109">
        <f>IF(H52/I52*100&gt;100,100,H52/I52*100)</f>
        <v>100</v>
      </c>
      <c r="K52" s="280">
        <f>(J52+J53+J54)/3</f>
        <v>96.633333333333326</v>
      </c>
      <c r="L52" s="277">
        <f>(K52+K55)/2</f>
        <v>98.316666666666663</v>
      </c>
      <c r="M52" s="284"/>
      <c r="N52" s="275"/>
    </row>
    <row r="53" spans="1:14" s="125" customFormat="1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94.9</v>
      </c>
      <c r="J53" s="87">
        <f>IF(I53/H53*100&gt;100,100,I53/H53*100)</f>
        <v>94.9</v>
      </c>
      <c r="K53" s="281"/>
      <c r="L53" s="278"/>
      <c r="M53" s="284"/>
      <c r="N53" s="275"/>
    </row>
    <row r="54" spans="1:14" s="125" customFormat="1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80</v>
      </c>
      <c r="I54" s="110">
        <v>76</v>
      </c>
      <c r="J54" s="87">
        <f>IF(I54/H54*100&gt;100,100,I54/H54*100)</f>
        <v>95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5.333333333333333</v>
      </c>
      <c r="I55" s="148">
        <v>6.083333333333333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s="125" customFormat="1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2.8</v>
      </c>
      <c r="J56" s="111">
        <f>IF(H56/I56*100&gt;100,100,H56/I56*100)</f>
        <v>100</v>
      </c>
      <c r="K56" s="280">
        <f>(J56+J57+J58)/3</f>
        <v>96.633333333333326</v>
      </c>
      <c r="L56" s="277">
        <f>(K56+K59)/2</f>
        <v>98.316666666666663</v>
      </c>
      <c r="M56" s="284"/>
      <c r="N56" s="275"/>
    </row>
    <row r="57" spans="1:14" s="125" customFormat="1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94.9</v>
      </c>
      <c r="J57" s="87">
        <f>IF(I57/H57*100&gt;100,100,I57/H57*100)</f>
        <v>94.9</v>
      </c>
      <c r="K57" s="281"/>
      <c r="L57" s="278"/>
      <c r="M57" s="284"/>
      <c r="N57" s="275"/>
    </row>
    <row r="58" spans="1:14" s="125" customFormat="1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80</v>
      </c>
      <c r="I58" s="110">
        <v>76</v>
      </c>
      <c r="J58" s="87">
        <f>IF(I58/H58*100&gt;100,100,I58/H58*100)</f>
        <v>95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23.666666666666668</v>
      </c>
      <c r="I59" s="148">
        <v>28.67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s="125" customFormat="1" ht="63.75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>
        <v>100</v>
      </c>
      <c r="I60" s="109">
        <v>94.8</v>
      </c>
      <c r="J60" s="87">
        <f>IF(I60/H60*100&gt;100,100,I60/H60*100)</f>
        <v>94.8</v>
      </c>
      <c r="K60" s="287">
        <f>(J60+J61+J62)/3</f>
        <v>98.266666666666666</v>
      </c>
      <c r="L60" s="277">
        <f>(K60+K63)/2</f>
        <v>92.88333333333334</v>
      </c>
      <c r="M60" s="284"/>
      <c r="N60" s="275"/>
    </row>
    <row r="61" spans="1:14" s="125" customFormat="1" ht="63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51">
        <v>15</v>
      </c>
      <c r="I61" s="112">
        <v>0.01</v>
      </c>
      <c r="J61" s="87">
        <f>IF(H61/I61*100&gt;100,100,H61/I61*100)</f>
        <v>100</v>
      </c>
      <c r="K61" s="288"/>
      <c r="L61" s="285"/>
      <c r="M61" s="284"/>
      <c r="N61" s="275"/>
    </row>
    <row r="62" spans="1:14" s="125" customFormat="1" ht="47.25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51">
        <v>100</v>
      </c>
      <c r="I62" s="151">
        <v>100</v>
      </c>
      <c r="J62" s="87">
        <f>IF(I62/H62*100&gt;100,100,I62/H62*100)</f>
        <v>100</v>
      </c>
      <c r="K62" s="289"/>
      <c r="L62" s="285"/>
      <c r="M62" s="284"/>
      <c r="N62" s="275"/>
    </row>
    <row r="63" spans="1:14" ht="32.25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>
        <v>0.66666666666666663</v>
      </c>
      <c r="I63" s="150">
        <v>0.58333333333333337</v>
      </c>
      <c r="J63" s="101">
        <f>IF(I63/H63*100&gt;100,100,I63/H63*100)</f>
        <v>87.500000000000014</v>
      </c>
      <c r="K63" s="91">
        <f>J63</f>
        <v>87.500000000000014</v>
      </c>
      <c r="L63" s="286"/>
      <c r="M63" s="284"/>
      <c r="N63" s="275"/>
    </row>
    <row r="64" spans="1:14" s="125" customFormat="1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94.8</v>
      </c>
      <c r="J64" s="87">
        <f>IF(I64/H64*100&gt;100,100,I64/H64*100)</f>
        <v>94.8</v>
      </c>
      <c r="K64" s="287">
        <f>(J64+J65+J66)/3</f>
        <v>98.266666666666666</v>
      </c>
      <c r="L64" s="277">
        <f>(K64+K67)/2</f>
        <v>94.325641025641033</v>
      </c>
      <c r="M64" s="284"/>
      <c r="N64" s="275"/>
    </row>
    <row r="65" spans="1:14" s="125" customFormat="1" ht="63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0.9</v>
      </c>
      <c r="J65" s="87">
        <f>IF(H65/I65*100&gt;100,100,H65/I65*100)</f>
        <v>100</v>
      </c>
      <c r="K65" s="320"/>
      <c r="L65" s="322"/>
      <c r="M65" s="284"/>
      <c r="N65" s="275"/>
    </row>
    <row r="66" spans="1:14" s="125" customFormat="1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321"/>
      <c r="L66" s="322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4.333333333333333</v>
      </c>
      <c r="I67" s="150">
        <v>3.9166666666666665</v>
      </c>
      <c r="J67" s="101">
        <f>IF(I67/H67*100&gt;100,100,I67/H67*100)</f>
        <v>90.384615384615387</v>
      </c>
      <c r="K67" s="91">
        <f>J67</f>
        <v>90.384615384615387</v>
      </c>
      <c r="L67" s="323"/>
      <c r="M67" s="284"/>
      <c r="N67" s="275"/>
    </row>
    <row r="68" spans="1:14" s="125" customFormat="1" ht="63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94.8</v>
      </c>
      <c r="J68" s="87">
        <f>IF(I68/H68*100&gt;100,100,I68/H68*100)</f>
        <v>94.8</v>
      </c>
      <c r="K68" s="287">
        <f>(J68+J69+J70)/3</f>
        <v>98.266666666666666</v>
      </c>
      <c r="L68" s="277">
        <f>(K68+K71)/2</f>
        <v>96.008333333333326</v>
      </c>
      <c r="M68" s="284"/>
      <c r="N68" s="275"/>
    </row>
    <row r="69" spans="1:14" s="125" customFormat="1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2.4</v>
      </c>
      <c r="J69" s="87">
        <f>IF(H69/I69*100&gt;100,100,H69/I69*100)</f>
        <v>100</v>
      </c>
      <c r="K69" s="288"/>
      <c r="L69" s="285"/>
      <c r="M69" s="284"/>
      <c r="N69" s="275"/>
    </row>
    <row r="70" spans="1:14" s="125" customFormat="1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33.333333333333336</v>
      </c>
      <c r="I71" s="150">
        <v>31.25</v>
      </c>
      <c r="J71" s="101">
        <f>IF(I71/H71*100&gt;100,100,I71/H71*100)</f>
        <v>93.749999999999986</v>
      </c>
      <c r="K71" s="91">
        <f>J71</f>
        <v>93.749999999999986</v>
      </c>
      <c r="L71" s="286"/>
      <c r="M71" s="284"/>
      <c r="N71" s="275"/>
    </row>
    <row r="72" spans="1:14" s="125" customFormat="1" ht="63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94.8</v>
      </c>
      <c r="J72" s="87">
        <f>IF(I72/H72*100&gt;100,100,I72/H72*100)</f>
        <v>94.8</v>
      </c>
      <c r="K72" s="287">
        <f>(J72+J73+J74)/3</f>
        <v>98.266666666666666</v>
      </c>
      <c r="L72" s="277">
        <f>(K72+K75)/2</f>
        <v>97.351846231664069</v>
      </c>
      <c r="M72" s="284"/>
      <c r="N72" s="275"/>
    </row>
    <row r="73" spans="1:14" s="125" customFormat="1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0.7</v>
      </c>
      <c r="J73" s="87">
        <f>IF(H73/I73*100&gt;100,100,H73/I73*100)</f>
        <v>100</v>
      </c>
      <c r="K73" s="288"/>
      <c r="L73" s="285"/>
      <c r="M73" s="284"/>
      <c r="N73" s="275"/>
    </row>
    <row r="74" spans="1:14" s="125" customFormat="1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f>160.666666666667+59</f>
        <v>219.666666666667</v>
      </c>
      <c r="I75" s="150">
        <v>211.84</v>
      </c>
      <c r="J75" s="101">
        <f>IF(I75/H75*100&gt;100,100,I75/H75*100)</f>
        <v>96.437025796661473</v>
      </c>
      <c r="K75" s="101">
        <f>J75</f>
        <v>96.437025796661473</v>
      </c>
      <c r="L75" s="286"/>
      <c r="M75" s="284"/>
      <c r="N75" s="275"/>
    </row>
    <row r="76" spans="1:14" s="125" customFormat="1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s="125" customFormat="1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s="125" customFormat="1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s="125" customFormat="1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s="125" customFormat="1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s="125" customFormat="1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s="125" customFormat="1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s="125" customFormat="1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s="125" customFormat="1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s="125" customFormat="1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s="125" customFormat="1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s="125" customFormat="1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s="125" customFormat="1" ht="63.75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100</v>
      </c>
      <c r="I88" s="109">
        <v>94.8</v>
      </c>
      <c r="J88" s="87">
        <f>IF(I88/H88*100&gt;100,100,I88/H88*100)</f>
        <v>94.8</v>
      </c>
      <c r="K88" s="287">
        <f>(J88+J89+J90)/3</f>
        <v>84.657199211045366</v>
      </c>
      <c r="L88" s="277">
        <f>(K88+K91)/2</f>
        <v>92.328599605522683</v>
      </c>
      <c r="M88" s="284"/>
      <c r="N88" s="275"/>
    </row>
    <row r="89" spans="1:14" s="125" customFormat="1" ht="63.75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10</v>
      </c>
      <c r="I89" s="87">
        <v>16.899999999999999</v>
      </c>
      <c r="J89" s="87">
        <f>IF(H89/I89*100&gt;100,100,H89/I89*100)</f>
        <v>59.171597633136095</v>
      </c>
      <c r="K89" s="288"/>
      <c r="L89" s="285"/>
      <c r="M89" s="284"/>
      <c r="N89" s="275"/>
    </row>
    <row r="90" spans="1:14" s="125" customFormat="1" ht="48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s="125" customFormat="1" ht="32.25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>
        <v>0.33333333333333331</v>
      </c>
      <c r="I91" s="150">
        <v>0.67</v>
      </c>
      <c r="J91" s="101">
        <f>IF(I91/H91*100&gt;100,100,I91/H91*100)</f>
        <v>100</v>
      </c>
      <c r="K91" s="91">
        <f>J91</f>
        <v>100</v>
      </c>
      <c r="L91" s="286"/>
      <c r="M91" s="284"/>
      <c r="N91" s="275"/>
    </row>
    <row r="92" spans="1:14" s="125" customFormat="1" ht="63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94.8</v>
      </c>
      <c r="J92" s="87">
        <f>IF(I92/H92*100&gt;100,100,I92/H92*100)</f>
        <v>94.8</v>
      </c>
      <c r="K92" s="287">
        <f>(J92+J93+J94)/3</f>
        <v>98.266666666666666</v>
      </c>
      <c r="L92" s="277">
        <f>(K92+K95)/2</f>
        <v>99.133333333333326</v>
      </c>
      <c r="M92" s="284"/>
      <c r="N92" s="275"/>
    </row>
    <row r="93" spans="1:14" s="125" customFormat="1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3.2</v>
      </c>
      <c r="J93" s="87">
        <f>IF(H93/I93*100&gt;100,100,H93/I93*100)</f>
        <v>100</v>
      </c>
      <c r="K93" s="288"/>
      <c r="L93" s="285"/>
      <c r="M93" s="284"/>
      <c r="N93" s="275"/>
    </row>
    <row r="94" spans="1:14" s="125" customFormat="1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5.333333333333333</v>
      </c>
      <c r="I95" s="150">
        <v>5.833333333333333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s="125" customFormat="1" ht="63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94.8</v>
      </c>
      <c r="J96" s="87">
        <f>IF(I96/H96*100&gt;100,100,I96/H96*100)</f>
        <v>94.8</v>
      </c>
      <c r="K96" s="287">
        <f>(J96+J97+J98)/3</f>
        <v>98.266666666666666</v>
      </c>
      <c r="L96" s="277">
        <f>(K96+K99)/2</f>
        <v>99.133333333333326</v>
      </c>
      <c r="M96" s="284"/>
      <c r="N96" s="275"/>
    </row>
    <row r="97" spans="1:14" s="125" customFormat="1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2.8</v>
      </c>
      <c r="J97" s="87">
        <f>IF(H97/I97*100&gt;100,100,H97/I97*100)</f>
        <v>100</v>
      </c>
      <c r="K97" s="288"/>
      <c r="L97" s="285"/>
      <c r="M97" s="284"/>
      <c r="N97" s="275"/>
    </row>
    <row r="98" spans="1:14" s="125" customFormat="1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23.666666666666668</v>
      </c>
      <c r="I99" s="150">
        <v>28.67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s="125" customFormat="1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s="125" customFormat="1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s="125" customFormat="1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s="125" customFormat="1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s="125" customFormat="1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s="125" customFormat="1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s="125" customFormat="1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s="125" customFormat="1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09" spans="1:14" x14ac:dyDescent="0.25">
      <c r="B109" s="124" t="s">
        <v>143</v>
      </c>
    </row>
    <row r="111" spans="1:14" x14ac:dyDescent="0.25">
      <c r="B111" s="125" t="s">
        <v>158</v>
      </c>
    </row>
  </sheetData>
  <autoFilter ref="A3:N107"/>
  <mergeCells count="134">
    <mergeCell ref="L88:L91"/>
    <mergeCell ref="D72:D75"/>
    <mergeCell ref="D68:D71"/>
    <mergeCell ref="B80:B83"/>
    <mergeCell ref="B76:B79"/>
    <mergeCell ref="B72:B75"/>
    <mergeCell ref="C72:C75"/>
    <mergeCell ref="L68:L71"/>
    <mergeCell ref="L72:L75"/>
    <mergeCell ref="L84:L87"/>
    <mergeCell ref="L76:L79"/>
    <mergeCell ref="L80:L83"/>
    <mergeCell ref="K84:K86"/>
    <mergeCell ref="B96:B99"/>
    <mergeCell ref="B64:B67"/>
    <mergeCell ref="C64:C67"/>
    <mergeCell ref="D64:D67"/>
    <mergeCell ref="C76:C79"/>
    <mergeCell ref="D76:D79"/>
    <mergeCell ref="B88:B91"/>
    <mergeCell ref="C88:C91"/>
    <mergeCell ref="K72:K74"/>
    <mergeCell ref="K76:K78"/>
    <mergeCell ref="K68:K70"/>
    <mergeCell ref="K80:K82"/>
    <mergeCell ref="B68:B71"/>
    <mergeCell ref="C68:C71"/>
    <mergeCell ref="K88:K90"/>
    <mergeCell ref="D104:D107"/>
    <mergeCell ref="K104:K106"/>
    <mergeCell ref="L104:L107"/>
    <mergeCell ref="L92:L95"/>
    <mergeCell ref="K96:K98"/>
    <mergeCell ref="L96:L99"/>
    <mergeCell ref="K100:K102"/>
    <mergeCell ref="L100:L103"/>
    <mergeCell ref="D96:D99"/>
    <mergeCell ref="D92:D95"/>
    <mergeCell ref="K92:K94"/>
    <mergeCell ref="C100:C103"/>
    <mergeCell ref="D80:D83"/>
    <mergeCell ref="D100:D103"/>
    <mergeCell ref="D88:D91"/>
    <mergeCell ref="D84:D87"/>
    <mergeCell ref="C96:C99"/>
    <mergeCell ref="C80:C83"/>
    <mergeCell ref="B92:B95"/>
    <mergeCell ref="C92:C95"/>
    <mergeCell ref="B84:B87"/>
    <mergeCell ref="C84:C87"/>
    <mergeCell ref="L16:L19"/>
    <mergeCell ref="D24:D27"/>
    <mergeCell ref="K24:K26"/>
    <mergeCell ref="L24:L27"/>
    <mergeCell ref="L20:L23"/>
    <mergeCell ref="L36:L39"/>
    <mergeCell ref="L40:L43"/>
    <mergeCell ref="K56:K58"/>
    <mergeCell ref="L56:L59"/>
    <mergeCell ref="L48:L51"/>
    <mergeCell ref="K48:K50"/>
    <mergeCell ref="K44:K46"/>
    <mergeCell ref="L44:L47"/>
    <mergeCell ref="K40:K42"/>
    <mergeCell ref="D40:D43"/>
    <mergeCell ref="D48:D51"/>
    <mergeCell ref="D52:D55"/>
    <mergeCell ref="K52:K54"/>
    <mergeCell ref="D56:D59"/>
    <mergeCell ref="B32:B35"/>
    <mergeCell ref="C32:C35"/>
    <mergeCell ref="C24:C27"/>
    <mergeCell ref="D28:D31"/>
    <mergeCell ref="D32:D35"/>
    <mergeCell ref="B24:B27"/>
    <mergeCell ref="L60:L63"/>
    <mergeCell ref="K64:K66"/>
    <mergeCell ref="L64:L67"/>
    <mergeCell ref="D60:D63"/>
    <mergeCell ref="L52:L55"/>
    <mergeCell ref="B40:B43"/>
    <mergeCell ref="C40:C43"/>
    <mergeCell ref="C52:C55"/>
    <mergeCell ref="C44:C47"/>
    <mergeCell ref="B48:B51"/>
    <mergeCell ref="C48:C51"/>
    <mergeCell ref="A4:A107"/>
    <mergeCell ref="D12:D15"/>
    <mergeCell ref="K12:K14"/>
    <mergeCell ref="K36:K38"/>
    <mergeCell ref="D44:D47"/>
    <mergeCell ref="D36:D39"/>
    <mergeCell ref="C56:C59"/>
    <mergeCell ref="K60:K62"/>
    <mergeCell ref="K4:K6"/>
    <mergeCell ref="C60:C63"/>
    <mergeCell ref="C104:C107"/>
    <mergeCell ref="C12:C15"/>
    <mergeCell ref="B16:B19"/>
    <mergeCell ref="B60:B63"/>
    <mergeCell ref="B56:B59"/>
    <mergeCell ref="B44:B47"/>
    <mergeCell ref="B36:B39"/>
    <mergeCell ref="C36:C39"/>
    <mergeCell ref="B8:B11"/>
    <mergeCell ref="C8:C11"/>
    <mergeCell ref="D16:D19"/>
    <mergeCell ref="C16:C19"/>
    <mergeCell ref="D8:D11"/>
    <mergeCell ref="K16:K18"/>
    <mergeCell ref="A1:N1"/>
    <mergeCell ref="B20:B23"/>
    <mergeCell ref="C20:C23"/>
    <mergeCell ref="D20:D23"/>
    <mergeCell ref="K20:K22"/>
    <mergeCell ref="M4:M107"/>
    <mergeCell ref="K32:K34"/>
    <mergeCell ref="L32:L35"/>
    <mergeCell ref="K28:K30"/>
    <mergeCell ref="L28:L31"/>
    <mergeCell ref="L4:L7"/>
    <mergeCell ref="B28:B31"/>
    <mergeCell ref="C28:C31"/>
    <mergeCell ref="B12:B15"/>
    <mergeCell ref="B4:B7"/>
    <mergeCell ref="C4:C7"/>
    <mergeCell ref="D4:D7"/>
    <mergeCell ref="L8:L11"/>
    <mergeCell ref="K8:K10"/>
    <mergeCell ref="L12:L15"/>
    <mergeCell ref="N8:N99"/>
    <mergeCell ref="B104:B107"/>
    <mergeCell ref="B52:B55"/>
    <mergeCell ref="B100:B103"/>
  </mergeCells>
  <phoneticPr fontId="10" type="noConversion"/>
  <pageMargins left="0.32" right="0.70866141732283472" top="0.27" bottom="0.33" header="0.17" footer="0.18"/>
  <pageSetup paperSize="9" scale="49" fitToHeight="0" orientation="landscape" r:id="rId1"/>
  <headerFooter alignWithMargins="0"/>
  <rowBreaks count="1" manualBreakCount="1">
    <brk id="26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9" style="125" customWidth="1"/>
    <col min="2" max="2" width="33.42578125" style="125" customWidth="1"/>
    <col min="3" max="3" width="39.57031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163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78.75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5.4</v>
      </c>
      <c r="J8" s="109">
        <f>IF(H8/I8*100&gt;100,100,H8/I8*100)</f>
        <v>100</v>
      </c>
      <c r="K8" s="280">
        <f>(J8+J9+J10)/3</f>
        <v>96.266666666666666</v>
      </c>
      <c r="L8" s="277">
        <f>(K8+K11)/2</f>
        <v>98.133333333333326</v>
      </c>
      <c r="M8" s="284"/>
      <c r="N8" s="274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88.8</v>
      </c>
      <c r="J9" s="87">
        <f>IF(I9/H9*100&gt;100,100,I9/H9*100)</f>
        <v>88.8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66.7</v>
      </c>
      <c r="I10" s="110">
        <v>68.8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9</v>
      </c>
      <c r="I11" s="148">
        <v>9.33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4" ht="63.75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>
        <v>15</v>
      </c>
      <c r="I12" s="147">
        <v>0.01</v>
      </c>
      <c r="J12" s="109">
        <f>IF(H12/I12*100&gt;100,100,H12/I12*100)</f>
        <v>100</v>
      </c>
      <c r="K12" s="280">
        <f>(J12+J13+J14)/3</f>
        <v>96.266666666666666</v>
      </c>
      <c r="L12" s="277">
        <f>(K12+K15)/2</f>
        <v>98.133333333333326</v>
      </c>
      <c r="M12" s="284"/>
      <c r="N12" s="275"/>
    </row>
    <row r="13" spans="1:14" ht="63.75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>
        <v>100</v>
      </c>
      <c r="I13" s="147">
        <v>88.8</v>
      </c>
      <c r="J13" s="87">
        <f>IF(I13/H13*100&gt;100,100,I13/H13*100)</f>
        <v>88.8</v>
      </c>
      <c r="K13" s="281"/>
      <c r="L13" s="278"/>
      <c r="M13" s="284"/>
      <c r="N13" s="275"/>
    </row>
    <row r="14" spans="1:14" ht="63.75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>
        <v>66.7</v>
      </c>
      <c r="I14" s="147">
        <v>68.8</v>
      </c>
      <c r="J14" s="87">
        <f>IF(I14/H14*100&gt;100,100,I14/H14*100)</f>
        <v>100</v>
      </c>
      <c r="K14" s="282"/>
      <c r="L14" s="278"/>
      <c r="M14" s="284"/>
      <c r="N14" s="275"/>
    </row>
    <row r="15" spans="1:14" ht="32.25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>
        <v>1</v>
      </c>
      <c r="I15" s="147">
        <v>1</v>
      </c>
      <c r="J15" s="91">
        <f>IF(I15/H15*100&gt;100,100,I15/H15*100)</f>
        <v>100</v>
      </c>
      <c r="K15" s="91">
        <f>J15</f>
        <v>100</v>
      </c>
      <c r="L15" s="279"/>
      <c r="M15" s="284"/>
      <c r="N15" s="275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8.1999999999999993</v>
      </c>
      <c r="J16" s="109">
        <f>IF(H16/I16*100&gt;100,100,H16/I16*100)</f>
        <v>100</v>
      </c>
      <c r="K16" s="280">
        <f>(J16+J17+J18)/3</f>
        <v>96.266666666666666</v>
      </c>
      <c r="L16" s="277">
        <f>(K16+K19)/2</f>
        <v>98.133333333333326</v>
      </c>
      <c r="M16" s="284"/>
      <c r="N16" s="275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88.8</v>
      </c>
      <c r="J17" s="87">
        <f>IF(I17/H17*100&gt;100,100,I17/H17*100)</f>
        <v>88.8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66.7</v>
      </c>
      <c r="I18" s="110">
        <v>68.8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3</v>
      </c>
      <c r="I19" s="148">
        <v>3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5.2</v>
      </c>
      <c r="J24" s="109">
        <f>IF(H24/I24*100&gt;100,100,H24/I24*100)</f>
        <v>100</v>
      </c>
      <c r="K24" s="280">
        <f>(J24+J25+J26)/3</f>
        <v>96.266666666666666</v>
      </c>
      <c r="L24" s="277">
        <f>(K24+K27)/2</f>
        <v>98.133333333333326</v>
      </c>
      <c r="M24" s="284"/>
      <c r="N24" s="275"/>
    </row>
    <row r="25" spans="1:14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88.8</v>
      </c>
      <c r="J25" s="87">
        <f>IF(I25/H25*100&gt;100,100,I25/H25*100)</f>
        <v>88.8</v>
      </c>
      <c r="K25" s="281"/>
      <c r="L25" s="278"/>
      <c r="M25" s="284"/>
      <c r="N25" s="275"/>
    </row>
    <row r="26" spans="1:14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66.7</v>
      </c>
      <c r="I26" s="110">
        <v>68.8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0.66666666666666663</v>
      </c>
      <c r="I27" s="148">
        <v>0.66666666666666663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0.6</v>
      </c>
      <c r="J28" s="109">
        <f>IF(H28/I28*100&gt;100,100,H28/I28*100)</f>
        <v>100</v>
      </c>
      <c r="K28" s="280">
        <f>(J28+J29+J30)/3</f>
        <v>96.266666666666666</v>
      </c>
      <c r="L28" s="277">
        <f>(K28+K31)/2</f>
        <v>98.133333333333326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88.8</v>
      </c>
      <c r="J29" s="87">
        <f>IF(I29/H29*100&gt;100,100,I29/H29*100)</f>
        <v>88.8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66.7</v>
      </c>
      <c r="I30" s="110">
        <v>68.8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4.333333333333333</v>
      </c>
      <c r="I31" s="148">
        <v>4.67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7.9</v>
      </c>
      <c r="J32" s="109">
        <f>IF(H32/I32*100&gt;100,100,H32/I32*100)</f>
        <v>100</v>
      </c>
      <c r="K32" s="280">
        <f>(J32+J33+J34)/3</f>
        <v>96.266666666666666</v>
      </c>
      <c r="L32" s="277">
        <f>(K32+K35)/2</f>
        <v>98.004467353951881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88.8</v>
      </c>
      <c r="J33" s="87">
        <f>IF(I33/H33*100&gt;100,100,I33/H33*100)</f>
        <v>88.8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66.7</v>
      </c>
      <c r="I34" s="110">
        <v>68.8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129.33333333333334</v>
      </c>
      <c r="I35" s="148">
        <v>129</v>
      </c>
      <c r="J35" s="91">
        <f>IF(I35/H35*100&gt;100,100,I35/H35*100)</f>
        <v>99.742268041237097</v>
      </c>
      <c r="K35" s="91">
        <f>J35</f>
        <v>99.742268041237097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.7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.75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275"/>
    </row>
    <row r="53" spans="1:14" ht="63.75" hidden="1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275"/>
    </row>
    <row r="54" spans="1:14" ht="63.75" hidden="1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275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275"/>
    </row>
    <row r="56" spans="1:14" ht="63.75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284"/>
      <c r="N56" s="275"/>
    </row>
    <row r="57" spans="1:14" ht="63.75" hidden="1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284"/>
      <c r="N57" s="275"/>
    </row>
    <row r="58" spans="1:14" ht="63.75" hidden="1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284"/>
      <c r="N58" s="275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284"/>
      <c r="N59" s="275"/>
    </row>
    <row r="60" spans="1:14" ht="63.75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>
        <v>100</v>
      </c>
      <c r="I60" s="147">
        <v>100</v>
      </c>
      <c r="J60" s="87">
        <f>IF(I60/H60*100&gt;100,100,I60/H60*100)</f>
        <v>100</v>
      </c>
      <c r="K60" s="287">
        <f>(J60+J61+J62)/3</f>
        <v>100</v>
      </c>
      <c r="L60" s="277">
        <f>(K60+K63)/2</f>
        <v>100</v>
      </c>
      <c r="M60" s="284"/>
      <c r="N60" s="275"/>
    </row>
    <row r="61" spans="1:14" ht="63.75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>
        <v>15</v>
      </c>
      <c r="I61" s="87">
        <v>0.01</v>
      </c>
      <c r="J61" s="87">
        <f>IF(H61/I61*100&gt;100,100,H61/I61*100)</f>
        <v>100</v>
      </c>
      <c r="K61" s="288"/>
      <c r="L61" s="285"/>
      <c r="M61" s="284"/>
      <c r="N61" s="275"/>
    </row>
    <row r="62" spans="1:14" ht="48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>
        <v>100</v>
      </c>
      <c r="I62" s="110">
        <v>100</v>
      </c>
      <c r="J62" s="87">
        <f>IF(I62/H62*100&gt;100,100,I62/H62*100)</f>
        <v>100</v>
      </c>
      <c r="K62" s="289"/>
      <c r="L62" s="285"/>
      <c r="M62" s="284"/>
      <c r="N62" s="275"/>
    </row>
    <row r="63" spans="1:14" ht="32.25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>
        <v>1</v>
      </c>
      <c r="I63" s="150">
        <v>1</v>
      </c>
      <c r="J63" s="101">
        <f>IF(I63/H63*100&gt;100,100,I63/H63*100)</f>
        <v>100</v>
      </c>
      <c r="K63" s="91">
        <f>J63</f>
        <v>100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47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7.6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3.6666666666666665</v>
      </c>
      <c r="I67" s="150">
        <v>3.6666666666666665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0.6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4.333333333333333</v>
      </c>
      <c r="I71" s="150">
        <v>4.67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99.973684210526415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7.7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f>138.333333333333+20</f>
        <v>158.333333333333</v>
      </c>
      <c r="I75" s="150">
        <v>158.25</v>
      </c>
      <c r="J75" s="101">
        <f>IF(I75/H75*100&gt;100,100,I75/H75*100)</f>
        <v>99.947368421052843</v>
      </c>
      <c r="K75" s="91">
        <f>J75</f>
        <v>99.947368421052843</v>
      </c>
      <c r="L75" s="286"/>
      <c r="M75" s="284"/>
      <c r="N75" s="276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84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84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84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87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84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84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84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87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84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84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84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87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84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84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84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87"/>
    </row>
    <row r="92" spans="1:14" ht="63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84"/>
    </row>
    <row r="93" spans="1:14" ht="63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84"/>
    </row>
    <row r="94" spans="1:14" ht="47.25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84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87"/>
    </row>
    <row r="96" spans="1:14" ht="63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84"/>
    </row>
    <row r="97" spans="1:14" ht="63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84"/>
    </row>
    <row r="98" spans="1:14" ht="47.25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84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87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158</v>
      </c>
    </row>
  </sheetData>
  <autoFilter ref="A3:N107"/>
  <mergeCells count="134">
    <mergeCell ref="C100:C103"/>
    <mergeCell ref="L100:L103"/>
    <mergeCell ref="B104:B107"/>
    <mergeCell ref="C104:C107"/>
    <mergeCell ref="D104:D107"/>
    <mergeCell ref="K104:K106"/>
    <mergeCell ref="L104:L107"/>
    <mergeCell ref="K100:K102"/>
    <mergeCell ref="D100:D103"/>
    <mergeCell ref="B100:B103"/>
    <mergeCell ref="L96:L99"/>
    <mergeCell ref="B96:B99"/>
    <mergeCell ref="C96:C99"/>
    <mergeCell ref="D92:D95"/>
    <mergeCell ref="K96:K98"/>
    <mergeCell ref="L92:L95"/>
    <mergeCell ref="D96:D99"/>
    <mergeCell ref="B88:B91"/>
    <mergeCell ref="C88:C91"/>
    <mergeCell ref="D88:D91"/>
    <mergeCell ref="K92:K94"/>
    <mergeCell ref="B92:B95"/>
    <mergeCell ref="C92:C95"/>
    <mergeCell ref="K88:K90"/>
    <mergeCell ref="B60:B63"/>
    <mergeCell ref="C60:C63"/>
    <mergeCell ref="B64:B67"/>
    <mergeCell ref="C64:C67"/>
    <mergeCell ref="B84:B87"/>
    <mergeCell ref="C84:C87"/>
    <mergeCell ref="D84:D87"/>
    <mergeCell ref="L88:L91"/>
    <mergeCell ref="L76:L79"/>
    <mergeCell ref="K80:K82"/>
    <mergeCell ref="L80:L83"/>
    <mergeCell ref="L84:L87"/>
    <mergeCell ref="K84:K86"/>
    <mergeCell ref="K76:K78"/>
    <mergeCell ref="L12:L15"/>
    <mergeCell ref="K24:K26"/>
    <mergeCell ref="L48:L51"/>
    <mergeCell ref="K48:K50"/>
    <mergeCell ref="C72:C75"/>
    <mergeCell ref="B80:B83"/>
    <mergeCell ref="C80:C83"/>
    <mergeCell ref="B76:B79"/>
    <mergeCell ref="C76:C79"/>
    <mergeCell ref="D80:D83"/>
    <mergeCell ref="D24:D27"/>
    <mergeCell ref="D60:D63"/>
    <mergeCell ref="K56:K58"/>
    <mergeCell ref="C68:C71"/>
    <mergeCell ref="B72:B75"/>
    <mergeCell ref="C24:C27"/>
    <mergeCell ref="B28:B31"/>
    <mergeCell ref="C28:C31"/>
    <mergeCell ref="B52:B55"/>
    <mergeCell ref="C52:C55"/>
    <mergeCell ref="C48:C51"/>
    <mergeCell ref="D48:D51"/>
    <mergeCell ref="D52:D55"/>
    <mergeCell ref="D76:D79"/>
    <mergeCell ref="N8:N75"/>
    <mergeCell ref="D72:D75"/>
    <mergeCell ref="K72:K74"/>
    <mergeCell ref="L72:L75"/>
    <mergeCell ref="K68:K70"/>
    <mergeCell ref="B48:B51"/>
    <mergeCell ref="B56:B59"/>
    <mergeCell ref="C56:C59"/>
    <mergeCell ref="D56:D59"/>
    <mergeCell ref="B12:B15"/>
    <mergeCell ref="B36:B39"/>
    <mergeCell ref="C36:C39"/>
    <mergeCell ref="B32:B35"/>
    <mergeCell ref="C32:C35"/>
    <mergeCell ref="B20:B23"/>
    <mergeCell ref="D68:D71"/>
    <mergeCell ref="B68:B71"/>
    <mergeCell ref="L56:L59"/>
    <mergeCell ref="K60:K62"/>
    <mergeCell ref="L60:L63"/>
    <mergeCell ref="K52:K54"/>
    <mergeCell ref="L52:L55"/>
    <mergeCell ref="K64:K66"/>
    <mergeCell ref="L64:L67"/>
    <mergeCell ref="D64:D67"/>
    <mergeCell ref="L24:L27"/>
    <mergeCell ref="L28:L31"/>
    <mergeCell ref="A4:A107"/>
    <mergeCell ref="D28:D31"/>
    <mergeCell ref="K28:K30"/>
    <mergeCell ref="D40:D43"/>
    <mergeCell ref="D8:D11"/>
    <mergeCell ref="K8:K10"/>
    <mergeCell ref="C20:C23"/>
    <mergeCell ref="B8:B11"/>
    <mergeCell ref="K40:K42"/>
    <mergeCell ref="L40:L43"/>
    <mergeCell ref="D36:D39"/>
    <mergeCell ref="B40:B43"/>
    <mergeCell ref="C40:C43"/>
    <mergeCell ref="L8:L11"/>
    <mergeCell ref="L16:L19"/>
    <mergeCell ref="B24:B27"/>
    <mergeCell ref="B16:B19"/>
    <mergeCell ref="C16:C19"/>
    <mergeCell ref="D16:D19"/>
    <mergeCell ref="K16:K18"/>
    <mergeCell ref="L68:L71"/>
    <mergeCell ref="A1:N1"/>
    <mergeCell ref="D20:D23"/>
    <mergeCell ref="K20:K22"/>
    <mergeCell ref="L20:L23"/>
    <mergeCell ref="C8:C11"/>
    <mergeCell ref="B4:B7"/>
    <mergeCell ref="C4:C7"/>
    <mergeCell ref="C12:C15"/>
    <mergeCell ref="D12:D15"/>
    <mergeCell ref="K12:K14"/>
    <mergeCell ref="M4:M107"/>
    <mergeCell ref="D4:D7"/>
    <mergeCell ref="K4:K6"/>
    <mergeCell ref="L4:L7"/>
    <mergeCell ref="D44:D47"/>
    <mergeCell ref="K44:K46"/>
    <mergeCell ref="L44:L47"/>
    <mergeCell ref="D32:D35"/>
    <mergeCell ref="K32:K34"/>
    <mergeCell ref="L32:L35"/>
    <mergeCell ref="K36:K38"/>
    <mergeCell ref="B44:B47"/>
    <mergeCell ref="C44:C47"/>
    <mergeCell ref="L36:L39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1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5" bestFit="1" customWidth="1"/>
    <col min="2" max="2" width="33" style="125" customWidth="1"/>
    <col min="3" max="3" width="39.57031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164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2.2999999999999998</v>
      </c>
      <c r="J8" s="109">
        <f>IF(H8/I8*100&gt;100,100,H8/I8*100)</f>
        <v>100</v>
      </c>
      <c r="K8" s="280">
        <f>(J8+J9+J10)/3</f>
        <v>100</v>
      </c>
      <c r="L8" s="277">
        <f>(K8+K11)/2</f>
        <v>100</v>
      </c>
      <c r="M8" s="284"/>
      <c r="N8" s="274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58.3</v>
      </c>
      <c r="I10" s="110">
        <v>67.900000000000006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6.333333333333333</v>
      </c>
      <c r="I11" s="148">
        <v>7.42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4" ht="63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5.2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5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58.3</v>
      </c>
      <c r="I18" s="110">
        <v>67.900000000000006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1</v>
      </c>
      <c r="I19" s="148">
        <v>1.4166666666666667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.75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4</v>
      </c>
      <c r="J28" s="109">
        <f>IF(H28/I28*100&gt;100,100,H28/I28*100)</f>
        <v>100</v>
      </c>
      <c r="K28" s="280">
        <f>(J28+J29+J30)/3</f>
        <v>100</v>
      </c>
      <c r="L28" s="277">
        <f>(K28+K31)/2</f>
        <v>100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58.3</v>
      </c>
      <c r="I30" s="110">
        <v>67.900000000000006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5</v>
      </c>
      <c r="I31" s="148">
        <v>5.166666666666667</v>
      </c>
      <c r="J31" s="91">
        <f>IF(I31/H31*100&gt;100,100,I31/H31*100)</f>
        <v>100</v>
      </c>
      <c r="K31" s="91">
        <f>J31</f>
        <v>100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3.5</v>
      </c>
      <c r="J32" s="109">
        <f>IF(H32/I32*100&gt;100,100,H32/I32*100)</f>
        <v>100</v>
      </c>
      <c r="K32" s="280">
        <f>(J32+J33+J34)/3</f>
        <v>100</v>
      </c>
      <c r="L32" s="277">
        <f>(K32+K35)/2</f>
        <v>100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58.3</v>
      </c>
      <c r="I34" s="110">
        <v>67.900000000000006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122</v>
      </c>
      <c r="I35" s="148">
        <v>123</v>
      </c>
      <c r="J35" s="91">
        <f>IF(I35/H35*100&gt;100,100,I35/H35*100)</f>
        <v>100</v>
      </c>
      <c r="K35" s="91">
        <f>J35</f>
        <v>100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1E-3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58.3</v>
      </c>
      <c r="I54" s="110">
        <v>67.900000000000006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0.33333333333333331</v>
      </c>
      <c r="I55" s="148">
        <v>0.41666666666666669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1.9</v>
      </c>
      <c r="J56" s="109">
        <f>IF(H56/I56*100&gt;100,100,H56/I56*100)</f>
        <v>100</v>
      </c>
      <c r="K56" s="280">
        <f>(J56+J57+J58)/3</f>
        <v>100</v>
      </c>
      <c r="L56" s="277">
        <f>(K56+K59)/2</f>
        <v>97.159090909090907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58.3</v>
      </c>
      <c r="I58" s="110">
        <v>67.900000000000006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7.333333333333333</v>
      </c>
      <c r="I59" s="148">
        <v>6.916666666666667</v>
      </c>
      <c r="J59" s="91">
        <f>IF(I59/H59*100&gt;100,100,I59/H59*100)</f>
        <v>94.318181818181827</v>
      </c>
      <c r="K59" s="91">
        <f>J59</f>
        <v>94.318181818181827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3.7</v>
      </c>
      <c r="J65" s="87">
        <f>IF(H65/I65*100&gt;100,100,H65/I65*100)</f>
        <v>100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</v>
      </c>
      <c r="I67" s="150">
        <v>1.4166666666666667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100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3.8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5</v>
      </c>
      <c r="I71" s="150">
        <v>5.166666666666667</v>
      </c>
      <c r="J71" s="101">
        <f>IF(I71/H71*100&gt;100,100,I71/H71*100)</f>
        <v>100</v>
      </c>
      <c r="K71" s="91">
        <f>J71</f>
        <v>100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100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3.7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128.33333333333334</v>
      </c>
      <c r="I75" s="150">
        <v>130.41999999999999</v>
      </c>
      <c r="J75" s="101">
        <f>IF(I75/H75*100&gt;100,100,I75/H75*100)</f>
        <v>100</v>
      </c>
      <c r="K75" s="91">
        <f>J75</f>
        <v>100</v>
      </c>
      <c r="L75" s="286"/>
      <c r="M75" s="284"/>
      <c r="N75" s="275"/>
    </row>
    <row r="76" spans="1:14" ht="63.75" hidden="1" customHeight="1" thickBot="1" x14ac:dyDescent="0.3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thickBot="1" x14ac:dyDescent="0.3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thickBot="1" x14ac:dyDescent="0.3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thickBot="1" x14ac:dyDescent="0.3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thickBot="1" x14ac:dyDescent="0.3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thickBot="1" x14ac:dyDescent="0.3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thickBot="1" x14ac:dyDescent="0.3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thickBot="1" x14ac:dyDescent="0.3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thickBot="1" x14ac:dyDescent="0.3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thickBot="1" x14ac:dyDescent="0.3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90.997566909975674</v>
      </c>
      <c r="L92" s="277">
        <f>(K92+K95)/2</f>
        <v>95.49878345498783</v>
      </c>
      <c r="M92" s="284"/>
      <c r="N92" s="275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13.7</v>
      </c>
      <c r="J93" s="87">
        <f>IF(H93/I93*100&gt;100,100,H93/I93*100)</f>
        <v>72.992700729927009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0.33333333333333331</v>
      </c>
      <c r="I95" s="150">
        <v>0.41666666666666669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97.159090909090907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1.9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7.333333333333333</v>
      </c>
      <c r="I99" s="150">
        <v>6.916666666666667</v>
      </c>
      <c r="J99" s="101">
        <f>IF(I99/H99*100&gt;100,100,I99/H99*100)</f>
        <v>94.318181818181827</v>
      </c>
      <c r="K99" s="91">
        <f>J99</f>
        <v>94.318181818181827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09" spans="1:14" x14ac:dyDescent="0.25">
      <c r="B109" s="125" t="s">
        <v>143</v>
      </c>
    </row>
    <row r="111" spans="1:14" x14ac:dyDescent="0.25">
      <c r="B111" s="125" t="s">
        <v>158</v>
      </c>
    </row>
  </sheetData>
  <autoFilter ref="A3:N107"/>
  <mergeCells count="134">
    <mergeCell ref="C84:C87"/>
    <mergeCell ref="D80:D83"/>
    <mergeCell ref="D84:D87"/>
    <mergeCell ref="K84:K86"/>
    <mergeCell ref="L84:L87"/>
    <mergeCell ref="C80:C83"/>
    <mergeCell ref="L96:L99"/>
    <mergeCell ref="D96:D99"/>
    <mergeCell ref="B104:B107"/>
    <mergeCell ref="C104:C107"/>
    <mergeCell ref="K92:K94"/>
    <mergeCell ref="B96:B99"/>
    <mergeCell ref="D104:D107"/>
    <mergeCell ref="K104:K106"/>
    <mergeCell ref="C96:C99"/>
    <mergeCell ref="B100:B103"/>
    <mergeCell ref="C100:C103"/>
    <mergeCell ref="B92:B95"/>
    <mergeCell ref="C92:C95"/>
    <mergeCell ref="L100:L103"/>
    <mergeCell ref="D92:D95"/>
    <mergeCell ref="B52:B55"/>
    <mergeCell ref="C52:C55"/>
    <mergeCell ref="D52:D55"/>
    <mergeCell ref="K52:K54"/>
    <mergeCell ref="K88:K90"/>
    <mergeCell ref="K80:K82"/>
    <mergeCell ref="B88:B91"/>
    <mergeCell ref="C88:C91"/>
    <mergeCell ref="B80:B83"/>
    <mergeCell ref="B84:B87"/>
    <mergeCell ref="D68:D71"/>
    <mergeCell ref="K68:K70"/>
    <mergeCell ref="C64:C67"/>
    <mergeCell ref="D64:D67"/>
    <mergeCell ref="D60:D63"/>
    <mergeCell ref="B64:B67"/>
    <mergeCell ref="B68:B71"/>
    <mergeCell ref="B60:B63"/>
    <mergeCell ref="C60:C63"/>
    <mergeCell ref="C68:C71"/>
    <mergeCell ref="L68:L71"/>
    <mergeCell ref="B76:B79"/>
    <mergeCell ref="C76:C79"/>
    <mergeCell ref="D76:D79"/>
    <mergeCell ref="K76:K78"/>
    <mergeCell ref="L76:L79"/>
    <mergeCell ref="D72:D75"/>
    <mergeCell ref="K72:K74"/>
    <mergeCell ref="B72:B75"/>
    <mergeCell ref="C72:C75"/>
    <mergeCell ref="K56:K58"/>
    <mergeCell ref="L52:L55"/>
    <mergeCell ref="L104:L107"/>
    <mergeCell ref="D100:D103"/>
    <mergeCell ref="K100:K102"/>
    <mergeCell ref="L88:L91"/>
    <mergeCell ref="L92:L95"/>
    <mergeCell ref="K96:K98"/>
    <mergeCell ref="L72:L75"/>
    <mergeCell ref="K64:K66"/>
    <mergeCell ref="L80:L83"/>
    <mergeCell ref="A4:A107"/>
    <mergeCell ref="L24:L27"/>
    <mergeCell ref="B12:B15"/>
    <mergeCell ref="C12:C15"/>
    <mergeCell ref="D12:D15"/>
    <mergeCell ref="K12:K14"/>
    <mergeCell ref="L16:L19"/>
    <mergeCell ref="C32:C35"/>
    <mergeCell ref="K36:K38"/>
    <mergeCell ref="B36:B39"/>
    <mergeCell ref="C36:C39"/>
    <mergeCell ref="D36:D39"/>
    <mergeCell ref="L40:L43"/>
    <mergeCell ref="L36:L39"/>
    <mergeCell ref="L48:L51"/>
    <mergeCell ref="B44:B47"/>
    <mergeCell ref="B40:B43"/>
    <mergeCell ref="C40:C43"/>
    <mergeCell ref="B48:B51"/>
    <mergeCell ref="L64:L67"/>
    <mergeCell ref="L56:L59"/>
    <mergeCell ref="K60:K62"/>
    <mergeCell ref="L60:L63"/>
    <mergeCell ref="D48:D51"/>
    <mergeCell ref="A1:N1"/>
    <mergeCell ref="B8:B11"/>
    <mergeCell ref="C8:C11"/>
    <mergeCell ref="D8:D11"/>
    <mergeCell ref="C28:C31"/>
    <mergeCell ref="B20:B23"/>
    <mergeCell ref="C20:C23"/>
    <mergeCell ref="B32:B35"/>
    <mergeCell ref="D88:D91"/>
    <mergeCell ref="B24:B27"/>
    <mergeCell ref="C24:C27"/>
    <mergeCell ref="D28:D31"/>
    <mergeCell ref="K28:K30"/>
    <mergeCell ref="K24:K26"/>
    <mergeCell ref="B28:B31"/>
    <mergeCell ref="D24:D27"/>
    <mergeCell ref="K8:K10"/>
    <mergeCell ref="L32:L35"/>
    <mergeCell ref="D20:D23"/>
    <mergeCell ref="K20:K22"/>
    <mergeCell ref="L20:L23"/>
    <mergeCell ref="L12:L15"/>
    <mergeCell ref="N8:N99"/>
    <mergeCell ref="D16:D19"/>
    <mergeCell ref="M4:M107"/>
    <mergeCell ref="B16:B19"/>
    <mergeCell ref="C16:C19"/>
    <mergeCell ref="K16:K18"/>
    <mergeCell ref="B4:B7"/>
    <mergeCell ref="C4:C7"/>
    <mergeCell ref="D4:D7"/>
    <mergeCell ref="K4:K6"/>
    <mergeCell ref="L4:L7"/>
    <mergeCell ref="L8:L11"/>
    <mergeCell ref="L28:L31"/>
    <mergeCell ref="D32:D35"/>
    <mergeCell ref="K32:K34"/>
    <mergeCell ref="D44:D47"/>
    <mergeCell ref="K44:K46"/>
    <mergeCell ref="K40:K42"/>
    <mergeCell ref="D40:D43"/>
    <mergeCell ref="C48:C51"/>
    <mergeCell ref="K48:K50"/>
    <mergeCell ref="L44:L47"/>
    <mergeCell ref="C44:C47"/>
    <mergeCell ref="B56:B59"/>
    <mergeCell ref="C56:C59"/>
    <mergeCell ref="D56:D59"/>
  </mergeCells>
  <phoneticPr fontId="10" type="noConversion"/>
  <pageMargins left="0.23622047244094491" right="0.70866141732283472" top="0.27559055118110237" bottom="0.27559055118110237" header="0.15748031496062992" footer="0.15748031496062992"/>
  <pageSetup paperSize="9" scale="49" fitToHeight="0" orientation="landscape" r:id="rId1"/>
  <headerFooter alignWithMargins="0"/>
  <rowBreaks count="1" manualBreakCount="1">
    <brk id="3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6" bestFit="1" customWidth="1"/>
    <col min="2" max="2" width="38.5703125" style="126" customWidth="1"/>
    <col min="3" max="3" width="42" style="126" customWidth="1"/>
    <col min="4" max="4" width="10.140625" style="141" customWidth="1"/>
    <col min="5" max="5" width="17.85546875" style="126" customWidth="1"/>
    <col min="6" max="6" width="56.7109375" style="126" customWidth="1"/>
    <col min="7" max="7" width="12.140625" style="126" customWidth="1"/>
    <col min="8" max="8" width="14.28515625" style="156" customWidth="1"/>
    <col min="9" max="9" width="15.42578125" style="156" customWidth="1"/>
    <col min="10" max="10" width="14" style="156" customWidth="1"/>
    <col min="11" max="11" width="14.28515625" style="156" customWidth="1"/>
    <col min="12" max="12" width="15.5703125" style="156" customWidth="1"/>
    <col min="13" max="13" width="14.5703125" style="126" customWidth="1"/>
    <col min="14" max="14" width="14.7109375" style="126" customWidth="1"/>
    <col min="15" max="16384" width="9.140625" style="126"/>
  </cols>
  <sheetData>
    <row r="1" spans="1:14" ht="29.25" customHeight="1" x14ac:dyDescent="0.25">
      <c r="A1" s="324" t="s">
        <v>175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s="125" customFormat="1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s="125" customFormat="1" ht="63" hidden="1" customHeight="1" x14ac:dyDescent="0.25">
      <c r="A4" s="303" t="s">
        <v>165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s="125" customFormat="1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s="125" customFormat="1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s="125" customFormat="1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6</v>
      </c>
      <c r="J8" s="109">
        <f>IF(H8/I8*100&gt;100,100,H8/I8*100)</f>
        <v>100</v>
      </c>
      <c r="K8" s="280">
        <f>(J8+J9+J10)/3</f>
        <v>100</v>
      </c>
      <c r="L8" s="277">
        <f>(K8+K11)/2</f>
        <v>100</v>
      </c>
      <c r="M8" s="284"/>
      <c r="N8" s="274"/>
    </row>
    <row r="9" spans="1:14" s="125" customFormat="1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s="125" customFormat="1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64.3</v>
      </c>
      <c r="I10" s="110">
        <v>64.3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113" t="s">
        <v>16</v>
      </c>
      <c r="F11" s="89" t="s">
        <v>116</v>
      </c>
      <c r="G11" s="114" t="s">
        <v>18</v>
      </c>
      <c r="H11" s="148">
        <v>1.6666666666666667</v>
      </c>
      <c r="I11" s="148">
        <v>1.92</v>
      </c>
      <c r="J11" s="91">
        <f>IF(I11/H11*100&gt;100,100,I11/H11*100)</f>
        <v>100</v>
      </c>
      <c r="K11" s="101">
        <f>J11</f>
        <v>100</v>
      </c>
      <c r="L11" s="279"/>
      <c r="M11" s="284"/>
      <c r="N11" s="275"/>
    </row>
    <row r="12" spans="1:14" ht="63.75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>
        <v>15</v>
      </c>
      <c r="I12" s="147">
        <v>3.8</v>
      </c>
      <c r="J12" s="109">
        <f>IF(H12/I12*100&gt;100,100,H12/I12*100)</f>
        <v>100</v>
      </c>
      <c r="K12" s="280">
        <f>(J12+J13+J14)/3</f>
        <v>100</v>
      </c>
      <c r="L12" s="277">
        <f>(K12+K15)/2</f>
        <v>100</v>
      </c>
      <c r="M12" s="284"/>
      <c r="N12" s="275"/>
    </row>
    <row r="13" spans="1:14" ht="63.75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>
        <v>100</v>
      </c>
      <c r="I13" s="147">
        <v>100</v>
      </c>
      <c r="J13" s="87">
        <f>IF(I13/H13*100&gt;100,100,I13/H13*100)</f>
        <v>100</v>
      </c>
      <c r="K13" s="281"/>
      <c r="L13" s="278"/>
      <c r="M13" s="284"/>
      <c r="N13" s="275"/>
    </row>
    <row r="14" spans="1:14" ht="63.75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>
        <v>64.3</v>
      </c>
      <c r="I14" s="147">
        <v>64.3</v>
      </c>
      <c r="J14" s="87">
        <f>IF(I14/H14*100&gt;100,100,I14/H14*100)</f>
        <v>100</v>
      </c>
      <c r="K14" s="282"/>
      <c r="L14" s="278"/>
      <c r="M14" s="284"/>
      <c r="N14" s="275"/>
    </row>
    <row r="15" spans="1:14" ht="32.25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>
        <v>1</v>
      </c>
      <c r="I15" s="147">
        <v>1</v>
      </c>
      <c r="J15" s="91">
        <f>IF(I15/H15*100&gt;100,100,I15/H15*100)</f>
        <v>100</v>
      </c>
      <c r="K15" s="91">
        <f>J15</f>
        <v>100</v>
      </c>
      <c r="L15" s="279"/>
      <c r="M15" s="284"/>
      <c r="N15" s="275"/>
    </row>
    <row r="16" spans="1:14" s="125" customFormat="1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6.8</v>
      </c>
      <c r="J16" s="109">
        <f>IF(H16/I16*100&gt;100,100,H16/I16*100)</f>
        <v>100</v>
      </c>
      <c r="K16" s="280">
        <f>(J16+J17+J18)/3</f>
        <v>100</v>
      </c>
      <c r="L16" s="277">
        <f>(K16+K19)/2</f>
        <v>98.883928571428569</v>
      </c>
      <c r="M16" s="284"/>
      <c r="N16" s="275"/>
    </row>
    <row r="17" spans="1:14" s="125" customFormat="1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s="125" customFormat="1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64.3</v>
      </c>
      <c r="I18" s="110">
        <v>64.3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113" t="s">
        <v>16</v>
      </c>
      <c r="F19" s="89" t="s">
        <v>116</v>
      </c>
      <c r="G19" s="114" t="s">
        <v>18</v>
      </c>
      <c r="H19" s="148">
        <v>18.666666666666668</v>
      </c>
      <c r="I19" s="148">
        <v>18.25</v>
      </c>
      <c r="J19" s="91">
        <f>IF(I19/H19*100&gt;100,100,I19/H19*100)</f>
        <v>97.767857142857139</v>
      </c>
      <c r="K19" s="101">
        <f>J19</f>
        <v>97.767857142857139</v>
      </c>
      <c r="L19" s="279"/>
      <c r="M19" s="284"/>
      <c r="N19" s="275"/>
    </row>
    <row r="20" spans="1:14" s="125" customFormat="1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s="125" customFormat="1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s="125" customFormat="1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s="125" customFormat="1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s="125" customFormat="1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s="125" customFormat="1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s="125" customFormat="1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113" t="s">
        <v>16</v>
      </c>
      <c r="F27" s="89" t="s">
        <v>116</v>
      </c>
      <c r="G27" s="114" t="s">
        <v>18</v>
      </c>
      <c r="H27" s="148"/>
      <c r="I27" s="148"/>
      <c r="J27" s="91" t="e">
        <f>IF(I27/H27*100&gt;100,100,I27/H27*100)</f>
        <v>#DIV/0!</v>
      </c>
      <c r="K27" s="101" t="e">
        <f>J27</f>
        <v>#DIV/0!</v>
      </c>
      <c r="L27" s="279"/>
      <c r="M27" s="284"/>
      <c r="N27" s="275"/>
    </row>
    <row r="28" spans="1:14" s="125" customFormat="1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8.3000000000000007</v>
      </c>
      <c r="J28" s="109">
        <f>IF(H28/I28*100&gt;100,100,H28/I28*100)</f>
        <v>100</v>
      </c>
      <c r="K28" s="280">
        <f>(J28+J29+J30)/3</f>
        <v>100</v>
      </c>
      <c r="L28" s="277">
        <f>(K28+K31)/2</f>
        <v>94.047619047619051</v>
      </c>
      <c r="M28" s="284"/>
      <c r="N28" s="275"/>
    </row>
    <row r="29" spans="1:14" s="125" customFormat="1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s="125" customFormat="1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64.3</v>
      </c>
      <c r="I30" s="110">
        <v>64.3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113" t="s">
        <v>16</v>
      </c>
      <c r="F31" s="89" t="s">
        <v>116</v>
      </c>
      <c r="G31" s="114" t="s">
        <v>18</v>
      </c>
      <c r="H31" s="148">
        <v>7</v>
      </c>
      <c r="I31" s="148">
        <v>6.166666666666667</v>
      </c>
      <c r="J31" s="91">
        <f>IF(I31/H31*100&gt;100,100,I31/H31*100)</f>
        <v>88.095238095238102</v>
      </c>
      <c r="K31" s="101">
        <f>J31</f>
        <v>88.095238095238102</v>
      </c>
      <c r="L31" s="279"/>
      <c r="M31" s="284"/>
      <c r="N31" s="275"/>
    </row>
    <row r="32" spans="1:14" s="125" customFormat="1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5.3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99.211442786069654</v>
      </c>
      <c r="M32" s="284"/>
      <c r="N32" s="275"/>
    </row>
    <row r="33" spans="1:14" s="125" customFormat="1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s="125" customFormat="1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64.3</v>
      </c>
      <c r="I34" s="110">
        <v>64.3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113" t="s">
        <v>16</v>
      </c>
      <c r="F35" s="89" t="s">
        <v>116</v>
      </c>
      <c r="G35" s="114" t="s">
        <v>18</v>
      </c>
      <c r="H35" s="148">
        <v>201</v>
      </c>
      <c r="I35" s="148">
        <v>197.83</v>
      </c>
      <c r="J35" s="91">
        <f>IF(I35/H35*100&gt;100,100,I35/H35*100)</f>
        <v>98.422885572139307</v>
      </c>
      <c r="K35" s="101">
        <f>J35</f>
        <v>98.422885572139307</v>
      </c>
      <c r="L35" s="279"/>
      <c r="M35" s="284"/>
      <c r="N35" s="275"/>
    </row>
    <row r="36" spans="1:14" s="125" customFormat="1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s="125" customFormat="1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s="125" customFormat="1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s="125" customFormat="1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s="125" customFormat="1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s="125" customFormat="1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s="125" customFormat="1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s="125" customFormat="1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s="125" customFormat="1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s="125" customFormat="1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s="125" customFormat="1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113" t="s">
        <v>16</v>
      </c>
      <c r="F47" s="89" t="s">
        <v>116</v>
      </c>
      <c r="G47" s="114" t="s">
        <v>18</v>
      </c>
      <c r="H47" s="148"/>
      <c r="I47" s="148"/>
      <c r="J47" s="91" t="e">
        <f>IF(I47/H47*100&gt;100,100,I47/H47*100)</f>
        <v>#DIV/0!</v>
      </c>
      <c r="K47" s="101" t="e">
        <f>J47</f>
        <v>#DIV/0!</v>
      </c>
      <c r="L47" s="279"/>
      <c r="M47" s="284"/>
      <c r="N47" s="275"/>
    </row>
    <row r="48" spans="1:14" s="125" customFormat="1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s="125" customFormat="1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s="125" customFormat="1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113" t="s">
        <v>16</v>
      </c>
      <c r="F51" s="89" t="s">
        <v>116</v>
      </c>
      <c r="G51" s="114" t="s">
        <v>18</v>
      </c>
      <c r="H51" s="148"/>
      <c r="I51" s="148"/>
      <c r="J51" s="91" t="e">
        <f>IF(I51/H51*100&gt;100,100,I51/H51*100)</f>
        <v>#DIV/0!</v>
      </c>
      <c r="K51" s="101" t="e">
        <f>J51</f>
        <v>#DIV/0!</v>
      </c>
      <c r="L51" s="279"/>
      <c r="M51" s="284"/>
      <c r="N51" s="275"/>
    </row>
    <row r="52" spans="1:14" s="125" customFormat="1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5.0999999999999996</v>
      </c>
      <c r="J52" s="109">
        <f>IF(H52/I52*100&gt;100,100,H52/I52*100)</f>
        <v>100</v>
      </c>
      <c r="K52" s="280">
        <f>(J52+J53+J54)/3</f>
        <v>100</v>
      </c>
      <c r="L52" s="277">
        <f>(K52+K55)/2</f>
        <v>91.25</v>
      </c>
      <c r="M52" s="284"/>
      <c r="N52" s="275"/>
    </row>
    <row r="53" spans="1:14" s="125" customFormat="1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s="125" customFormat="1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64.3</v>
      </c>
      <c r="I54" s="110">
        <v>64.3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113" t="s">
        <v>16</v>
      </c>
      <c r="F55" s="89" t="s">
        <v>116</v>
      </c>
      <c r="G55" s="114" t="s">
        <v>18</v>
      </c>
      <c r="H55" s="148">
        <v>3.3333333333333335</v>
      </c>
      <c r="I55" s="148">
        <v>2.75</v>
      </c>
      <c r="J55" s="91">
        <f>IF(I55/H55*100&gt;100,100,I55/H55*100)</f>
        <v>82.5</v>
      </c>
      <c r="K55" s="101">
        <f>J55</f>
        <v>82.5</v>
      </c>
      <c r="L55" s="279"/>
      <c r="M55" s="284"/>
      <c r="N55" s="275"/>
    </row>
    <row r="56" spans="1:14" s="125" customFormat="1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6.4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s="125" customFormat="1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s="125" customFormat="1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64.3</v>
      </c>
      <c r="I58" s="110">
        <v>64.3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113" t="s">
        <v>16</v>
      </c>
      <c r="F59" s="89" t="s">
        <v>116</v>
      </c>
      <c r="G59" s="114" t="s">
        <v>18</v>
      </c>
      <c r="H59" s="148">
        <v>25</v>
      </c>
      <c r="I59" s="148">
        <v>26.17</v>
      </c>
      <c r="J59" s="91">
        <f>IF(I59/H59*100&gt;100,100,I59/H59*100)</f>
        <v>100</v>
      </c>
      <c r="K59" s="101">
        <f>J59</f>
        <v>100</v>
      </c>
      <c r="L59" s="279"/>
      <c r="M59" s="284"/>
      <c r="N59" s="275"/>
    </row>
    <row r="60" spans="1:14" s="125" customFormat="1" ht="63.75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>
        <v>100</v>
      </c>
      <c r="I60" s="109">
        <v>100</v>
      </c>
      <c r="J60" s="87">
        <f>IF(I60/H60*100&gt;100,100,I60/H60*100)</f>
        <v>100</v>
      </c>
      <c r="K60" s="287">
        <f>(J60+J61+J62)/3</f>
        <v>100</v>
      </c>
      <c r="L60" s="277">
        <f>(K60+K63)/2</f>
        <v>100</v>
      </c>
      <c r="M60" s="284"/>
      <c r="N60" s="275"/>
    </row>
    <row r="61" spans="1:14" s="125" customFormat="1" ht="63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>
        <v>15</v>
      </c>
      <c r="I61" s="87">
        <v>3.8</v>
      </c>
      <c r="J61" s="87">
        <f>IF(H61/I61*100&gt;100,100,H61/I61*100)</f>
        <v>100</v>
      </c>
      <c r="K61" s="288"/>
      <c r="L61" s="285"/>
      <c r="M61" s="284"/>
      <c r="N61" s="275"/>
    </row>
    <row r="62" spans="1:14" s="125" customFormat="1" ht="47.25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>
        <v>100</v>
      </c>
      <c r="I62" s="110">
        <v>100</v>
      </c>
      <c r="J62" s="87">
        <f>IF(I62/H62*100&gt;100,100,I62/H62*100)</f>
        <v>100</v>
      </c>
      <c r="K62" s="289"/>
      <c r="L62" s="285"/>
      <c r="M62" s="284"/>
      <c r="N62" s="275"/>
    </row>
    <row r="63" spans="1:14" s="125" customFormat="1" ht="32.25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>
        <v>1</v>
      </c>
      <c r="I63" s="150">
        <v>1</v>
      </c>
      <c r="J63" s="101">
        <f>IF(I63/H63*100&gt;100,100,I63/H63*100)</f>
        <v>100</v>
      </c>
      <c r="K63" s="91">
        <f>J63</f>
        <v>100</v>
      </c>
      <c r="L63" s="286"/>
      <c r="M63" s="284"/>
      <c r="N63" s="275"/>
    </row>
    <row r="64" spans="1:14" s="125" customFormat="1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98.883928571428569</v>
      </c>
      <c r="M64" s="284"/>
      <c r="N64" s="275"/>
    </row>
    <row r="65" spans="1:14" s="125" customFormat="1" ht="63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6.8</v>
      </c>
      <c r="J65" s="87">
        <f>IF(H65/I65*100&gt;100,100,H65/I65*100)</f>
        <v>100</v>
      </c>
      <c r="K65" s="288"/>
      <c r="L65" s="285"/>
      <c r="M65" s="284"/>
      <c r="N65" s="275"/>
    </row>
    <row r="66" spans="1:14" s="125" customFormat="1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115" t="s">
        <v>16</v>
      </c>
      <c r="F67" s="99" t="s">
        <v>116</v>
      </c>
      <c r="G67" s="116" t="s">
        <v>18</v>
      </c>
      <c r="H67" s="150">
        <v>18.666666666666668</v>
      </c>
      <c r="I67" s="150">
        <v>18.25</v>
      </c>
      <c r="J67" s="101">
        <f>IF(I67/H67*100&gt;100,100,I67/H67*100)</f>
        <v>97.767857142857139</v>
      </c>
      <c r="K67" s="101">
        <f>J67</f>
        <v>97.767857142857139</v>
      </c>
      <c r="L67" s="286"/>
      <c r="M67" s="284"/>
      <c r="N67" s="275"/>
    </row>
    <row r="68" spans="1:14" s="125" customFormat="1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94.047619047619051</v>
      </c>
      <c r="M68" s="284"/>
      <c r="N68" s="275"/>
    </row>
    <row r="69" spans="1:14" s="125" customFormat="1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8.3000000000000007</v>
      </c>
      <c r="J69" s="87">
        <f>IF(H69/I69*100&gt;100,100,H69/I69*100)</f>
        <v>100</v>
      </c>
      <c r="K69" s="288"/>
      <c r="L69" s="285"/>
      <c r="M69" s="284"/>
      <c r="N69" s="275"/>
    </row>
    <row r="70" spans="1:14" s="125" customFormat="1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115" t="s">
        <v>16</v>
      </c>
      <c r="F71" s="99" t="s">
        <v>116</v>
      </c>
      <c r="G71" s="116" t="s">
        <v>18</v>
      </c>
      <c r="H71" s="150">
        <v>7</v>
      </c>
      <c r="I71" s="150">
        <v>6.166666666666667</v>
      </c>
      <c r="J71" s="101">
        <f>IF(I71/H71*100&gt;100,100,I71/H71*100)</f>
        <v>88.095238095238102</v>
      </c>
      <c r="K71" s="101">
        <f>J71</f>
        <v>88.095238095238102</v>
      </c>
      <c r="L71" s="286"/>
      <c r="M71" s="284"/>
      <c r="N71" s="275"/>
    </row>
    <row r="72" spans="1:14" s="125" customFormat="1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99.295454545454461</v>
      </c>
      <c r="M72" s="284"/>
      <c r="N72" s="275"/>
    </row>
    <row r="73" spans="1:14" s="125" customFormat="1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5.3</v>
      </c>
      <c r="J73" s="87">
        <f>IF(H73/I73*100&gt;100,100,H73/I73*100)</f>
        <v>100</v>
      </c>
      <c r="K73" s="288"/>
      <c r="L73" s="285"/>
      <c r="M73" s="284"/>
      <c r="N73" s="275"/>
    </row>
    <row r="74" spans="1:14" s="125" customFormat="1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115" t="s">
        <v>16</v>
      </c>
      <c r="F75" s="99" t="s">
        <v>116</v>
      </c>
      <c r="G75" s="116" t="s">
        <v>18</v>
      </c>
      <c r="H75" s="150">
        <f>202.666666666667+10</f>
        <v>212.666666666667</v>
      </c>
      <c r="I75" s="150">
        <f>199.75+9.92</f>
        <v>209.67</v>
      </c>
      <c r="J75" s="101">
        <f>IF(I75/H75*100&gt;100,100,I75/H75*100)</f>
        <v>98.590909090908923</v>
      </c>
      <c r="K75" s="101">
        <f>J75</f>
        <v>98.590909090908923</v>
      </c>
      <c r="L75" s="286"/>
      <c r="M75" s="284"/>
      <c r="N75" s="275"/>
    </row>
    <row r="76" spans="1:14" s="125" customFormat="1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s="125" customFormat="1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s="125" customFormat="1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s="125" customFormat="1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s="125" customFormat="1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s="125" customFormat="1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s="125" customFormat="1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s="125" customFormat="1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s="125" customFormat="1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s="125" customFormat="1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s="125" customFormat="1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115" t="s">
        <v>16</v>
      </c>
      <c r="F87" s="99" t="s">
        <v>116</v>
      </c>
      <c r="G87" s="116" t="s">
        <v>18</v>
      </c>
      <c r="H87" s="150"/>
      <c r="I87" s="150"/>
      <c r="J87" s="101" t="e">
        <f>IF(I87/H87*100&gt;100,100,I87/H87*100)</f>
        <v>#DIV/0!</v>
      </c>
      <c r="K87" s="101" t="e">
        <f>J87</f>
        <v>#DIV/0!</v>
      </c>
      <c r="L87" s="286"/>
      <c r="M87" s="284"/>
      <c r="N87" s="275"/>
    </row>
    <row r="88" spans="1:14" s="125" customFormat="1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s="125" customFormat="1" ht="63.75" hidden="1" customHeight="1" thickBot="1" x14ac:dyDescent="0.3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s="125" customFormat="1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115" t="s">
        <v>16</v>
      </c>
      <c r="F91" s="99" t="s">
        <v>116</v>
      </c>
      <c r="G91" s="116" t="s">
        <v>18</v>
      </c>
      <c r="H91" s="150"/>
      <c r="I91" s="150"/>
      <c r="J91" s="101" t="e">
        <f>IF(I91/H91*100&gt;100,100,I91/H91*100)</f>
        <v>#DIV/0!</v>
      </c>
      <c r="K91" s="101" t="e">
        <f>J91</f>
        <v>#DIV/0!</v>
      </c>
      <c r="L91" s="286"/>
      <c r="M91" s="284"/>
      <c r="N91" s="275"/>
    </row>
    <row r="92" spans="1:14" s="125" customFormat="1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91.25</v>
      </c>
      <c r="M92" s="284"/>
      <c r="N92" s="275"/>
    </row>
    <row r="93" spans="1:14" s="125" customFormat="1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5.0999999999999996</v>
      </c>
      <c r="J93" s="87">
        <f>IF(H93/I93*100&gt;100,100,H93/I93*100)</f>
        <v>100</v>
      </c>
      <c r="K93" s="288"/>
      <c r="L93" s="285"/>
      <c r="M93" s="284"/>
      <c r="N93" s="275"/>
    </row>
    <row r="94" spans="1:14" s="125" customFormat="1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115" t="s">
        <v>16</v>
      </c>
      <c r="F95" s="99" t="s">
        <v>116</v>
      </c>
      <c r="G95" s="116" t="s">
        <v>18</v>
      </c>
      <c r="H95" s="150">
        <v>3.3333333333333335</v>
      </c>
      <c r="I95" s="150">
        <v>2.75</v>
      </c>
      <c r="J95" s="101">
        <f>IF(I95/H95*100&gt;100,100,I95/H95*100)</f>
        <v>82.5</v>
      </c>
      <c r="K95" s="101">
        <f>J95</f>
        <v>82.5</v>
      </c>
      <c r="L95" s="286"/>
      <c r="M95" s="284"/>
      <c r="N95" s="275"/>
    </row>
    <row r="96" spans="1:14" s="125" customFormat="1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s="125" customFormat="1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6.4</v>
      </c>
      <c r="J97" s="87">
        <f>IF(H97/I97*100&gt;100,100,H97/I97*100)</f>
        <v>100</v>
      </c>
      <c r="K97" s="288"/>
      <c r="L97" s="285"/>
      <c r="M97" s="284"/>
      <c r="N97" s="275"/>
    </row>
    <row r="98" spans="1:14" s="125" customFormat="1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115" t="s">
        <v>16</v>
      </c>
      <c r="F99" s="99" t="s">
        <v>116</v>
      </c>
      <c r="G99" s="116" t="s">
        <v>18</v>
      </c>
      <c r="H99" s="150">
        <v>25</v>
      </c>
      <c r="I99" s="150">
        <v>26.17</v>
      </c>
      <c r="J99" s="101">
        <f>IF(I99/H99*100&gt;100,100,I99/H99*100)</f>
        <v>100</v>
      </c>
      <c r="K99" s="101">
        <f>J99</f>
        <v>100</v>
      </c>
      <c r="L99" s="286"/>
      <c r="M99" s="284"/>
      <c r="N99" s="276"/>
    </row>
    <row r="100" spans="1:14" s="125" customFormat="1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s="125" customFormat="1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s="125" customFormat="1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s="125" customFormat="1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s="125" customFormat="1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s="125" customFormat="1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s="125" customFormat="1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s="125" customFormat="1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6" t="s">
        <v>143</v>
      </c>
    </row>
    <row r="112" spans="1:14" x14ac:dyDescent="0.25">
      <c r="B112" s="125" t="s">
        <v>158</v>
      </c>
    </row>
  </sheetData>
  <autoFilter ref="A3:N107"/>
  <mergeCells count="134">
    <mergeCell ref="K24:K26"/>
    <mergeCell ref="D92:D95"/>
    <mergeCell ref="D32:D35"/>
    <mergeCell ref="K32:K34"/>
    <mergeCell ref="K40:K42"/>
    <mergeCell ref="B32:B35"/>
    <mergeCell ref="C32:C35"/>
    <mergeCell ref="D44:D47"/>
    <mergeCell ref="C36:C39"/>
    <mergeCell ref="B40:B43"/>
    <mergeCell ref="B36:B39"/>
    <mergeCell ref="K44:K46"/>
    <mergeCell ref="B92:B95"/>
    <mergeCell ref="C92:C95"/>
    <mergeCell ref="C76:C79"/>
    <mergeCell ref="B44:B47"/>
    <mergeCell ref="B56:B59"/>
    <mergeCell ref="L96:L99"/>
    <mergeCell ref="D72:D75"/>
    <mergeCell ref="D96:D99"/>
    <mergeCell ref="K92:K94"/>
    <mergeCell ref="L84:L87"/>
    <mergeCell ref="D80:D83"/>
    <mergeCell ref="K72:K74"/>
    <mergeCell ref="L72:L75"/>
    <mergeCell ref="L88:L91"/>
    <mergeCell ref="L76:L79"/>
    <mergeCell ref="L80:L83"/>
    <mergeCell ref="L64:L67"/>
    <mergeCell ref="L56:L59"/>
    <mergeCell ref="L48:L51"/>
    <mergeCell ref="K64:K66"/>
    <mergeCell ref="C44:C47"/>
    <mergeCell ref="K104:K106"/>
    <mergeCell ref="B100:B103"/>
    <mergeCell ref="K48:K50"/>
    <mergeCell ref="D84:D87"/>
    <mergeCell ref="K84:K86"/>
    <mergeCell ref="K76:K78"/>
    <mergeCell ref="K80:K82"/>
    <mergeCell ref="D76:D79"/>
    <mergeCell ref="B76:B79"/>
    <mergeCell ref="D88:D91"/>
    <mergeCell ref="D52:D55"/>
    <mergeCell ref="D56:D59"/>
    <mergeCell ref="D64:D67"/>
    <mergeCell ref="D60:D63"/>
    <mergeCell ref="C60:C63"/>
    <mergeCell ref="B104:B107"/>
    <mergeCell ref="C104:C107"/>
    <mergeCell ref="L92:L95"/>
    <mergeCell ref="K96:K98"/>
    <mergeCell ref="B84:B87"/>
    <mergeCell ref="C84:C87"/>
    <mergeCell ref="B88:B91"/>
    <mergeCell ref="B80:B83"/>
    <mergeCell ref="B68:B71"/>
    <mergeCell ref="B72:B75"/>
    <mergeCell ref="N8:N99"/>
    <mergeCell ref="C100:C103"/>
    <mergeCell ref="D100:D103"/>
    <mergeCell ref="K100:K102"/>
    <mergeCell ref="L100:L103"/>
    <mergeCell ref="C48:C51"/>
    <mergeCell ref="C68:C71"/>
    <mergeCell ref="C72:C75"/>
    <mergeCell ref="D68:D71"/>
    <mergeCell ref="K68:K70"/>
    <mergeCell ref="B12:B15"/>
    <mergeCell ref="C12:C15"/>
    <mergeCell ref="B96:B99"/>
    <mergeCell ref="C96:C99"/>
    <mergeCell ref="C88:C91"/>
    <mergeCell ref="C80:C83"/>
    <mergeCell ref="L68:L71"/>
    <mergeCell ref="K88:K90"/>
    <mergeCell ref="A1:N1"/>
    <mergeCell ref="B8:B11"/>
    <mergeCell ref="C8:C11"/>
    <mergeCell ref="D8:D11"/>
    <mergeCell ref="K8:K10"/>
    <mergeCell ref="L8:L11"/>
    <mergeCell ref="M4:M107"/>
    <mergeCell ref="A4:A107"/>
    <mergeCell ref="K28:K30"/>
    <mergeCell ref="D36:D39"/>
    <mergeCell ref="B16:B19"/>
    <mergeCell ref="L104:L107"/>
    <mergeCell ref="K52:K54"/>
    <mergeCell ref="L32:L35"/>
    <mergeCell ref="B24:B27"/>
    <mergeCell ref="C16:C19"/>
    <mergeCell ref="B52:B55"/>
    <mergeCell ref="C52:C55"/>
    <mergeCell ref="B60:B63"/>
    <mergeCell ref="B64:B67"/>
    <mergeCell ref="C64:C67"/>
    <mergeCell ref="C40:C43"/>
    <mergeCell ref="K56:K58"/>
    <mergeCell ref="D104:D107"/>
    <mergeCell ref="L20:L23"/>
    <mergeCell ref="B20:B23"/>
    <mergeCell ref="L44:L47"/>
    <mergeCell ref="L28:L31"/>
    <mergeCell ref="C24:C27"/>
    <mergeCell ref="L52:L55"/>
    <mergeCell ref="K36:K38"/>
    <mergeCell ref="L16:L19"/>
    <mergeCell ref="K60:K62"/>
    <mergeCell ref="L60:L63"/>
    <mergeCell ref="D40:D43"/>
    <mergeCell ref="D48:D51"/>
    <mergeCell ref="L40:L43"/>
    <mergeCell ref="L24:L27"/>
    <mergeCell ref="L36:L39"/>
    <mergeCell ref="C56:C59"/>
    <mergeCell ref="B48:B51"/>
    <mergeCell ref="K20:K22"/>
    <mergeCell ref="C20:C23"/>
    <mergeCell ref="D20:D23"/>
    <mergeCell ref="B28:B31"/>
    <mergeCell ref="C28:C31"/>
    <mergeCell ref="D28:D31"/>
    <mergeCell ref="D24:D27"/>
    <mergeCell ref="L4:L7"/>
    <mergeCell ref="B4:B7"/>
    <mergeCell ref="C4:C7"/>
    <mergeCell ref="L12:L15"/>
    <mergeCell ref="D16:D19"/>
    <mergeCell ref="D12:D15"/>
    <mergeCell ref="K16:K18"/>
    <mergeCell ref="D4:D7"/>
    <mergeCell ref="K4:K6"/>
    <mergeCell ref="K12:K14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5" bestFit="1" customWidth="1"/>
    <col min="2" max="2" width="32.42578125" style="125" customWidth="1"/>
    <col min="3" max="3" width="39.1406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166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4" ht="63.75" hidden="1" customHeight="1" thickBot="1" x14ac:dyDescent="0.3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4" ht="63.75" hidden="1" customHeight="1" thickBot="1" x14ac:dyDescent="0.3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4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4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4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4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4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4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4" ht="63.75" hidden="1" customHeight="1" thickBot="1" x14ac:dyDescent="0.3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4" ht="63.75" hidden="1" customHeight="1" thickBot="1" x14ac:dyDescent="0.3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7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7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7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84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84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84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87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6.2</v>
      </c>
      <c r="J28" s="109">
        <f>IF(H28/I28*100&gt;100,100,H28/I28*100)</f>
        <v>100</v>
      </c>
      <c r="K28" s="280">
        <f>(J28+J29+J30)/3</f>
        <v>100</v>
      </c>
      <c r="L28" s="277">
        <f>(K28+K31)/2</f>
        <v>97.395833333333329</v>
      </c>
      <c r="M28" s="284"/>
      <c r="N28" s="311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312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55.6</v>
      </c>
      <c r="I30" s="110">
        <v>55.6</v>
      </c>
      <c r="J30" s="87">
        <f>IF(I30/H30*100&gt;100,100,I30/H30*100)</f>
        <v>100</v>
      </c>
      <c r="K30" s="282"/>
      <c r="L30" s="278"/>
      <c r="M30" s="284"/>
      <c r="N30" s="312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8</v>
      </c>
      <c r="I31" s="148">
        <v>7.583333333333333</v>
      </c>
      <c r="J31" s="91">
        <f>IF(I31/H31*100&gt;100,100,I31/H31*100)</f>
        <v>94.791666666666657</v>
      </c>
      <c r="K31" s="91">
        <f>J31</f>
        <v>94.791666666666657</v>
      </c>
      <c r="L31" s="279"/>
      <c r="M31" s="284"/>
      <c r="N31" s="312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3.1</v>
      </c>
      <c r="J32" s="109">
        <f>IF(H32/I32*100&gt;100,100,H32/I32*100)</f>
        <v>100</v>
      </c>
      <c r="K32" s="280">
        <f>(J32+J33+J34)/3</f>
        <v>100</v>
      </c>
      <c r="L32" s="277">
        <f>(K32+K35)/2</f>
        <v>100</v>
      </c>
      <c r="M32" s="284"/>
      <c r="N32" s="312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312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55.6</v>
      </c>
      <c r="I34" s="110">
        <v>55.6</v>
      </c>
      <c r="J34" s="87">
        <f>IF(I34/H34*100&gt;100,100,I34/H34*100)</f>
        <v>100</v>
      </c>
      <c r="K34" s="282"/>
      <c r="L34" s="278"/>
      <c r="M34" s="284"/>
      <c r="N34" s="312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135</v>
      </c>
      <c r="I35" s="148">
        <v>138.75</v>
      </c>
      <c r="J35" s="91">
        <f>IF(I35/H35*100&gt;100,100,I35/H35*100)</f>
        <v>100</v>
      </c>
      <c r="K35" s="91">
        <f>J35</f>
        <v>100</v>
      </c>
      <c r="L35" s="279"/>
      <c r="M35" s="284"/>
      <c r="N35" s="312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312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312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312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312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312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312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312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312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312"/>
    </row>
    <row r="45" spans="1:14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312"/>
    </row>
    <row r="46" spans="1:14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312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312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312"/>
    </row>
    <row r="49" spans="1:14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312"/>
    </row>
    <row r="50" spans="1:14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312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312"/>
    </row>
    <row r="52" spans="1:14" ht="63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312"/>
    </row>
    <row r="53" spans="1:14" ht="63.75" hidden="1" customHeight="1" thickBot="1" x14ac:dyDescent="0.3">
      <c r="A53" s="303"/>
      <c r="B53" s="300" t="s">
        <v>111</v>
      </c>
      <c r="C53" s="294"/>
      <c r="D53" s="297"/>
      <c r="E53" s="80" t="s">
        <v>11</v>
      </c>
      <c r="F53" s="85" t="s">
        <v>112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312"/>
    </row>
    <row r="54" spans="1:14" ht="63.75" hidden="1" customHeight="1" thickBot="1" x14ac:dyDescent="0.3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312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312"/>
    </row>
    <row r="56" spans="1:14" ht="63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284"/>
      <c r="N56" s="312"/>
    </row>
    <row r="57" spans="1:14" ht="63.75" hidden="1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112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284"/>
      <c r="N57" s="312"/>
    </row>
    <row r="58" spans="1:14" ht="63.75" hidden="1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284"/>
      <c r="N58" s="312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284"/>
      <c r="N59" s="312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312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312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312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312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112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312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/>
      <c r="I65" s="87"/>
      <c r="J65" s="87" t="e">
        <f>IF(H65/I65*100&gt;100,100,H65/I65*100)</f>
        <v>#DIV/0!</v>
      </c>
      <c r="K65" s="288"/>
      <c r="L65" s="285"/>
      <c r="M65" s="284"/>
      <c r="N65" s="312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284"/>
      <c r="N66" s="312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312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97.395833333333329</v>
      </c>
      <c r="M68" s="284"/>
      <c r="N68" s="312"/>
    </row>
    <row r="69" spans="1:14" ht="63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6.6</v>
      </c>
      <c r="J69" s="87">
        <f>IF(H69/I69*100&gt;100,100,H69/I69*100)</f>
        <v>100</v>
      </c>
      <c r="K69" s="288"/>
      <c r="L69" s="285"/>
      <c r="M69" s="284"/>
      <c r="N69" s="312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312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8</v>
      </c>
      <c r="I71" s="150">
        <v>7.583333333333333</v>
      </c>
      <c r="J71" s="101">
        <f>IF(I71/H71*100&gt;100,100,I71/H71*100)</f>
        <v>94.791666666666657</v>
      </c>
      <c r="K71" s="91">
        <f>J71</f>
        <v>94.791666666666657</v>
      </c>
      <c r="L71" s="286"/>
      <c r="M71" s="284"/>
      <c r="N71" s="312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100</v>
      </c>
      <c r="M72" s="284"/>
      <c r="N72" s="312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3.1</v>
      </c>
      <c r="J73" s="87">
        <f>IF(H73/I73*100&gt;100,100,H73/I73*100)</f>
        <v>100</v>
      </c>
      <c r="K73" s="288"/>
      <c r="L73" s="285"/>
      <c r="M73" s="284"/>
      <c r="N73" s="312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312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135</v>
      </c>
      <c r="I75" s="150">
        <v>138.75</v>
      </c>
      <c r="J75" s="101">
        <f>IF(I75/H75*100&gt;100,100,I75/H75*100)</f>
        <v>100</v>
      </c>
      <c r="K75" s="91">
        <f>J75</f>
        <v>100</v>
      </c>
      <c r="L75" s="286"/>
      <c r="M75" s="284"/>
      <c r="N75" s="313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84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84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84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87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84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84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84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87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84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84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84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87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84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84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84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87"/>
    </row>
    <row r="92" spans="1:14" ht="63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112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84"/>
    </row>
    <row r="93" spans="1:14" ht="63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84"/>
    </row>
    <row r="94" spans="1:14" ht="47.25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84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87"/>
    </row>
    <row r="96" spans="1:14" ht="63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112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84"/>
    </row>
    <row r="97" spans="1:14" ht="63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84"/>
    </row>
    <row r="98" spans="1:14" ht="47.25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84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87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158</v>
      </c>
    </row>
  </sheetData>
  <autoFilter ref="A3:N107">
    <filterColumn colId="9">
      <filters>
        <filter val="94,8"/>
        <filter val="100,0"/>
      </filters>
    </filterColumn>
  </autoFilter>
  <mergeCells count="134">
    <mergeCell ref="N28:N75"/>
    <mergeCell ref="K92:K94"/>
    <mergeCell ref="B24:B27"/>
    <mergeCell ref="C24:C27"/>
    <mergeCell ref="D24:D27"/>
    <mergeCell ref="K24:K26"/>
    <mergeCell ref="D28:D31"/>
    <mergeCell ref="B28:B31"/>
    <mergeCell ref="C28:C31"/>
    <mergeCell ref="K52:K54"/>
    <mergeCell ref="L52:L55"/>
    <mergeCell ref="B52:B55"/>
    <mergeCell ref="C52:C55"/>
    <mergeCell ref="L72:L75"/>
    <mergeCell ref="L76:L79"/>
    <mergeCell ref="K72:K74"/>
    <mergeCell ref="K80:K82"/>
    <mergeCell ref="L80:L83"/>
    <mergeCell ref="K76:K78"/>
    <mergeCell ref="B60:B63"/>
    <mergeCell ref="C60:C63"/>
    <mergeCell ref="D60:D63"/>
    <mergeCell ref="D64:D67"/>
    <mergeCell ref="B64:B67"/>
    <mergeCell ref="L100:L103"/>
    <mergeCell ref="B80:B83"/>
    <mergeCell ref="C80:C83"/>
    <mergeCell ref="K104:K106"/>
    <mergeCell ref="L84:L87"/>
    <mergeCell ref="K100:K102"/>
    <mergeCell ref="K88:K90"/>
    <mergeCell ref="L88:L91"/>
    <mergeCell ref="L104:L107"/>
    <mergeCell ref="L96:L99"/>
    <mergeCell ref="K84:K86"/>
    <mergeCell ref="L92:L95"/>
    <mergeCell ref="K96:K98"/>
    <mergeCell ref="C92:C95"/>
    <mergeCell ref="D92:D95"/>
    <mergeCell ref="B88:B91"/>
    <mergeCell ref="B92:B95"/>
    <mergeCell ref="D88:D91"/>
    <mergeCell ref="C88:C91"/>
    <mergeCell ref="D104:D107"/>
    <mergeCell ref="B100:B103"/>
    <mergeCell ref="B104:B107"/>
    <mergeCell ref="C104:C107"/>
    <mergeCell ref="D100:D103"/>
    <mergeCell ref="B84:B87"/>
    <mergeCell ref="C84:C87"/>
    <mergeCell ref="D68:D71"/>
    <mergeCell ref="B76:B79"/>
    <mergeCell ref="C76:C79"/>
    <mergeCell ref="D76:D79"/>
    <mergeCell ref="B68:B71"/>
    <mergeCell ref="C68:C71"/>
    <mergeCell ref="B72:B75"/>
    <mergeCell ref="C72:C75"/>
    <mergeCell ref="D80:D83"/>
    <mergeCell ref="D84:D87"/>
    <mergeCell ref="D72:D75"/>
    <mergeCell ref="C100:C103"/>
    <mergeCell ref="D96:D99"/>
    <mergeCell ref="B96:B99"/>
    <mergeCell ref="C96:C99"/>
    <mergeCell ref="C64:C67"/>
    <mergeCell ref="D52:D55"/>
    <mergeCell ref="C44:C47"/>
    <mergeCell ref="K68:K70"/>
    <mergeCell ref="K56:K58"/>
    <mergeCell ref="L56:L59"/>
    <mergeCell ref="K64:K66"/>
    <mergeCell ref="L64:L67"/>
    <mergeCell ref="K60:K62"/>
    <mergeCell ref="L60:L63"/>
    <mergeCell ref="L68:L71"/>
    <mergeCell ref="C20:C23"/>
    <mergeCell ref="D36:D39"/>
    <mergeCell ref="K36:K38"/>
    <mergeCell ref="L36:L39"/>
    <mergeCell ref="K40:K42"/>
    <mergeCell ref="B56:B59"/>
    <mergeCell ref="C56:C59"/>
    <mergeCell ref="D56:D59"/>
    <mergeCell ref="B40:B43"/>
    <mergeCell ref="C40:C43"/>
    <mergeCell ref="B48:B51"/>
    <mergeCell ref="D44:D47"/>
    <mergeCell ref="K44:K46"/>
    <mergeCell ref="D16:D19"/>
    <mergeCell ref="L48:L51"/>
    <mergeCell ref="L44:L47"/>
    <mergeCell ref="D48:D51"/>
    <mergeCell ref="L24:L27"/>
    <mergeCell ref="K28:K30"/>
    <mergeCell ref="D40:D43"/>
    <mergeCell ref="B12:B15"/>
    <mergeCell ref="C12:C15"/>
    <mergeCell ref="A4:A107"/>
    <mergeCell ref="A1:N1"/>
    <mergeCell ref="B8:B11"/>
    <mergeCell ref="C8:C11"/>
    <mergeCell ref="L28:L31"/>
    <mergeCell ref="B16:B19"/>
    <mergeCell ref="C32:C35"/>
    <mergeCell ref="B36:B39"/>
    <mergeCell ref="C36:C39"/>
    <mergeCell ref="B32:B35"/>
    <mergeCell ref="L4:L7"/>
    <mergeCell ref="K48:K50"/>
    <mergeCell ref="C48:C51"/>
    <mergeCell ref="B44:B47"/>
    <mergeCell ref="K16:K18"/>
    <mergeCell ref="B20:B23"/>
    <mergeCell ref="L40:L43"/>
    <mergeCell ref="M4:M107"/>
    <mergeCell ref="B4:B7"/>
    <mergeCell ref="C4:C7"/>
    <mergeCell ref="D4:D7"/>
    <mergeCell ref="C16:C19"/>
    <mergeCell ref="K4:K6"/>
    <mergeCell ref="L8:L11"/>
    <mergeCell ref="D32:D35"/>
    <mergeCell ref="K32:K34"/>
    <mergeCell ref="L32:L35"/>
    <mergeCell ref="D8:D11"/>
    <mergeCell ref="L16:L19"/>
    <mergeCell ref="L12:L15"/>
    <mergeCell ref="D20:D23"/>
    <mergeCell ref="K20:K22"/>
    <mergeCell ref="L20:L23"/>
    <mergeCell ref="D12:D15"/>
    <mergeCell ref="K12:K14"/>
    <mergeCell ref="K8:K10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3" style="125" customWidth="1"/>
    <col min="2" max="2" width="33.42578125" style="125" customWidth="1"/>
    <col min="3" max="3" width="41.1406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167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4.5</v>
      </c>
      <c r="J8" s="109">
        <f>IF(H8/I8*100&gt;100,100,H8/I8*100)</f>
        <v>100</v>
      </c>
      <c r="K8" s="280">
        <f>(J8+J9+J10)/3</f>
        <v>100</v>
      </c>
      <c r="L8" s="277">
        <f>(K8+K11)/2</f>
        <v>99.190647482014384</v>
      </c>
      <c r="M8" s="284"/>
      <c r="N8" s="274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75</v>
      </c>
      <c r="I10" s="110">
        <v>75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46.333333333333336</v>
      </c>
      <c r="I11" s="148">
        <v>45.583333333333336</v>
      </c>
      <c r="J11" s="91">
        <f>IF(I11/H11*100&gt;100,100,I11/H11*100)</f>
        <v>98.381294964028783</v>
      </c>
      <c r="K11" s="91">
        <f>J11</f>
        <v>98.381294964028783</v>
      </c>
      <c r="L11" s="279"/>
      <c r="M11" s="284"/>
      <c r="N11" s="275"/>
    </row>
    <row r="12" spans="1:14" ht="63.75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>
        <v>15</v>
      </c>
      <c r="I12" s="147">
        <v>0.01</v>
      </c>
      <c r="J12" s="109">
        <f>IF(H12/I12*100&gt;100,100,H12/I12*100)</f>
        <v>100</v>
      </c>
      <c r="K12" s="280">
        <f>(J12+J13+J14)/3</f>
        <v>100</v>
      </c>
      <c r="L12" s="277">
        <f>(K12+K15)/2</f>
        <v>100</v>
      </c>
      <c r="M12" s="284"/>
      <c r="N12" s="275"/>
    </row>
    <row r="13" spans="1:14" ht="63.75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>
        <v>100</v>
      </c>
      <c r="I13" s="147">
        <v>100</v>
      </c>
      <c r="J13" s="87">
        <f>IF(I13/H13*100&gt;100,100,I13/H13*100)</f>
        <v>100</v>
      </c>
      <c r="K13" s="281"/>
      <c r="L13" s="278"/>
      <c r="M13" s="284"/>
      <c r="N13" s="275"/>
    </row>
    <row r="14" spans="1:14" ht="63.75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>
        <v>75</v>
      </c>
      <c r="I14" s="147">
        <v>75</v>
      </c>
      <c r="J14" s="87">
        <f>IF(I14/H14*100&gt;100,100,I14/H14*100)</f>
        <v>100</v>
      </c>
      <c r="K14" s="282"/>
      <c r="L14" s="278"/>
      <c r="M14" s="284"/>
      <c r="N14" s="275"/>
    </row>
    <row r="15" spans="1:14" ht="32.25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>
        <v>1</v>
      </c>
      <c r="I15" s="147">
        <v>1</v>
      </c>
      <c r="J15" s="91">
        <f>IF(I15/H15*100&gt;100,100,I15/H15*100)</f>
        <v>100</v>
      </c>
      <c r="K15" s="91">
        <f>J15</f>
        <v>100</v>
      </c>
      <c r="L15" s="279"/>
      <c r="M15" s="284"/>
      <c r="N15" s="275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2.6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5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75</v>
      </c>
      <c r="I18" s="110">
        <v>75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2.6666666666666665</v>
      </c>
      <c r="I19" s="148">
        <v>2.6666666666666665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>
        <v>15</v>
      </c>
      <c r="I20" s="109">
        <v>0.01</v>
      </c>
      <c r="J20" s="109">
        <f>IF(H20/I20*100&gt;100,100,H20/I20*100)</f>
        <v>100</v>
      </c>
      <c r="K20" s="280">
        <f>(J20+J21+J22)/3</f>
        <v>100</v>
      </c>
      <c r="L20" s="277">
        <f>(K20+K23)/2</f>
        <v>100</v>
      </c>
      <c r="M20" s="284"/>
      <c r="N20" s="275"/>
    </row>
    <row r="21" spans="1:14" ht="63" x14ac:dyDescent="0.25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>
        <v>100</v>
      </c>
      <c r="I21" s="87">
        <v>100</v>
      </c>
      <c r="J21" s="87">
        <f>IF(I21/H21*100&gt;100,100,I21/H21*100)</f>
        <v>100</v>
      </c>
      <c r="K21" s="281"/>
      <c r="L21" s="278"/>
      <c r="M21" s="284"/>
      <c r="N21" s="275"/>
    </row>
    <row r="22" spans="1:14" ht="63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>
        <v>75</v>
      </c>
      <c r="I22" s="110">
        <v>75</v>
      </c>
      <c r="J22" s="87">
        <f>IF(I22/H22*100&gt;100,100,I22/H22*100)</f>
        <v>100</v>
      </c>
      <c r="K22" s="282"/>
      <c r="L22" s="278"/>
      <c r="M22" s="284"/>
      <c r="N22" s="275"/>
    </row>
    <row r="23" spans="1:14" ht="32.25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>
        <v>0.66666666666666663</v>
      </c>
      <c r="I23" s="148">
        <v>0.66666666666666663</v>
      </c>
      <c r="J23" s="91">
        <f>IF(I23/H23*100&gt;100,100,I23/H23*100)</f>
        <v>100</v>
      </c>
      <c r="K23" s="91">
        <f>J23</f>
        <v>100</v>
      </c>
      <c r="L23" s="279"/>
      <c r="M23" s="284"/>
      <c r="N23" s="275"/>
    </row>
    <row r="24" spans="1:14" ht="63.75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0.01</v>
      </c>
      <c r="J24" s="109">
        <f>IF(H24/I24*100&gt;100,100,H24/I24*100)</f>
        <v>100</v>
      </c>
      <c r="K24" s="280">
        <f>(J24+J25+J26)/3</f>
        <v>100</v>
      </c>
      <c r="L24" s="277">
        <f>(K24+K27)/2</f>
        <v>100</v>
      </c>
      <c r="M24" s="284"/>
      <c r="N24" s="275"/>
    </row>
    <row r="25" spans="1:14" ht="63.75" customHeight="1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100</v>
      </c>
      <c r="J25" s="87">
        <f>IF(I25/H25*100&gt;100,100,I25/H25*100)</f>
        <v>100</v>
      </c>
      <c r="K25" s="281"/>
      <c r="L25" s="278"/>
      <c r="M25" s="284"/>
      <c r="N25" s="275"/>
    </row>
    <row r="26" spans="1:14" ht="63.75" customHeight="1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75</v>
      </c>
      <c r="I26" s="110">
        <v>75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1</v>
      </c>
      <c r="I27" s="148">
        <v>1</v>
      </c>
      <c r="J27" s="91">
        <f>IF(I27/H27*100&gt;100,100,I27/H27*100)</f>
        <v>100</v>
      </c>
      <c r="K27" s="91">
        <f>J27</f>
        <v>100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5.7</v>
      </c>
      <c r="J28" s="109">
        <f>IF(H28/I28*100&gt;100,100,H28/I28*100)</f>
        <v>100</v>
      </c>
      <c r="K28" s="280">
        <f>(J28+J29+J30)/3</f>
        <v>100</v>
      </c>
      <c r="L28" s="277">
        <f>(K28+K31)/2</f>
        <v>99.55263157894737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75</v>
      </c>
      <c r="I30" s="110">
        <v>75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19</v>
      </c>
      <c r="I31" s="148">
        <v>18.829999999999998</v>
      </c>
      <c r="J31" s="91">
        <f>IF(I31/H31*100&gt;100,100,I31/H31*100)</f>
        <v>99.105263157894726</v>
      </c>
      <c r="K31" s="91">
        <f>J31</f>
        <v>99.105263157894726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6.6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99.789433384379791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75</v>
      </c>
      <c r="I34" s="110">
        <v>75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217.66666666666666</v>
      </c>
      <c r="I35" s="148">
        <v>216.75</v>
      </c>
      <c r="J35" s="91">
        <f>IF(I35/H35*100&gt;100,100,I35/H35*100)</f>
        <v>99.578866768759582</v>
      </c>
      <c r="K35" s="91">
        <f>J35</f>
        <v>99.578866768759582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32.2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32.2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32.2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32.25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1.6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32.25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32.25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75</v>
      </c>
      <c r="I54" s="110">
        <v>75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0.66666666666666663</v>
      </c>
      <c r="I55" s="148">
        <v>0.66666666666666663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.75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0.2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75</v>
      </c>
      <c r="I58" s="110">
        <v>75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7</v>
      </c>
      <c r="I59" s="148">
        <v>7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>
        <v>100</v>
      </c>
      <c r="I60" s="109">
        <v>100</v>
      </c>
      <c r="J60" s="87">
        <f>IF(I60/H60*100&gt;100,100,I60/H60*100)</f>
        <v>100</v>
      </c>
      <c r="K60" s="287">
        <f>(J60+J61+J62)/3</f>
        <v>100</v>
      </c>
      <c r="L60" s="277">
        <f>(K60+K63)/2</f>
        <v>100</v>
      </c>
      <c r="M60" s="284"/>
      <c r="N60" s="275"/>
    </row>
    <row r="61" spans="1:14" ht="63.75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>
        <v>15</v>
      </c>
      <c r="I61" s="87">
        <v>2.6</v>
      </c>
      <c r="J61" s="87">
        <f>IF(H61/I61*100&gt;100,100,H61/I61*100)</f>
        <v>100</v>
      </c>
      <c r="K61" s="288"/>
      <c r="L61" s="285"/>
      <c r="M61" s="284"/>
      <c r="N61" s="275"/>
    </row>
    <row r="62" spans="1:14" ht="48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>
        <v>100</v>
      </c>
      <c r="I62" s="110">
        <v>100</v>
      </c>
      <c r="J62" s="87">
        <f>IF(I62/H62*100&gt;100,100,I62/H62*100)</f>
        <v>100</v>
      </c>
      <c r="K62" s="289"/>
      <c r="L62" s="285"/>
      <c r="M62" s="284"/>
      <c r="N62" s="275"/>
    </row>
    <row r="63" spans="1:14" ht="32.25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>
        <v>1.6666666666666667</v>
      </c>
      <c r="I63" s="150">
        <v>1.6666666666666667</v>
      </c>
      <c r="J63" s="101">
        <f>IF(I63/H63*100&gt;100,100,I63/H63*100)</f>
        <v>100</v>
      </c>
      <c r="K63" s="91">
        <f>J63</f>
        <v>100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100</v>
      </c>
      <c r="L64" s="277">
        <f>(K64+K67)/2</f>
        <v>100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1.2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3.6666666666666665</v>
      </c>
      <c r="I67" s="150">
        <v>3.67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99.55263157894737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6.4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19</v>
      </c>
      <c r="I71" s="150">
        <v>18.829999999999998</v>
      </c>
      <c r="J71" s="101">
        <f>IF(I71/H71*100&gt;100,100,I71/H71*100)</f>
        <v>99.105263157894726</v>
      </c>
      <c r="K71" s="91">
        <f>J71</f>
        <v>99.105263157894726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99.683712121212125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9.6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264</v>
      </c>
      <c r="I75" s="150">
        <v>262.33</v>
      </c>
      <c r="J75" s="101">
        <f>IF(I75/H75*100&gt;100,100,I75/H75*100)</f>
        <v>99.367424242424235</v>
      </c>
      <c r="K75" s="91">
        <f>J75</f>
        <v>99.367424242424235</v>
      </c>
      <c r="L75" s="286"/>
      <c r="M75" s="284"/>
      <c r="N75" s="275"/>
    </row>
    <row r="76" spans="1:14" ht="63.75" hidden="1" customHeight="1" thickBot="1" x14ac:dyDescent="0.3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thickBot="1" x14ac:dyDescent="0.3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thickBot="1" x14ac:dyDescent="0.3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thickBot="1" x14ac:dyDescent="0.3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thickBot="1" x14ac:dyDescent="0.3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thickBot="1" x14ac:dyDescent="0.3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thickBot="1" x14ac:dyDescent="0.3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thickBot="1" x14ac:dyDescent="0.3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thickBot="1" x14ac:dyDescent="0.3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thickBot="1" x14ac:dyDescent="0.3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7.7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0.66666666666666663</v>
      </c>
      <c r="I95" s="150">
        <v>0.66666666666666663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4.8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7</v>
      </c>
      <c r="I99" s="150">
        <v>7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5" t="s">
        <v>143</v>
      </c>
    </row>
    <row r="112" spans="1:14" x14ac:dyDescent="0.25">
      <c r="B112" s="125" t="s">
        <v>158</v>
      </c>
    </row>
  </sheetData>
  <autoFilter ref="A3:N107"/>
  <mergeCells count="134">
    <mergeCell ref="K96:K98"/>
    <mergeCell ref="L96:L99"/>
    <mergeCell ref="L84:L87"/>
    <mergeCell ref="K76:K78"/>
    <mergeCell ref="L76:L79"/>
    <mergeCell ref="L88:L91"/>
    <mergeCell ref="L80:L83"/>
    <mergeCell ref="K92:K94"/>
    <mergeCell ref="K32:K34"/>
    <mergeCell ref="L32:L35"/>
    <mergeCell ref="L92:L95"/>
    <mergeCell ref="L64:L67"/>
    <mergeCell ref="K72:K74"/>
    <mergeCell ref="L72:L75"/>
    <mergeCell ref="L44:L47"/>
    <mergeCell ref="L56:L59"/>
    <mergeCell ref="K52:K54"/>
    <mergeCell ref="L52:L55"/>
    <mergeCell ref="L60:L63"/>
    <mergeCell ref="B104:B107"/>
    <mergeCell ref="C104:C107"/>
    <mergeCell ref="D104:D107"/>
    <mergeCell ref="K104:K106"/>
    <mergeCell ref="L100:L103"/>
    <mergeCell ref="K28:K30"/>
    <mergeCell ref="L28:L31"/>
    <mergeCell ref="L68:L71"/>
    <mergeCell ref="L48:L51"/>
    <mergeCell ref="K44:K46"/>
    <mergeCell ref="D96:D99"/>
    <mergeCell ref="B92:B95"/>
    <mergeCell ref="C92:C95"/>
    <mergeCell ref="B96:B99"/>
    <mergeCell ref="C96:C99"/>
    <mergeCell ref="L104:L107"/>
    <mergeCell ref="B100:B103"/>
    <mergeCell ref="C100:C103"/>
    <mergeCell ref="D100:D103"/>
    <mergeCell ref="K100:K102"/>
    <mergeCell ref="D92:D95"/>
    <mergeCell ref="D84:D87"/>
    <mergeCell ref="D80:D83"/>
    <mergeCell ref="D88:D91"/>
    <mergeCell ref="K88:K90"/>
    <mergeCell ref="K84:K86"/>
    <mergeCell ref="B72:B75"/>
    <mergeCell ref="K80:K82"/>
    <mergeCell ref="C72:C75"/>
    <mergeCell ref="B64:B67"/>
    <mergeCell ref="C64:C67"/>
    <mergeCell ref="D64:D67"/>
    <mergeCell ref="C68:C71"/>
    <mergeCell ref="D68:D71"/>
    <mergeCell ref="K68:K70"/>
    <mergeCell ref="C80:C83"/>
    <mergeCell ref="K64:K66"/>
    <mergeCell ref="B76:B79"/>
    <mergeCell ref="C76:C79"/>
    <mergeCell ref="B80:B83"/>
    <mergeCell ref="B88:B91"/>
    <mergeCell ref="C88:C91"/>
    <mergeCell ref="B84:B87"/>
    <mergeCell ref="D72:D75"/>
    <mergeCell ref="C84:C87"/>
    <mergeCell ref="B68:B71"/>
    <mergeCell ref="D76:D79"/>
    <mergeCell ref="C52:C55"/>
    <mergeCell ref="B56:B59"/>
    <mergeCell ref="C56:C59"/>
    <mergeCell ref="D56:D59"/>
    <mergeCell ref="K56:K58"/>
    <mergeCell ref="D52:D55"/>
    <mergeCell ref="B60:B63"/>
    <mergeCell ref="C60:C63"/>
    <mergeCell ref="D60:D63"/>
    <mergeCell ref="K60:K62"/>
    <mergeCell ref="B36:B39"/>
    <mergeCell ref="D48:D51"/>
    <mergeCell ref="B40:B43"/>
    <mergeCell ref="C40:C43"/>
    <mergeCell ref="B44:B47"/>
    <mergeCell ref="C44:C47"/>
    <mergeCell ref="D44:D47"/>
    <mergeCell ref="C36:C39"/>
    <mergeCell ref="B48:B51"/>
    <mergeCell ref="C48:C51"/>
    <mergeCell ref="A1:N1"/>
    <mergeCell ref="B8:B11"/>
    <mergeCell ref="C8:C11"/>
    <mergeCell ref="D8:D11"/>
    <mergeCell ref="K8:K10"/>
    <mergeCell ref="L8:L11"/>
    <mergeCell ref="A4:A107"/>
    <mergeCell ref="D32:D35"/>
    <mergeCell ref="C16:C19"/>
    <mergeCell ref="C24:C27"/>
    <mergeCell ref="B32:B35"/>
    <mergeCell ref="B4:B7"/>
    <mergeCell ref="C4:C7"/>
    <mergeCell ref="L20:L23"/>
    <mergeCell ref="K24:K26"/>
    <mergeCell ref="C12:C15"/>
    <mergeCell ref="C32:C35"/>
    <mergeCell ref="K12:K14"/>
    <mergeCell ref="L12:L15"/>
    <mergeCell ref="K16:K18"/>
    <mergeCell ref="D4:D7"/>
    <mergeCell ref="K4:K6"/>
    <mergeCell ref="B24:B27"/>
    <mergeCell ref="B16:B19"/>
    <mergeCell ref="D16:D19"/>
    <mergeCell ref="B12:B15"/>
    <mergeCell ref="D12:D15"/>
    <mergeCell ref="K20:K22"/>
    <mergeCell ref="D24:D27"/>
    <mergeCell ref="D20:D23"/>
    <mergeCell ref="N8:N99"/>
    <mergeCell ref="K40:K42"/>
    <mergeCell ref="L40:L43"/>
    <mergeCell ref="L24:L27"/>
    <mergeCell ref="M4:M107"/>
    <mergeCell ref="L4:L7"/>
    <mergeCell ref="K48:K50"/>
    <mergeCell ref="L16:L19"/>
    <mergeCell ref="K36:K38"/>
    <mergeCell ref="L36:L39"/>
    <mergeCell ref="D36:D39"/>
    <mergeCell ref="B20:B23"/>
    <mergeCell ref="B28:B31"/>
    <mergeCell ref="C28:C31"/>
    <mergeCell ref="D28:D31"/>
    <mergeCell ref="C20:C23"/>
    <mergeCell ref="B52:B55"/>
    <mergeCell ref="D40:D43"/>
  </mergeCells>
  <phoneticPr fontId="10" type="noConversion"/>
  <pageMargins left="0.7" right="0.7" top="0.75" bottom="0.75" header="0.3" footer="0.3"/>
  <pageSetup paperSize="9" scale="46" fitToHeight="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4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4" bestFit="1" customWidth="1"/>
    <col min="2" max="2" width="32.7109375" style="124" customWidth="1"/>
    <col min="3" max="3" width="39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4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s="125" customFormat="1" ht="63" customHeight="1" x14ac:dyDescent="0.25">
      <c r="A4" s="303" t="s">
        <v>168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>
        <v>15</v>
      </c>
      <c r="I4" s="109">
        <v>0.01</v>
      </c>
      <c r="J4" s="109">
        <f>IF(H4/I4*100&gt;100,100,H4/I4*100)</f>
        <v>100</v>
      </c>
      <c r="K4" s="280">
        <f>(J4+J5+J6)/3</f>
        <v>100</v>
      </c>
      <c r="L4" s="277">
        <f>(K4+K7)/2</f>
        <v>100</v>
      </c>
      <c r="M4" s="283" t="s">
        <v>23</v>
      </c>
      <c r="N4" s="274"/>
    </row>
    <row r="5" spans="1:14" s="125" customFormat="1" ht="63" x14ac:dyDescent="0.25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>
        <v>100</v>
      </c>
      <c r="I5" s="87">
        <v>100</v>
      </c>
      <c r="J5" s="87">
        <f>IF(I5/H5*100&gt;100,100,I5/H5*100)</f>
        <v>100</v>
      </c>
      <c r="K5" s="281"/>
      <c r="L5" s="278"/>
      <c r="M5" s="284"/>
      <c r="N5" s="275"/>
    </row>
    <row r="6" spans="1:14" s="125" customFormat="1" ht="63" x14ac:dyDescent="0.25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>
        <v>77.8</v>
      </c>
      <c r="I6" s="110">
        <v>80.8</v>
      </c>
      <c r="J6" s="87">
        <f>IF(I6/H6*100&gt;100,100,I6/H6*100)</f>
        <v>100</v>
      </c>
      <c r="K6" s="282"/>
      <c r="L6" s="278"/>
      <c r="M6" s="284"/>
      <c r="N6" s="275"/>
    </row>
    <row r="7" spans="1:14" s="125" customFormat="1" ht="32.25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>
        <v>0.33333333333333331</v>
      </c>
      <c r="I7" s="148">
        <v>0.33333333333333331</v>
      </c>
      <c r="J7" s="91">
        <f>IF(I7/H7*100&gt;100,100,I7/H7*100)</f>
        <v>100</v>
      </c>
      <c r="K7" s="91">
        <f>J7</f>
        <v>100</v>
      </c>
      <c r="L7" s="279"/>
      <c r="M7" s="284"/>
      <c r="N7" s="275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4.2</v>
      </c>
      <c r="J8" s="109">
        <f>IF(H8/I8*100&gt;100,100,H8/I8*100)</f>
        <v>100</v>
      </c>
      <c r="K8" s="280">
        <f>(J8+J9+J10)/3</f>
        <v>100</v>
      </c>
      <c r="L8" s="277">
        <f>(K8+K11)/2</f>
        <v>99.007936507936506</v>
      </c>
      <c r="M8" s="284"/>
      <c r="N8" s="275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77.7</v>
      </c>
      <c r="I10" s="110">
        <v>80.8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63</v>
      </c>
      <c r="I11" s="148">
        <v>61.75</v>
      </c>
      <c r="J11" s="91">
        <f>IF(I11/H11*100&gt;100,100,I11/H11*100)</f>
        <v>98.015873015873012</v>
      </c>
      <c r="K11" s="91">
        <f>J11</f>
        <v>98.015873015873012</v>
      </c>
      <c r="L11" s="279"/>
      <c r="M11" s="284"/>
      <c r="N11" s="275"/>
    </row>
    <row r="12" spans="1:14" ht="63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4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275"/>
    </row>
    <row r="17" spans="1:14" ht="63.75" hidden="1" customHeight="1" thickBot="1" x14ac:dyDescent="0.3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275"/>
    </row>
    <row r="18" spans="1:14" ht="63.75" hidden="1" customHeight="1" thickBot="1" x14ac:dyDescent="0.3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275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7</v>
      </c>
      <c r="J28" s="109">
        <f>IF(H28/I28*100&gt;100,100,H28/I28*100)</f>
        <v>100</v>
      </c>
      <c r="K28" s="280">
        <f>(J28+J29+J30)/3</f>
        <v>100</v>
      </c>
      <c r="L28" s="277">
        <f>(K28+K31)/2</f>
        <v>96.63636363636364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77.8</v>
      </c>
      <c r="I30" s="110">
        <v>80.8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3.6666666666666665</v>
      </c>
      <c r="I31" s="148">
        <v>3.42</v>
      </c>
      <c r="J31" s="91">
        <f>IF(I31/H31*100&gt;100,100,I31/H31*100)</f>
        <v>93.27272727272728</v>
      </c>
      <c r="K31" s="91">
        <f>J31</f>
        <v>93.27272727272728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5.4</v>
      </c>
      <c r="J32" s="109">
        <f>IF(H32/I32*100&gt;100,100,H32/I32*100)</f>
        <v>100</v>
      </c>
      <c r="K32" s="280">
        <f>(J32+J33+J34)/3</f>
        <v>100</v>
      </c>
      <c r="L32" s="277">
        <f>(K32+K35)/2</f>
        <v>98.564655172413794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77.8</v>
      </c>
      <c r="I34" s="110">
        <v>80.8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116</v>
      </c>
      <c r="I35" s="148">
        <v>112.67</v>
      </c>
      <c r="J35" s="91">
        <f>IF(I35/H35*100&gt;100,100,I35/H35*100)</f>
        <v>97.129310344827587</v>
      </c>
      <c r="K35" s="91">
        <f>J35</f>
        <v>97.129310344827587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32.2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32.2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32.2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.75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>
        <v>10</v>
      </c>
      <c r="I48" s="109">
        <v>0.01</v>
      </c>
      <c r="J48" s="109">
        <f>IF(H48/I48*100&gt;100,100,H48/I48*100)</f>
        <v>100</v>
      </c>
      <c r="K48" s="280">
        <f>(J48+J49+J50)/3</f>
        <v>100</v>
      </c>
      <c r="L48" s="277">
        <f>(K48+K51)/2</f>
        <v>99.5</v>
      </c>
      <c r="M48" s="284"/>
      <c r="N48" s="275"/>
    </row>
    <row r="49" spans="1:14" ht="63.75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>
        <v>100</v>
      </c>
      <c r="I49" s="87">
        <v>100</v>
      </c>
      <c r="J49" s="87">
        <f>IF(I49/H49*100&gt;100,100,I49/H49*100)</f>
        <v>100</v>
      </c>
      <c r="K49" s="281"/>
      <c r="L49" s="278"/>
      <c r="M49" s="284"/>
      <c r="N49" s="275"/>
    </row>
    <row r="50" spans="1:14" ht="63.75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>
        <v>77.8</v>
      </c>
      <c r="I50" s="110">
        <v>80.8</v>
      </c>
      <c r="J50" s="87">
        <f>IF(I50/H50*100&gt;100,100,I50/H50*100)</f>
        <v>100</v>
      </c>
      <c r="K50" s="282"/>
      <c r="L50" s="278"/>
      <c r="M50" s="284"/>
      <c r="N50" s="275"/>
    </row>
    <row r="51" spans="1:14" ht="32.25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>
        <v>0.33333333333333331</v>
      </c>
      <c r="I51" s="148">
        <v>0.33</v>
      </c>
      <c r="J51" s="91">
        <f>IF(I51/H51*100&gt;100,100,I51/H51*100)</f>
        <v>99.000000000000014</v>
      </c>
      <c r="K51" s="91">
        <f>J51</f>
        <v>99.000000000000014</v>
      </c>
      <c r="L51" s="279"/>
      <c r="M51" s="284"/>
      <c r="N51" s="275"/>
    </row>
    <row r="52" spans="1:14" ht="63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3.5</v>
      </c>
      <c r="J52" s="109">
        <f>IF(H52/I52*100&gt;100,100,H52/I52*100)</f>
        <v>100</v>
      </c>
      <c r="K52" s="280">
        <f>(J52+J53+J54)/3</f>
        <v>100</v>
      </c>
      <c r="L52" s="277">
        <f>(K52+K55)/2</f>
        <v>100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77.8</v>
      </c>
      <c r="I54" s="110">
        <v>80.8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5</v>
      </c>
      <c r="I55" s="148">
        <v>5.33</v>
      </c>
      <c r="J55" s="91">
        <f>IF(I55/H55*100&gt;100,100,I55/H55*100)</f>
        <v>100</v>
      </c>
      <c r="K55" s="91">
        <f>J55</f>
        <v>100</v>
      </c>
      <c r="L55" s="279"/>
      <c r="M55" s="284"/>
      <c r="N55" s="275"/>
    </row>
    <row r="56" spans="1:14" ht="63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9.4</v>
      </c>
      <c r="J56" s="109">
        <f>IF(H56/I56*100&gt;100,100,H56/I56*100)</f>
        <v>100</v>
      </c>
      <c r="K56" s="280">
        <f>(J56+J57+J58)/3</f>
        <v>100</v>
      </c>
      <c r="L56" s="277">
        <f>(K56+K59)/2</f>
        <v>98.15789473684211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77.8</v>
      </c>
      <c r="I58" s="110">
        <v>80.8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31.666666666666668</v>
      </c>
      <c r="I59" s="148">
        <v>30.5</v>
      </c>
      <c r="J59" s="91">
        <f>IF(I59/H59*100&gt;100,100,I59/H59*100)</f>
        <v>96.315789473684205</v>
      </c>
      <c r="K59" s="91">
        <f>J59</f>
        <v>96.315789473684205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275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/>
      <c r="I65" s="87"/>
      <c r="J65" s="87" t="e">
        <f>IF(H65/I65*100&gt;100,100,H65/I65*100)</f>
        <v>#DIV/0!</v>
      </c>
      <c r="K65" s="288"/>
      <c r="L65" s="285"/>
      <c r="M65" s="284"/>
      <c r="N65" s="275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284"/>
      <c r="N66" s="275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96.875</v>
      </c>
      <c r="M68" s="284"/>
      <c r="N68" s="275"/>
    </row>
    <row r="69" spans="1:14" ht="63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0.8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4</v>
      </c>
      <c r="I71" s="150">
        <v>3.75</v>
      </c>
      <c r="J71" s="101">
        <f>IF(I71/H71*100&gt;100,100,I71/H71*100)</f>
        <v>93.75</v>
      </c>
      <c r="K71" s="91">
        <f>J71</f>
        <v>93.75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98.720670391061446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3.8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179</v>
      </c>
      <c r="I75" s="150">
        <v>174.42</v>
      </c>
      <c r="J75" s="101">
        <f>IF(I75/H75*100&gt;100,100,I75/H75*100)</f>
        <v>97.441340782122893</v>
      </c>
      <c r="K75" s="91">
        <f>J75</f>
        <v>97.441340782122893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thickBot="1" x14ac:dyDescent="0.3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thickBot="1" x14ac:dyDescent="0.3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thickBot="1" x14ac:dyDescent="0.3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>
        <v>100</v>
      </c>
      <c r="I88" s="109">
        <v>100</v>
      </c>
      <c r="J88" s="87">
        <f>IF(I88/H88*100&gt;100,100,I88/H88*100)</f>
        <v>100</v>
      </c>
      <c r="K88" s="287">
        <f>(J88+J89+J90)/3</f>
        <v>100</v>
      </c>
      <c r="L88" s="277">
        <f>(K88+K91)/2</f>
        <v>100</v>
      </c>
      <c r="M88" s="284"/>
      <c r="N88" s="275"/>
    </row>
    <row r="89" spans="1:14" ht="63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>
        <v>10</v>
      </c>
      <c r="I89" s="87">
        <v>0.01</v>
      </c>
      <c r="J89" s="87">
        <f>IF(H89/I89*100&gt;100,100,H89/I89*100)</f>
        <v>100</v>
      </c>
      <c r="K89" s="288"/>
      <c r="L89" s="285"/>
      <c r="M89" s="284"/>
      <c r="N89" s="275"/>
    </row>
    <row r="90" spans="1:14" ht="47.25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>
        <v>100</v>
      </c>
      <c r="I90" s="110">
        <v>100</v>
      </c>
      <c r="J90" s="87">
        <f>IF(I90/H90*100&gt;100,100,I90/H90*100)</f>
        <v>100</v>
      </c>
      <c r="K90" s="289"/>
      <c r="L90" s="285"/>
      <c r="M90" s="284"/>
      <c r="N90" s="275"/>
    </row>
    <row r="91" spans="1:14" ht="32.25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>
        <v>0.33333333333333331</v>
      </c>
      <c r="I91" s="150">
        <v>0.33333333333333331</v>
      </c>
      <c r="J91" s="101">
        <f>IF(I91/H91*100&gt;100,100,I91/H91*100)</f>
        <v>100</v>
      </c>
      <c r="K91" s="91">
        <f>J91</f>
        <v>100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100</v>
      </c>
      <c r="M92" s="284"/>
      <c r="N92" s="275"/>
    </row>
    <row r="93" spans="1:14" ht="63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1.5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5</v>
      </c>
      <c r="I95" s="150">
        <v>5.33</v>
      </c>
      <c r="J95" s="101">
        <f>IF(I95/H95*100&gt;100,100,I95/H95*100)</f>
        <v>100</v>
      </c>
      <c r="K95" s="91">
        <f>J95</f>
        <v>100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100</v>
      </c>
      <c r="L96" s="277">
        <f>(K96+K99)/2</f>
        <v>98.15789473684211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9.4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31.666666666666668</v>
      </c>
      <c r="I99" s="150">
        <v>30.5</v>
      </c>
      <c r="J99" s="101">
        <f>IF(I99/H99*100&gt;100,100,I99/H99*100)</f>
        <v>96.315789473684205</v>
      </c>
      <c r="K99" s="91">
        <f>J99</f>
        <v>96.315789473684205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4" t="s">
        <v>143</v>
      </c>
    </row>
    <row r="112" spans="1:14" ht="21.75" hidden="1" customHeight="1" x14ac:dyDescent="0.25"/>
    <row r="113" spans="2:2" hidden="1" x14ac:dyDescent="0.25"/>
    <row r="114" spans="2:2" x14ac:dyDescent="0.25">
      <c r="B114" s="125" t="s">
        <v>158</v>
      </c>
    </row>
  </sheetData>
  <autoFilter ref="A3:N107"/>
  <mergeCells count="134">
    <mergeCell ref="N4:N99"/>
    <mergeCell ref="K96:K98"/>
    <mergeCell ref="L96:L99"/>
    <mergeCell ref="L84:L87"/>
    <mergeCell ref="L44:L47"/>
    <mergeCell ref="K92:K94"/>
    <mergeCell ref="L92:L95"/>
    <mergeCell ref="L52:L55"/>
    <mergeCell ref="K52:K54"/>
    <mergeCell ref="K88:K90"/>
    <mergeCell ref="L28:L31"/>
    <mergeCell ref="K44:K46"/>
    <mergeCell ref="K48:K50"/>
    <mergeCell ref="D48:D51"/>
    <mergeCell ref="K36:K38"/>
    <mergeCell ref="D44:D47"/>
    <mergeCell ref="K40:K42"/>
    <mergeCell ref="L48:L51"/>
    <mergeCell ref="D28:D31"/>
    <mergeCell ref="L40:L43"/>
    <mergeCell ref="D72:D75"/>
    <mergeCell ref="L104:L107"/>
    <mergeCell ref="D100:D103"/>
    <mergeCell ref="K100:K102"/>
    <mergeCell ref="L100:L103"/>
    <mergeCell ref="D80:D83"/>
    <mergeCell ref="L76:L79"/>
    <mergeCell ref="K80:K82"/>
    <mergeCell ref="L80:L83"/>
    <mergeCell ref="L68:L71"/>
    <mergeCell ref="K72:K74"/>
    <mergeCell ref="L72:L75"/>
    <mergeCell ref="L88:L91"/>
    <mergeCell ref="K68:K70"/>
    <mergeCell ref="D52:D55"/>
    <mergeCell ref="L36:L39"/>
    <mergeCell ref="D40:D43"/>
    <mergeCell ref="K76:K78"/>
    <mergeCell ref="C88:C91"/>
    <mergeCell ref="B104:B107"/>
    <mergeCell ref="C104:C107"/>
    <mergeCell ref="D104:D107"/>
    <mergeCell ref="K104:K106"/>
    <mergeCell ref="B84:B87"/>
    <mergeCell ref="K84:K86"/>
    <mergeCell ref="B96:B99"/>
    <mergeCell ref="C96:C99"/>
    <mergeCell ref="D96:D99"/>
    <mergeCell ref="B100:B103"/>
    <mergeCell ref="C100:C103"/>
    <mergeCell ref="C92:C95"/>
    <mergeCell ref="D92:D95"/>
    <mergeCell ref="D88:D91"/>
    <mergeCell ref="B80:B83"/>
    <mergeCell ref="C80:C83"/>
    <mergeCell ref="B72:B75"/>
    <mergeCell ref="C72:C75"/>
    <mergeCell ref="B68:B71"/>
    <mergeCell ref="C68:C71"/>
    <mergeCell ref="B76:B79"/>
    <mergeCell ref="C76:C79"/>
    <mergeCell ref="D68:D71"/>
    <mergeCell ref="D64:D67"/>
    <mergeCell ref="B92:B95"/>
    <mergeCell ref="B88:B91"/>
    <mergeCell ref="C84:C87"/>
    <mergeCell ref="D84:D87"/>
    <mergeCell ref="D76:D79"/>
    <mergeCell ref="B60:B63"/>
    <mergeCell ref="C60:C63"/>
    <mergeCell ref="D60:D63"/>
    <mergeCell ref="K60:K62"/>
    <mergeCell ref="L60:L63"/>
    <mergeCell ref="K64:K66"/>
    <mergeCell ref="L64:L67"/>
    <mergeCell ref="D56:D59"/>
    <mergeCell ref="K56:K58"/>
    <mergeCell ref="L56:L59"/>
    <mergeCell ref="B56:B59"/>
    <mergeCell ref="C56:C59"/>
    <mergeCell ref="B64:B67"/>
    <mergeCell ref="C64:C67"/>
    <mergeCell ref="B44:B47"/>
    <mergeCell ref="C44:C47"/>
    <mergeCell ref="B52:B55"/>
    <mergeCell ref="C52:C55"/>
    <mergeCell ref="C48:C51"/>
    <mergeCell ref="B48:B51"/>
    <mergeCell ref="C40:C43"/>
    <mergeCell ref="B28:B31"/>
    <mergeCell ref="B36:B39"/>
    <mergeCell ref="C36:C39"/>
    <mergeCell ref="B40:B43"/>
    <mergeCell ref="B32:B35"/>
    <mergeCell ref="C32:C35"/>
    <mergeCell ref="C28:C31"/>
    <mergeCell ref="D32:D35"/>
    <mergeCell ref="L32:L35"/>
    <mergeCell ref="K32:K34"/>
    <mergeCell ref="D36:D39"/>
    <mergeCell ref="B24:B27"/>
    <mergeCell ref="C24:C27"/>
    <mergeCell ref="C12:C15"/>
    <mergeCell ref="D12:D15"/>
    <mergeCell ref="D16:D19"/>
    <mergeCell ref="D24:D27"/>
    <mergeCell ref="B20:B23"/>
    <mergeCell ref="C20:C23"/>
    <mergeCell ref="L20:L23"/>
    <mergeCell ref="K12:K14"/>
    <mergeCell ref="A1:N1"/>
    <mergeCell ref="B8:B11"/>
    <mergeCell ref="C8:C11"/>
    <mergeCell ref="D8:D11"/>
    <mergeCell ref="A4:A107"/>
    <mergeCell ref="B12:B15"/>
    <mergeCell ref="B4:B7"/>
    <mergeCell ref="C4:C7"/>
    <mergeCell ref="D4:D7"/>
    <mergeCell ref="D20:D23"/>
    <mergeCell ref="L12:L15"/>
    <mergeCell ref="B16:B19"/>
    <mergeCell ref="C16:C19"/>
    <mergeCell ref="K16:K18"/>
    <mergeCell ref="L16:L19"/>
    <mergeCell ref="K20:K22"/>
    <mergeCell ref="K24:K26"/>
    <mergeCell ref="M4:M107"/>
    <mergeCell ref="K4:K6"/>
    <mergeCell ref="L4:L7"/>
    <mergeCell ref="K28:K30"/>
    <mergeCell ref="L24:L27"/>
    <mergeCell ref="K8:K10"/>
    <mergeCell ref="L8:L11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4" bestFit="1" customWidth="1"/>
    <col min="2" max="2" width="31.28515625" style="124" customWidth="1"/>
    <col min="3" max="3" width="40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4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s="125" customFormat="1" ht="63" hidden="1" customHeight="1" x14ac:dyDescent="0.25">
      <c r="A4" s="303" t="s">
        <v>169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s="125" customFormat="1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s="125" customFormat="1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9.6</v>
      </c>
      <c r="J8" s="109">
        <f>IF(H8/I8*100&gt;100,100,H8/I8*100)</f>
        <v>100</v>
      </c>
      <c r="K8" s="280">
        <f>(J8+J9+J10)/3</f>
        <v>97.231450719822817</v>
      </c>
      <c r="L8" s="277">
        <f>(K8+K11)/2</f>
        <v>98.615725359911409</v>
      </c>
      <c r="M8" s="284"/>
      <c r="N8" s="274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100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90.3</v>
      </c>
      <c r="I10" s="110">
        <v>82.8</v>
      </c>
      <c r="J10" s="87">
        <f>IF(I10/H10*100&gt;100,100,I10/H10*100)</f>
        <v>91.694352159468437</v>
      </c>
      <c r="K10" s="282"/>
      <c r="L10" s="278"/>
      <c r="M10" s="284"/>
      <c r="N10" s="275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36</v>
      </c>
      <c r="I11" s="148">
        <v>36.25</v>
      </c>
      <c r="J11" s="91">
        <f>IF(I11/H11*100&gt;100,100,I11/H11*100)</f>
        <v>100</v>
      </c>
      <c r="K11" s="91">
        <f>J11</f>
        <v>100</v>
      </c>
      <c r="L11" s="279"/>
      <c r="M11" s="284"/>
      <c r="N11" s="275"/>
    </row>
    <row r="12" spans="1:14" ht="63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4" ht="63.75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22.3</v>
      </c>
      <c r="J16" s="109">
        <f>IF(H16/I16*100&gt;100,100,H16/I16*100)</f>
        <v>67.264573991031384</v>
      </c>
      <c r="K16" s="280">
        <f>(J16+J17+J18)/3</f>
        <v>86.319642050166621</v>
      </c>
      <c r="L16" s="277">
        <f>(K16+K19)/2</f>
        <v>93.159821025083318</v>
      </c>
      <c r="M16" s="284"/>
      <c r="N16" s="275"/>
    </row>
    <row r="17" spans="1:14" ht="63.75" customHeight="1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100</v>
      </c>
      <c r="J17" s="87">
        <f>IF(I17/H17*100&gt;100,100,I17/H17*100)</f>
        <v>100</v>
      </c>
      <c r="K17" s="281"/>
      <c r="L17" s="278"/>
      <c r="M17" s="284"/>
      <c r="N17" s="275"/>
    </row>
    <row r="18" spans="1:14" ht="63.75" customHeight="1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90.3</v>
      </c>
      <c r="I18" s="110">
        <v>82.8</v>
      </c>
      <c r="J18" s="87">
        <f>IF(I18/H18*100&gt;100,100,I18/H18*100)</f>
        <v>91.694352159468437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0.33333333333333331</v>
      </c>
      <c r="I19" s="148">
        <v>0.41666666666666669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32.25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32.2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32.2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275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275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275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6.5</v>
      </c>
      <c r="J28" s="109">
        <f>IF(H28/I28*100&gt;100,100,H28/I28*100)</f>
        <v>100</v>
      </c>
      <c r="K28" s="280">
        <f>(J28+J29+J30)/3</f>
        <v>97.231450719822817</v>
      </c>
      <c r="L28" s="277">
        <f>(K28+K31)/2</f>
        <v>93.135725359911405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100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90.3</v>
      </c>
      <c r="I30" s="110">
        <v>82.8</v>
      </c>
      <c r="J30" s="87">
        <f>IF(I30/H30*100&gt;100,100,I30/H30*100)</f>
        <v>91.694352159468437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8.3333333333333339</v>
      </c>
      <c r="I31" s="148">
        <v>7.42</v>
      </c>
      <c r="J31" s="91">
        <f>IF(I31/H31*100&gt;100,100,I31/H31*100)</f>
        <v>89.039999999999992</v>
      </c>
      <c r="K31" s="91">
        <f>J31</f>
        <v>89.039999999999992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8.1</v>
      </c>
      <c r="J32" s="109">
        <f>IF(H32/I32*100&gt;100,100,H32/I32*100)</f>
        <v>100</v>
      </c>
      <c r="K32" s="280">
        <f>(J32+J33+J34)/3</f>
        <v>97.231450719822817</v>
      </c>
      <c r="L32" s="277">
        <f>(K32+K35)/2</f>
        <v>98.126594925128799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100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90.3</v>
      </c>
      <c r="I34" s="110">
        <v>82.8</v>
      </c>
      <c r="J34" s="87">
        <f>IF(I34/H34*100&gt;100,100,I34/H34*100)</f>
        <v>91.694352159468437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230</v>
      </c>
      <c r="I35" s="148">
        <v>227.75</v>
      </c>
      <c r="J35" s="91">
        <f>IF(I35/H35*100&gt;100,100,I35/H35*100)</f>
        <v>99.021739130434781</v>
      </c>
      <c r="K35" s="91">
        <f>J35</f>
        <v>99.021739130434781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32.25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32.2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32.2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4.3</v>
      </c>
      <c r="J52" s="109">
        <f>IF(H52/I52*100&gt;100,100,H52/I52*100)</f>
        <v>100</v>
      </c>
      <c r="K52" s="280">
        <f>(J52+J53+J54)/3</f>
        <v>97.231450719822817</v>
      </c>
      <c r="L52" s="277">
        <f>(K52+K55)/2</f>
        <v>96.015725359911414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>
        <v>100</v>
      </c>
      <c r="I53" s="87">
        <v>100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90.3</v>
      </c>
      <c r="I54" s="110">
        <v>82.8</v>
      </c>
      <c r="J54" s="87">
        <f>IF(I54/H54*100&gt;100,100,I54/H54*100)</f>
        <v>91.694352159468437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1.6666666666666667</v>
      </c>
      <c r="I55" s="148">
        <v>1.58</v>
      </c>
      <c r="J55" s="91">
        <f>IF(I55/H55*100&gt;100,100,I55/H55*100)</f>
        <v>94.8</v>
      </c>
      <c r="K55" s="91">
        <f>J55</f>
        <v>94.8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11.5</v>
      </c>
      <c r="J56" s="109">
        <f>IF(H56/I56*100&gt;100,100,H56/I56*100)</f>
        <v>86.956521739130437</v>
      </c>
      <c r="K56" s="280">
        <f>(J56+J57+J58)/3</f>
        <v>92.883624632866301</v>
      </c>
      <c r="L56" s="277">
        <f>(K56+K59)/2</f>
        <v>96.441812316433158</v>
      </c>
      <c r="M56" s="284"/>
      <c r="N56" s="275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100</v>
      </c>
      <c r="J57" s="87">
        <f>IF(I57/H57*100&gt;100,100,I57/H57*100)</f>
        <v>100</v>
      </c>
      <c r="K57" s="281"/>
      <c r="L57" s="278"/>
      <c r="M57" s="284"/>
      <c r="N57" s="275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90.3</v>
      </c>
      <c r="I58" s="110">
        <v>82.8</v>
      </c>
      <c r="J58" s="87">
        <f>IF(I58/H58*100&gt;100,100,I58/H58*100)</f>
        <v>91.694352159468437</v>
      </c>
      <c r="K58" s="282"/>
      <c r="L58" s="278"/>
      <c r="M58" s="284"/>
      <c r="N58" s="275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28</v>
      </c>
      <c r="I59" s="148">
        <v>28.416666666666668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100</v>
      </c>
      <c r="J64" s="87">
        <f>IF(I64/H64*100&gt;100,100,I64/H64*100)</f>
        <v>100</v>
      </c>
      <c r="K64" s="287">
        <f>(J64+J65+J66)/3</f>
        <v>89.088191330343804</v>
      </c>
      <c r="L64" s="277">
        <f>(K64+K67)/2</f>
        <v>94.544095665171909</v>
      </c>
      <c r="M64" s="284"/>
      <c r="N64" s="275"/>
    </row>
    <row r="65" spans="1:14" ht="63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22.3</v>
      </c>
      <c r="J65" s="87">
        <f>IF(H65/I65*100&gt;100,100,H65/I65*100)</f>
        <v>67.264573991031384</v>
      </c>
      <c r="K65" s="288"/>
      <c r="L65" s="285"/>
      <c r="M65" s="284"/>
      <c r="N65" s="275"/>
    </row>
    <row r="66" spans="1:14" ht="47.25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0.33333333333333331</v>
      </c>
      <c r="I67" s="150">
        <v>0.41666666666666669</v>
      </c>
      <c r="J67" s="101">
        <f>IF(I67/H67*100&gt;100,100,I67/H67*100)</f>
        <v>100</v>
      </c>
      <c r="K67" s="91">
        <f>J67</f>
        <v>100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100</v>
      </c>
      <c r="J68" s="87">
        <f>IF(I68/H68*100&gt;100,100,I68/H68*100)</f>
        <v>100</v>
      </c>
      <c r="K68" s="287">
        <f>(J68+J69+J70)/3</f>
        <v>100</v>
      </c>
      <c r="L68" s="277">
        <f>(K68+K71)/2</f>
        <v>94.52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6.5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8.3333333333333339</v>
      </c>
      <c r="I71" s="150">
        <v>7.42</v>
      </c>
      <c r="J71" s="101">
        <f>IF(I71/H71*100&gt;100,100,I71/H71*100)</f>
        <v>89.039999999999992</v>
      </c>
      <c r="K71" s="91">
        <f>J71</f>
        <v>89.039999999999992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100</v>
      </c>
      <c r="J72" s="87">
        <f>IF(I72/H72*100&gt;100,100,I72/H72*100)</f>
        <v>100</v>
      </c>
      <c r="K72" s="287">
        <f>(J72+J73+J74)/3</f>
        <v>100</v>
      </c>
      <c r="L72" s="277">
        <f>(K72+K75)/2</f>
        <v>99.624060150375939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8.3000000000000007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266</v>
      </c>
      <c r="I75" s="150">
        <v>264</v>
      </c>
      <c r="J75" s="101">
        <f>IF(I75/H75*100&gt;100,100,I75/H75*100)</f>
        <v>99.248120300751879</v>
      </c>
      <c r="K75" s="91">
        <f>J75</f>
        <v>99.248120300751879</v>
      </c>
      <c r="L75" s="286"/>
      <c r="M75" s="284"/>
      <c r="N75" s="275"/>
    </row>
    <row r="76" spans="1:14" ht="63.75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.75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thickBot="1" x14ac:dyDescent="0.3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100</v>
      </c>
      <c r="J92" s="87">
        <f>IF(I92/H92*100&gt;100,100,I92/H92*100)</f>
        <v>100</v>
      </c>
      <c r="K92" s="287">
        <f>(J92+J93+J94)/3</f>
        <v>100</v>
      </c>
      <c r="L92" s="277">
        <f>(K92+K95)/2</f>
        <v>97.4</v>
      </c>
      <c r="M92" s="284"/>
      <c r="N92" s="275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4.3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1.6666666666666667</v>
      </c>
      <c r="I95" s="150">
        <v>1.58</v>
      </c>
      <c r="J95" s="101">
        <f>IF(I95/H95*100&gt;100,100,I95/H95*100)</f>
        <v>94.8</v>
      </c>
      <c r="K95" s="91">
        <f>J95</f>
        <v>94.8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100</v>
      </c>
      <c r="J96" s="87">
        <f>IF(I96/H96*100&gt;100,100,I96/H96*100)</f>
        <v>100</v>
      </c>
      <c r="K96" s="287">
        <f>(J96+J97+J98)/3</f>
        <v>95.652173913043484</v>
      </c>
      <c r="L96" s="277">
        <f>(K96+K99)/2</f>
        <v>97.826086956521749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11.5</v>
      </c>
      <c r="J97" s="87">
        <f>IF(H97/I97*100&gt;100,100,H97/I97*100)</f>
        <v>86.956521739130437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28</v>
      </c>
      <c r="I99" s="150">
        <v>28.416666666666668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10" spans="1:14" x14ac:dyDescent="0.25">
      <c r="B110" s="124" t="s">
        <v>143</v>
      </c>
    </row>
    <row r="112" spans="1:14" x14ac:dyDescent="0.25">
      <c r="B112" s="125" t="s">
        <v>158</v>
      </c>
    </row>
  </sheetData>
  <autoFilter ref="A3:N107"/>
  <mergeCells count="134">
    <mergeCell ref="B64:B67"/>
    <mergeCell ref="C64:C67"/>
    <mergeCell ref="B40:B43"/>
    <mergeCell ref="C40:C43"/>
    <mergeCell ref="B60:B63"/>
    <mergeCell ref="B56:B59"/>
    <mergeCell ref="C80:C83"/>
    <mergeCell ref="B88:B91"/>
    <mergeCell ref="C88:C91"/>
    <mergeCell ref="D88:D91"/>
    <mergeCell ref="K68:K70"/>
    <mergeCell ref="C84:C87"/>
    <mergeCell ref="D84:D87"/>
    <mergeCell ref="D80:D83"/>
    <mergeCell ref="D76:D79"/>
    <mergeCell ref="K76:K78"/>
    <mergeCell ref="C72:C75"/>
    <mergeCell ref="B76:B79"/>
    <mergeCell ref="C76:C79"/>
    <mergeCell ref="B80:B83"/>
    <mergeCell ref="B68:B71"/>
    <mergeCell ref="C68:C71"/>
    <mergeCell ref="B72:B75"/>
    <mergeCell ref="C100:C103"/>
    <mergeCell ref="B100:B103"/>
    <mergeCell ref="B92:B95"/>
    <mergeCell ref="C92:C95"/>
    <mergeCell ref="B96:B99"/>
    <mergeCell ref="C96:C99"/>
    <mergeCell ref="B104:B107"/>
    <mergeCell ref="C104:C107"/>
    <mergeCell ref="B84:B87"/>
    <mergeCell ref="L104:L107"/>
    <mergeCell ref="K92:K94"/>
    <mergeCell ref="D100:D103"/>
    <mergeCell ref="K100:K102"/>
    <mergeCell ref="K96:K98"/>
    <mergeCell ref="L96:L99"/>
    <mergeCell ref="L100:L103"/>
    <mergeCell ref="L92:L95"/>
    <mergeCell ref="D96:D99"/>
    <mergeCell ref="K104:K106"/>
    <mergeCell ref="D104:D107"/>
    <mergeCell ref="N8:N99"/>
    <mergeCell ref="D92:D95"/>
    <mergeCell ref="L76:L79"/>
    <mergeCell ref="K80:K82"/>
    <mergeCell ref="L80:L83"/>
    <mergeCell ref="L68:L71"/>
    <mergeCell ref="K72:K74"/>
    <mergeCell ref="L72:L75"/>
    <mergeCell ref="L84:L87"/>
    <mergeCell ref="K88:K90"/>
    <mergeCell ref="L64:L67"/>
    <mergeCell ref="D64:D67"/>
    <mergeCell ref="K64:K66"/>
    <mergeCell ref="D48:D51"/>
    <mergeCell ref="K48:K50"/>
    <mergeCell ref="K60:K62"/>
    <mergeCell ref="D56:D59"/>
    <mergeCell ref="K56:K58"/>
    <mergeCell ref="D40:D43"/>
    <mergeCell ref="D72:D75"/>
    <mergeCell ref="D68:D71"/>
    <mergeCell ref="L8:L11"/>
    <mergeCell ref="L88:L91"/>
    <mergeCell ref="K84:K86"/>
    <mergeCell ref="L60:L63"/>
    <mergeCell ref="B16:B19"/>
    <mergeCell ref="C60:C63"/>
    <mergeCell ref="D60:D63"/>
    <mergeCell ref="L48:L51"/>
    <mergeCell ref="L32:L35"/>
    <mergeCell ref="L36:L39"/>
    <mergeCell ref="L40:L43"/>
    <mergeCell ref="L12:L15"/>
    <mergeCell ref="L28:L31"/>
    <mergeCell ref="L20:L23"/>
    <mergeCell ref="B44:B47"/>
    <mergeCell ref="C44:C47"/>
    <mergeCell ref="D44:D47"/>
    <mergeCell ref="K44:K46"/>
    <mergeCell ref="L44:L47"/>
    <mergeCell ref="B28:B31"/>
    <mergeCell ref="B20:B23"/>
    <mergeCell ref="C28:C31"/>
    <mergeCell ref="D8:D11"/>
    <mergeCell ref="K8:K10"/>
    <mergeCell ref="B12:B15"/>
    <mergeCell ref="B52:B55"/>
    <mergeCell ref="C52:C55"/>
    <mergeCell ref="L56:L59"/>
    <mergeCell ref="D52:D55"/>
    <mergeCell ref="K52:K54"/>
    <mergeCell ref="L52:L55"/>
    <mergeCell ref="B32:B35"/>
    <mergeCell ref="B36:B39"/>
    <mergeCell ref="C56:C59"/>
    <mergeCell ref="D28:D31"/>
    <mergeCell ref="K28:K30"/>
    <mergeCell ref="C20:C23"/>
    <mergeCell ref="D32:D35"/>
    <mergeCell ref="K32:K34"/>
    <mergeCell ref="K36:K38"/>
    <mergeCell ref="B48:B51"/>
    <mergeCell ref="C48:C51"/>
    <mergeCell ref="K40:K42"/>
    <mergeCell ref="C32:C35"/>
    <mergeCell ref="D36:D39"/>
    <mergeCell ref="C36:C39"/>
    <mergeCell ref="A1:N1"/>
    <mergeCell ref="B8:B11"/>
    <mergeCell ref="C8:C11"/>
    <mergeCell ref="A4:A107"/>
    <mergeCell ref="K20:K22"/>
    <mergeCell ref="D20:D23"/>
    <mergeCell ref="C16:C19"/>
    <mergeCell ref="D16:D19"/>
    <mergeCell ref="K16:K18"/>
    <mergeCell ref="C12:C15"/>
    <mergeCell ref="D12:D15"/>
    <mergeCell ref="K12:K14"/>
    <mergeCell ref="C4:C7"/>
    <mergeCell ref="C24:C27"/>
    <mergeCell ref="L16:L19"/>
    <mergeCell ref="M4:M107"/>
    <mergeCell ref="D4:D7"/>
    <mergeCell ref="K4:K6"/>
    <mergeCell ref="L4:L7"/>
    <mergeCell ref="D24:D27"/>
    <mergeCell ref="K24:K26"/>
    <mergeCell ref="L24:L27"/>
    <mergeCell ref="B4:B7"/>
    <mergeCell ref="B24:B27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B2" sqref="B2"/>
    </sheetView>
  </sheetViews>
  <sheetFormatPr defaultColWidth="9.140625" defaultRowHeight="15.75" x14ac:dyDescent="0.25"/>
  <cols>
    <col min="1" max="1" width="10.42578125" style="124" bestFit="1" customWidth="1"/>
    <col min="2" max="2" width="32.5703125" style="124" customWidth="1"/>
    <col min="3" max="3" width="38.42578125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4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s="125" customFormat="1" ht="63" hidden="1" customHeight="1" x14ac:dyDescent="0.25">
      <c r="A4" s="303" t="s">
        <v>170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s="125" customFormat="1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s="125" customFormat="1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6.6</v>
      </c>
      <c r="J8" s="109">
        <f>IF(H8/I8*100&gt;100,100,H8/I8*100)</f>
        <v>100</v>
      </c>
      <c r="K8" s="280">
        <f>(J8+J9+J10)/3</f>
        <v>99.899999999999991</v>
      </c>
      <c r="L8" s="277">
        <f>(K8+K11)/2</f>
        <v>99.602777777777774</v>
      </c>
      <c r="M8" s="284"/>
      <c r="N8" s="327"/>
    </row>
    <row r="9" spans="1:14" ht="63" x14ac:dyDescent="0.25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>
        <v>100</v>
      </c>
      <c r="I9" s="87">
        <v>99.7</v>
      </c>
      <c r="J9" s="87">
        <f>IF(I9/H9*100&gt;100,100,I9/H9*100)</f>
        <v>99.7</v>
      </c>
      <c r="K9" s="281"/>
      <c r="L9" s="278"/>
      <c r="M9" s="284"/>
      <c r="N9" s="328"/>
    </row>
    <row r="10" spans="1:14" ht="63" x14ac:dyDescent="0.25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63.3</v>
      </c>
      <c r="I10" s="110">
        <v>66.7</v>
      </c>
      <c r="J10" s="87">
        <f>IF(I10/H10*100&gt;100,100,I10/H10*100)</f>
        <v>100</v>
      </c>
      <c r="K10" s="282"/>
      <c r="L10" s="278"/>
      <c r="M10" s="284"/>
      <c r="N10" s="328"/>
    </row>
    <row r="11" spans="1:14" ht="32.25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72</v>
      </c>
      <c r="I11" s="148">
        <v>71.5</v>
      </c>
      <c r="J11" s="91">
        <f>IF(I11/H11*100&gt;100,100,I11/H11*100)</f>
        <v>99.305555555555557</v>
      </c>
      <c r="K11" s="91">
        <f>J11</f>
        <v>99.305555555555557</v>
      </c>
      <c r="L11" s="279"/>
      <c r="M11" s="284"/>
      <c r="N11" s="328"/>
    </row>
    <row r="12" spans="1:14" ht="63.7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328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328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328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328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>
        <v>15</v>
      </c>
      <c r="I16" s="109">
        <v>0.01</v>
      </c>
      <c r="J16" s="109">
        <f>IF(H16/I16*100&gt;100,100,H16/I16*100)</f>
        <v>100</v>
      </c>
      <c r="K16" s="280">
        <f>(J16+J17+J18)/3</f>
        <v>99.899999999999991</v>
      </c>
      <c r="L16" s="277">
        <f>(K16+K19)/2</f>
        <v>93.7</v>
      </c>
      <c r="M16" s="284"/>
      <c r="N16" s="328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>
        <v>100</v>
      </c>
      <c r="I17" s="87">
        <v>99.7</v>
      </c>
      <c r="J17" s="87">
        <f>IF(I17/H17*100&gt;100,100,I17/H17*100)</f>
        <v>99.7</v>
      </c>
      <c r="K17" s="325"/>
      <c r="L17" s="322"/>
      <c r="M17" s="284"/>
      <c r="N17" s="328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63.3</v>
      </c>
      <c r="I18" s="110">
        <v>66.7</v>
      </c>
      <c r="J18" s="87">
        <f>IF(I18/H18*100&gt;100,100,I18/H18*100)</f>
        <v>100</v>
      </c>
      <c r="K18" s="326"/>
      <c r="L18" s="322"/>
      <c r="M18" s="284"/>
      <c r="N18" s="328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0.66666666666666663</v>
      </c>
      <c r="I19" s="148">
        <v>0.58333333333333337</v>
      </c>
      <c r="J19" s="91">
        <f>IF(I19/H19*100&gt;100,100,I19/H19*100)</f>
        <v>87.500000000000014</v>
      </c>
      <c r="K19" s="91">
        <f>J19</f>
        <v>87.500000000000014</v>
      </c>
      <c r="L19" s="323"/>
      <c r="M19" s="284"/>
      <c r="N19" s="328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328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325"/>
      <c r="L21" s="322"/>
      <c r="M21" s="284"/>
      <c r="N21" s="328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326"/>
      <c r="L22" s="322"/>
      <c r="M22" s="284"/>
      <c r="N22" s="328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323"/>
      <c r="M23" s="284"/>
      <c r="N23" s="328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0.01</v>
      </c>
      <c r="J24" s="109">
        <f>IF(H24/I24*100&gt;100,100,H24/I24*100)</f>
        <v>100</v>
      </c>
      <c r="K24" s="280">
        <f>(J24+J25+J26)/3</f>
        <v>99.899999999999991</v>
      </c>
      <c r="L24" s="277">
        <f>(K24+K27)/2</f>
        <v>99.949999999999989</v>
      </c>
      <c r="M24" s="284"/>
      <c r="N24" s="328"/>
    </row>
    <row r="25" spans="1:14" ht="63" x14ac:dyDescent="0.25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>
        <v>100</v>
      </c>
      <c r="I25" s="87">
        <v>99.7</v>
      </c>
      <c r="J25" s="87">
        <f>IF(I25/H25*100&gt;100,100,I25/H25*100)</f>
        <v>99.7</v>
      </c>
      <c r="K25" s="325"/>
      <c r="L25" s="322"/>
      <c r="M25" s="284"/>
      <c r="N25" s="328"/>
    </row>
    <row r="26" spans="1:14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63.3</v>
      </c>
      <c r="I26" s="110">
        <v>66.7</v>
      </c>
      <c r="J26" s="87">
        <f>IF(I26/H26*100&gt;100,100,I26/H26*100)</f>
        <v>100</v>
      </c>
      <c r="K26" s="326"/>
      <c r="L26" s="322"/>
      <c r="M26" s="284"/>
      <c r="N26" s="328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1</v>
      </c>
      <c r="I27" s="148">
        <v>1</v>
      </c>
      <c r="J27" s="91">
        <f>IF(I27/H27*100&gt;100,100,I27/H27*100)</f>
        <v>100</v>
      </c>
      <c r="K27" s="91">
        <f>J27</f>
        <v>100</v>
      </c>
      <c r="L27" s="323"/>
      <c r="M27" s="284"/>
      <c r="N27" s="328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0.01</v>
      </c>
      <c r="J28" s="109">
        <f>IF(H28/I28*100&gt;100,100,H28/I28*100)</f>
        <v>100</v>
      </c>
      <c r="K28" s="280">
        <f>(J28+J29+J30)/3</f>
        <v>99.899999999999991</v>
      </c>
      <c r="L28" s="277">
        <f>(K28+K31)/2</f>
        <v>99.949999999999989</v>
      </c>
      <c r="M28" s="284"/>
      <c r="N28" s="328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99.7</v>
      </c>
      <c r="J29" s="87">
        <f>IF(I29/H29*100&gt;100,100,I29/H29*100)</f>
        <v>99.7</v>
      </c>
      <c r="K29" s="325"/>
      <c r="L29" s="322"/>
      <c r="M29" s="284"/>
      <c r="N29" s="328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63.3</v>
      </c>
      <c r="I30" s="110">
        <v>66.7</v>
      </c>
      <c r="J30" s="87">
        <f>IF(I30/H30*100&gt;100,100,I30/H30*100)</f>
        <v>100</v>
      </c>
      <c r="K30" s="326"/>
      <c r="L30" s="322"/>
      <c r="M30" s="284"/>
      <c r="N30" s="328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2.6666666666666665</v>
      </c>
      <c r="I31" s="148">
        <v>2.9166666666666665</v>
      </c>
      <c r="J31" s="91">
        <f>IF(I31/H31*100&gt;100,100,I31/H31*100)</f>
        <v>100</v>
      </c>
      <c r="K31" s="91">
        <f>J31</f>
        <v>100</v>
      </c>
      <c r="L31" s="323"/>
      <c r="M31" s="284"/>
      <c r="N31" s="328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8.8000000000000007</v>
      </c>
      <c r="J32" s="109">
        <f>IF(H32/I32*100&gt;100,100,H32/I32*100)</f>
        <v>100</v>
      </c>
      <c r="K32" s="280">
        <f>(J32+J33+J34)/3</f>
        <v>99.899999999999991</v>
      </c>
      <c r="L32" s="277">
        <f>(K32+K35)/2</f>
        <v>99.578146453089246</v>
      </c>
      <c r="M32" s="284"/>
      <c r="N32" s="328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99.7</v>
      </c>
      <c r="J33" s="87">
        <f>IF(I33/H33*100&gt;100,100,I33/H33*100)</f>
        <v>99.7</v>
      </c>
      <c r="K33" s="281"/>
      <c r="L33" s="278"/>
      <c r="M33" s="284"/>
      <c r="N33" s="328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63.3</v>
      </c>
      <c r="I34" s="110">
        <v>66.7</v>
      </c>
      <c r="J34" s="87">
        <f>IF(I34/H34*100&gt;100,100,I34/H34*100)</f>
        <v>100</v>
      </c>
      <c r="K34" s="282"/>
      <c r="L34" s="278"/>
      <c r="M34" s="284"/>
      <c r="N34" s="328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145.66666666666666</v>
      </c>
      <c r="I35" s="148">
        <v>144.58333333333334</v>
      </c>
      <c r="J35" s="91">
        <f>IF(I35/H35*100&gt;100,100,I35/H35*100)</f>
        <v>99.256292906178501</v>
      </c>
      <c r="K35" s="91">
        <f>J35</f>
        <v>99.256292906178501</v>
      </c>
      <c r="L35" s="279"/>
      <c r="M35" s="284"/>
      <c r="N35" s="328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328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328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328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328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328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328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328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328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328"/>
    </row>
    <row r="45" spans="1:14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328"/>
    </row>
    <row r="46" spans="1:14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328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328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328"/>
    </row>
    <row r="49" spans="1:14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328"/>
    </row>
    <row r="50" spans="1:14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328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328"/>
    </row>
    <row r="52" spans="1:14" ht="63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328"/>
    </row>
    <row r="53" spans="1:14" ht="63.75" hidden="1" customHeight="1" thickBot="1" x14ac:dyDescent="0.3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328"/>
    </row>
    <row r="54" spans="1:14" ht="63.75" hidden="1" customHeight="1" thickBot="1" x14ac:dyDescent="0.3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328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328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10.6</v>
      </c>
      <c r="J56" s="109">
        <f>IF(H56/I56*100&gt;100,100,H56/I56*100)</f>
        <v>94.339622641509436</v>
      </c>
      <c r="K56" s="280">
        <f>(J56+J57+J58)/3</f>
        <v>98.013207547169813</v>
      </c>
      <c r="L56" s="277">
        <f>(K56+K59)/2</f>
        <v>98.173270440251571</v>
      </c>
      <c r="M56" s="284"/>
      <c r="N56" s="328"/>
    </row>
    <row r="57" spans="1:14" ht="63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>
        <v>100</v>
      </c>
      <c r="I57" s="87">
        <v>99.7</v>
      </c>
      <c r="J57" s="87">
        <f>IF(I57/H57*100&gt;100,100,I57/H57*100)</f>
        <v>99.7</v>
      </c>
      <c r="K57" s="281"/>
      <c r="L57" s="278"/>
      <c r="M57" s="284"/>
      <c r="N57" s="328"/>
    </row>
    <row r="58" spans="1:14" ht="63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63.3</v>
      </c>
      <c r="I58" s="110">
        <v>66.7</v>
      </c>
      <c r="J58" s="87">
        <f>IF(I58/H58*100&gt;100,100,I58/H58*100)</f>
        <v>100</v>
      </c>
      <c r="K58" s="282"/>
      <c r="L58" s="278"/>
      <c r="M58" s="284"/>
      <c r="N58" s="328"/>
    </row>
    <row r="59" spans="1:14" ht="32.25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15</v>
      </c>
      <c r="I59" s="148">
        <v>14.75</v>
      </c>
      <c r="J59" s="91">
        <f>IF(I59/H59*100&gt;100,100,I59/H59*100)</f>
        <v>98.333333333333329</v>
      </c>
      <c r="K59" s="91">
        <f>J59</f>
        <v>98.333333333333329</v>
      </c>
      <c r="L59" s="279"/>
      <c r="M59" s="284"/>
      <c r="N59" s="328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328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328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328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328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>
        <v>100</v>
      </c>
      <c r="I64" s="109">
        <v>99.8</v>
      </c>
      <c r="J64" s="87">
        <f>IF(I64/H64*100&gt;100,100,I64/H64*100)</f>
        <v>99.8</v>
      </c>
      <c r="K64" s="287">
        <f>(J64+J65+J66)/3</f>
        <v>99.933333333333337</v>
      </c>
      <c r="L64" s="277">
        <f>(K64+K67)/2</f>
        <v>97.466666666666669</v>
      </c>
      <c r="M64" s="284"/>
      <c r="N64" s="328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>
        <v>15</v>
      </c>
      <c r="I65" s="87">
        <v>0.01</v>
      </c>
      <c r="J65" s="87">
        <f>IF(H65/I65*100&gt;100,100,H65/I65*100)</f>
        <v>100</v>
      </c>
      <c r="K65" s="288"/>
      <c r="L65" s="285"/>
      <c r="M65" s="284"/>
      <c r="N65" s="328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328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1.6666666666666667</v>
      </c>
      <c r="I67" s="150">
        <v>1.5833333333333333</v>
      </c>
      <c r="J67" s="101">
        <f>IF(I67/H67*100&gt;100,100,I67/H67*100)</f>
        <v>95</v>
      </c>
      <c r="K67" s="91">
        <f>J67</f>
        <v>95</v>
      </c>
      <c r="L67" s="286"/>
      <c r="M67" s="284"/>
      <c r="N67" s="328"/>
    </row>
    <row r="68" spans="1:14" ht="63.75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99.8</v>
      </c>
      <c r="J68" s="87">
        <f>IF(I68/H68*100&gt;100,100,I68/H68*100)</f>
        <v>99.8</v>
      </c>
      <c r="K68" s="287">
        <f>(J68+J69+J70)/3</f>
        <v>99.933333333333337</v>
      </c>
      <c r="L68" s="277">
        <f>(K68+K71)/2</f>
        <v>99.966666666666669</v>
      </c>
      <c r="M68" s="284"/>
      <c r="N68" s="328"/>
    </row>
    <row r="69" spans="1:14" ht="63.75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0.01</v>
      </c>
      <c r="J69" s="87">
        <f>IF(H69/I69*100&gt;100,100,H69/I69*100)</f>
        <v>100</v>
      </c>
      <c r="K69" s="288"/>
      <c r="L69" s="285"/>
      <c r="M69" s="284"/>
      <c r="N69" s="328"/>
    </row>
    <row r="70" spans="1:14" ht="48" customHeight="1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328"/>
    </row>
    <row r="71" spans="1:14" ht="32.25" customHeight="1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2.6666666666666665</v>
      </c>
      <c r="I71" s="150">
        <v>2.9166666666666665</v>
      </c>
      <c r="J71" s="101">
        <f>IF(I71/H71*100&gt;100,100,I71/H71*100)</f>
        <v>100</v>
      </c>
      <c r="K71" s="91">
        <f>J71</f>
        <v>100</v>
      </c>
      <c r="L71" s="286"/>
      <c r="M71" s="284"/>
      <c r="N71" s="328"/>
    </row>
    <row r="72" spans="1:14" ht="63.75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99.8</v>
      </c>
      <c r="J72" s="87">
        <f>IF(I72/H72*100&gt;100,100,I72/H72*100)</f>
        <v>99.8</v>
      </c>
      <c r="K72" s="287">
        <f>(J72+J73+J74)/3</f>
        <v>99.7</v>
      </c>
      <c r="L72" s="277">
        <f>(K72+K75)/2</f>
        <v>99.664814814814818</v>
      </c>
      <c r="M72" s="284"/>
      <c r="N72" s="328"/>
    </row>
    <row r="73" spans="1:14" ht="63.75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8.1999999999999993</v>
      </c>
      <c r="J73" s="87">
        <f>IF(H73/I73*100&gt;100,100,H73/I73*100)</f>
        <v>100</v>
      </c>
      <c r="K73" s="288"/>
      <c r="L73" s="285"/>
      <c r="M73" s="284"/>
      <c r="N73" s="328"/>
    </row>
    <row r="74" spans="1:14" ht="48" customHeight="1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99.3</v>
      </c>
      <c r="J74" s="87">
        <f>IF(I74/H74*100&gt;100,100,I74/H74*100)</f>
        <v>99.3</v>
      </c>
      <c r="K74" s="289"/>
      <c r="L74" s="285"/>
      <c r="M74" s="284"/>
      <c r="N74" s="328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135</v>
      </c>
      <c r="I75" s="150">
        <v>134.5</v>
      </c>
      <c r="J75" s="101">
        <f>IF(I75/H75*100&gt;100,100,I75/H75*100)</f>
        <v>99.629629629629633</v>
      </c>
      <c r="K75" s="91">
        <f>J75</f>
        <v>99.629629629629633</v>
      </c>
      <c r="L75" s="286"/>
      <c r="M75" s="284"/>
      <c r="N75" s="328"/>
    </row>
    <row r="76" spans="1:14" ht="63.75" hidden="1" customHeight="1" thickBot="1" x14ac:dyDescent="0.3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328"/>
    </row>
    <row r="77" spans="1:14" ht="63.75" hidden="1" customHeight="1" thickBot="1" x14ac:dyDescent="0.3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328"/>
    </row>
    <row r="78" spans="1:14" ht="48" hidden="1" customHeight="1" thickBot="1" x14ac:dyDescent="0.3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328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328"/>
    </row>
    <row r="80" spans="1:14" ht="63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>
        <v>100</v>
      </c>
      <c r="I80" s="109">
        <v>99.8</v>
      </c>
      <c r="J80" s="87">
        <f>IF(I80/H80*100&gt;100,100,I80/H80*100)</f>
        <v>99.8</v>
      </c>
      <c r="K80" s="287">
        <f>(J80+J81+J82)/3</f>
        <v>99.933333333333337</v>
      </c>
      <c r="L80" s="277">
        <f>(K80+K83)/2</f>
        <v>99.30940860215054</v>
      </c>
      <c r="M80" s="284"/>
      <c r="N80" s="328"/>
    </row>
    <row r="81" spans="1:14" ht="63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>
        <v>10</v>
      </c>
      <c r="I81" s="87">
        <v>7</v>
      </c>
      <c r="J81" s="87">
        <f>IF(H81/I81*100&gt;100,100,H81/I81*100)</f>
        <v>100</v>
      </c>
      <c r="K81" s="288"/>
      <c r="L81" s="285"/>
      <c r="M81" s="284"/>
      <c r="N81" s="328"/>
    </row>
    <row r="82" spans="1:14" ht="47.25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>
        <v>100</v>
      </c>
      <c r="I82" s="110">
        <v>100</v>
      </c>
      <c r="J82" s="87">
        <f>IF(I82/H82*100&gt;100,100,I82/H82*100)</f>
        <v>100</v>
      </c>
      <c r="K82" s="289"/>
      <c r="L82" s="285"/>
      <c r="M82" s="284"/>
      <c r="N82" s="328"/>
    </row>
    <row r="83" spans="1:14" ht="32.25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>
        <v>82.666666666666671</v>
      </c>
      <c r="I83" s="150">
        <v>81.58</v>
      </c>
      <c r="J83" s="101">
        <f>IF(I83/H83*100&gt;100,100,I83/H83*100)</f>
        <v>98.685483870967744</v>
      </c>
      <c r="K83" s="91">
        <f>J83</f>
        <v>98.685483870967744</v>
      </c>
      <c r="L83" s="286"/>
      <c r="M83" s="284"/>
      <c r="N83" s="328"/>
    </row>
    <row r="84" spans="1:14" ht="63.75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328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328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328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328"/>
    </row>
    <row r="88" spans="1:14" ht="63.75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328"/>
    </row>
    <row r="89" spans="1:14" ht="63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328"/>
    </row>
    <row r="90" spans="1:14" ht="48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328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328"/>
    </row>
    <row r="92" spans="1:14" ht="63.75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328"/>
    </row>
    <row r="93" spans="1:14" ht="63.75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328"/>
    </row>
    <row r="94" spans="1:14" ht="48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328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328"/>
    </row>
    <row r="96" spans="1:14" ht="63.75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328"/>
    </row>
    <row r="97" spans="1:14" ht="63.75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328"/>
    </row>
    <row r="98" spans="1:14" ht="48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328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328"/>
    </row>
    <row r="100" spans="1:14" ht="63.75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328"/>
    </row>
    <row r="101" spans="1:14" ht="63.75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328"/>
    </row>
    <row r="102" spans="1:14" ht="48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328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328"/>
    </row>
    <row r="104" spans="1:14" ht="63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>
        <v>100</v>
      </c>
      <c r="I104" s="109">
        <v>99.8</v>
      </c>
      <c r="J104" s="87">
        <f>IF(I104/H104*100&gt;100,100,I104/H104*100)</f>
        <v>99.8</v>
      </c>
      <c r="K104" s="287">
        <f>(J104+J105+J106)/3</f>
        <v>98.046540880503144</v>
      </c>
      <c r="L104" s="277">
        <f>(K104+K107)/2</f>
        <v>98.189937106918237</v>
      </c>
      <c r="M104" s="284"/>
      <c r="N104" s="328"/>
    </row>
    <row r="105" spans="1:14" ht="63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>
        <v>10</v>
      </c>
      <c r="I105" s="87">
        <v>10.6</v>
      </c>
      <c r="J105" s="87">
        <f>IF(H105/I105*100&gt;100,100,H105/I105*100)</f>
        <v>94.339622641509436</v>
      </c>
      <c r="K105" s="288"/>
      <c r="L105" s="285"/>
      <c r="M105" s="284"/>
      <c r="N105" s="328"/>
    </row>
    <row r="106" spans="1:14" ht="47.25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>
        <v>100</v>
      </c>
      <c r="I106" s="110">
        <v>100</v>
      </c>
      <c r="J106" s="87">
        <f>IF(I106/H106*100&gt;100,100,I106/H106*100)</f>
        <v>100</v>
      </c>
      <c r="K106" s="289"/>
      <c r="L106" s="285"/>
      <c r="M106" s="284"/>
      <c r="N106" s="328"/>
    </row>
    <row r="107" spans="1:14" ht="32.25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>
        <v>15</v>
      </c>
      <c r="I107" s="150">
        <v>14.75</v>
      </c>
      <c r="J107" s="101">
        <f>IF(I107/H107*100&gt;100,100,I107/H107*100)</f>
        <v>98.333333333333329</v>
      </c>
      <c r="K107" s="91">
        <f>J107</f>
        <v>98.333333333333329</v>
      </c>
      <c r="L107" s="286"/>
      <c r="M107" s="284"/>
      <c r="N107" s="329"/>
    </row>
    <row r="110" spans="1:14" x14ac:dyDescent="0.25">
      <c r="B110" s="124" t="s">
        <v>143</v>
      </c>
    </row>
    <row r="112" spans="1:14" x14ac:dyDescent="0.25">
      <c r="B112" s="125" t="s">
        <v>158</v>
      </c>
    </row>
  </sheetData>
  <autoFilter ref="A3:N107"/>
  <mergeCells count="134">
    <mergeCell ref="B104:B107"/>
    <mergeCell ref="C104:C107"/>
    <mergeCell ref="D104:D107"/>
    <mergeCell ref="K104:K106"/>
    <mergeCell ref="B88:B91"/>
    <mergeCell ref="C88:C91"/>
    <mergeCell ref="D88:D91"/>
    <mergeCell ref="K88:K90"/>
    <mergeCell ref="L104:L107"/>
    <mergeCell ref="K96:K98"/>
    <mergeCell ref="L96:L99"/>
    <mergeCell ref="L88:L91"/>
    <mergeCell ref="K92:K94"/>
    <mergeCell ref="L100:L103"/>
    <mergeCell ref="B92:B95"/>
    <mergeCell ref="K100:K102"/>
    <mergeCell ref="B96:B99"/>
    <mergeCell ref="C96:C99"/>
    <mergeCell ref="D96:D99"/>
    <mergeCell ref="B100:B103"/>
    <mergeCell ref="D92:D95"/>
    <mergeCell ref="C100:C103"/>
    <mergeCell ref="D100:D103"/>
    <mergeCell ref="C92:C95"/>
    <mergeCell ref="B80:B83"/>
    <mergeCell ref="C80:C83"/>
    <mergeCell ref="D80:D83"/>
    <mergeCell ref="L92:L95"/>
    <mergeCell ref="K80:K82"/>
    <mergeCell ref="L80:L83"/>
    <mergeCell ref="B84:B87"/>
    <mergeCell ref="C84:C87"/>
    <mergeCell ref="D84:D87"/>
    <mergeCell ref="K84:K86"/>
    <mergeCell ref="L84:L87"/>
    <mergeCell ref="C72:C75"/>
    <mergeCell ref="D72:D75"/>
    <mergeCell ref="K72:K74"/>
    <mergeCell ref="L72:L75"/>
    <mergeCell ref="D76:D79"/>
    <mergeCell ref="L76:L79"/>
    <mergeCell ref="B72:B75"/>
    <mergeCell ref="B76:B79"/>
    <mergeCell ref="C76:C79"/>
    <mergeCell ref="K76:K78"/>
    <mergeCell ref="B68:B71"/>
    <mergeCell ref="C64:C67"/>
    <mergeCell ref="C68:C71"/>
    <mergeCell ref="D68:D71"/>
    <mergeCell ref="K68:K70"/>
    <mergeCell ref="L68:L71"/>
    <mergeCell ref="B56:B59"/>
    <mergeCell ref="C56:C59"/>
    <mergeCell ref="B60:B63"/>
    <mergeCell ref="C60:C63"/>
    <mergeCell ref="B64:B67"/>
    <mergeCell ref="D64:D67"/>
    <mergeCell ref="D56:D59"/>
    <mergeCell ref="K56:K58"/>
    <mergeCell ref="L56:L59"/>
    <mergeCell ref="K60:K62"/>
    <mergeCell ref="L60:L63"/>
    <mergeCell ref="D60:D63"/>
    <mergeCell ref="K64:K66"/>
    <mergeCell ref="L64:L67"/>
    <mergeCell ref="A1:N1"/>
    <mergeCell ref="L28:L31"/>
    <mergeCell ref="K28:K30"/>
    <mergeCell ref="D28:D31"/>
    <mergeCell ref="C28:C31"/>
    <mergeCell ref="B28:B31"/>
    <mergeCell ref="N8:N107"/>
    <mergeCell ref="D52:D55"/>
    <mergeCell ref="K52:K54"/>
    <mergeCell ref="D8:D11"/>
    <mergeCell ref="A4:A107"/>
    <mergeCell ref="B12:B15"/>
    <mergeCell ref="C12:C15"/>
    <mergeCell ref="D12:D15"/>
    <mergeCell ref="B36:B39"/>
    <mergeCell ref="C36:C39"/>
    <mergeCell ref="C20:C23"/>
    <mergeCell ref="K12:K14"/>
    <mergeCell ref="L12:L15"/>
    <mergeCell ref="D36:D39"/>
    <mergeCell ref="C48:C51"/>
    <mergeCell ref="L44:L47"/>
    <mergeCell ref="K40:K42"/>
    <mergeCell ref="L40:L43"/>
    <mergeCell ref="B52:B55"/>
    <mergeCell ref="B16:B19"/>
    <mergeCell ref="B24:B27"/>
    <mergeCell ref="B40:B43"/>
    <mergeCell ref="C40:C43"/>
    <mergeCell ref="C24:C27"/>
    <mergeCell ref="B32:B35"/>
    <mergeCell ref="C32:C35"/>
    <mergeCell ref="C8:C11"/>
    <mergeCell ref="C52:C55"/>
    <mergeCell ref="C16:C19"/>
    <mergeCell ref="B44:B47"/>
    <mergeCell ref="C44:C47"/>
    <mergeCell ref="B48:B51"/>
    <mergeCell ref="D48:D51"/>
    <mergeCell ref="B4:B7"/>
    <mergeCell ref="C4:C7"/>
    <mergeCell ref="D4:D7"/>
    <mergeCell ref="K4:K6"/>
    <mergeCell ref="D20:D23"/>
    <mergeCell ref="B20:B23"/>
    <mergeCell ref="B8:B11"/>
    <mergeCell ref="D24:D27"/>
    <mergeCell ref="D40:D43"/>
    <mergeCell ref="D16:D19"/>
    <mergeCell ref="D32:D35"/>
    <mergeCell ref="K48:K50"/>
    <mergeCell ref="D44:D47"/>
    <mergeCell ref="K44:K46"/>
    <mergeCell ref="K36:K38"/>
    <mergeCell ref="M4:M107"/>
    <mergeCell ref="L4:L7"/>
    <mergeCell ref="K8:K10"/>
    <mergeCell ref="L8:L11"/>
    <mergeCell ref="L16:L19"/>
    <mergeCell ref="K16:K18"/>
    <mergeCell ref="K32:K34"/>
    <mergeCell ref="L32:L35"/>
    <mergeCell ref="K20:K22"/>
    <mergeCell ref="L20:L23"/>
    <mergeCell ref="L24:L27"/>
    <mergeCell ref="K24:K26"/>
    <mergeCell ref="L52:L55"/>
    <mergeCell ref="L48:L51"/>
    <mergeCell ref="L36:L39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12"/>
  <sheetViews>
    <sheetView showZeros="0" zoomScale="70" zoomScaleNormal="70" workbookViewId="0">
      <selection activeCell="I33" sqref="I33"/>
    </sheetView>
  </sheetViews>
  <sheetFormatPr defaultColWidth="9.140625" defaultRowHeight="15.75" x14ac:dyDescent="0.25"/>
  <cols>
    <col min="1" max="1" width="10.42578125" style="124" bestFit="1" customWidth="1"/>
    <col min="2" max="2" width="32" style="124" customWidth="1"/>
    <col min="3" max="3" width="40.85546875" style="124" customWidth="1"/>
    <col min="4" max="4" width="10.140625" style="127" customWidth="1"/>
    <col min="5" max="5" width="17.85546875" style="124" customWidth="1"/>
    <col min="6" max="6" width="56.7109375" style="124" customWidth="1"/>
    <col min="7" max="7" width="12.140625" style="124" customWidth="1"/>
    <col min="8" max="8" width="14.28515625" style="155" customWidth="1"/>
    <col min="9" max="9" width="15.42578125" style="155" customWidth="1"/>
    <col min="10" max="10" width="14" style="155" customWidth="1"/>
    <col min="11" max="11" width="14.28515625" style="155" customWidth="1"/>
    <col min="12" max="12" width="15.5703125" style="155" customWidth="1"/>
    <col min="13" max="13" width="14.5703125" style="124" customWidth="1"/>
    <col min="14" max="14" width="14.7109375" style="124" customWidth="1"/>
    <col min="15" max="16384" width="9.140625" style="124"/>
  </cols>
  <sheetData>
    <row r="1" spans="1:14" ht="29.25" customHeight="1" x14ac:dyDescent="0.25">
      <c r="A1" s="302" t="s">
        <v>175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s="125" customFormat="1" ht="63" hidden="1" customHeight="1" x14ac:dyDescent="0.25">
      <c r="A4" s="303" t="s">
        <v>171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330" t="s">
        <v>23</v>
      </c>
      <c r="N4" s="84"/>
    </row>
    <row r="5" spans="1:14" s="125" customFormat="1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20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331"/>
      <c r="N5" s="84"/>
    </row>
    <row r="6" spans="1:14" s="125" customFormat="1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331"/>
      <c r="N6" s="84"/>
    </row>
    <row r="7" spans="1:14" s="125" customFormat="1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331"/>
      <c r="N7" s="87"/>
    </row>
    <row r="8" spans="1:14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331"/>
      <c r="N8" s="84"/>
    </row>
    <row r="9" spans="1:14" ht="63.75" hidden="1" customHeight="1" thickBot="1" x14ac:dyDescent="0.3">
      <c r="A9" s="303"/>
      <c r="B9" s="300" t="s">
        <v>111</v>
      </c>
      <c r="C9" s="294"/>
      <c r="D9" s="297"/>
      <c r="E9" s="80" t="s">
        <v>11</v>
      </c>
      <c r="F9" s="85" t="s">
        <v>20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331"/>
      <c r="N9" s="84"/>
    </row>
    <row r="10" spans="1:14" ht="63.75" hidden="1" customHeight="1" thickBot="1" x14ac:dyDescent="0.3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331"/>
      <c r="N10" s="84"/>
    </row>
    <row r="11" spans="1:14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331"/>
      <c r="N11" s="87"/>
    </row>
    <row r="12" spans="1:14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331"/>
      <c r="N12" s="87"/>
    </row>
    <row r="13" spans="1:14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20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331"/>
      <c r="N13" s="87"/>
    </row>
    <row r="14" spans="1:14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331"/>
      <c r="N14" s="87"/>
    </row>
    <row r="15" spans="1:14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331"/>
      <c r="N15" s="87"/>
    </row>
    <row r="16" spans="1:14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7"/>
      <c r="I16" s="109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331"/>
      <c r="N16" s="84"/>
    </row>
    <row r="17" spans="1:14" ht="63.75" hidden="1" customHeight="1" thickBot="1" x14ac:dyDescent="0.3">
      <c r="A17" s="303"/>
      <c r="B17" s="300" t="s">
        <v>111</v>
      </c>
      <c r="C17" s="294"/>
      <c r="D17" s="297"/>
      <c r="E17" s="80" t="s">
        <v>11</v>
      </c>
      <c r="F17" s="85" t="s">
        <v>20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331"/>
      <c r="N17" s="84"/>
    </row>
    <row r="18" spans="1:14" ht="63.75" hidden="1" customHeight="1" thickBot="1" x14ac:dyDescent="0.3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331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331"/>
      <c r="N19" s="87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331"/>
      <c r="N20" s="87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20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331"/>
      <c r="N21" s="87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331"/>
      <c r="N22" s="87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331"/>
      <c r="N23" s="87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331"/>
      <c r="N24" s="84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20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331"/>
      <c r="N25" s="84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331"/>
      <c r="N26" s="84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331"/>
      <c r="N27" s="87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8.6</v>
      </c>
      <c r="J28" s="109">
        <f>IF(H28/I28*100&gt;100,100,H28/I28*100)</f>
        <v>100</v>
      </c>
      <c r="K28" s="280">
        <f>(J28+J29+J30)/3</f>
        <v>87.556448731689898</v>
      </c>
      <c r="L28" s="277">
        <f>(K28+K31)/2</f>
        <v>93.778224365844949</v>
      </c>
      <c r="M28" s="331"/>
      <c r="N28" s="311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20</v>
      </c>
      <c r="G29" s="86" t="s">
        <v>13</v>
      </c>
      <c r="H29" s="110">
        <v>100</v>
      </c>
      <c r="I29" s="87">
        <v>88.5</v>
      </c>
      <c r="J29" s="87">
        <f>IF(I29/H29*100&gt;100,100,I29/H29*100)</f>
        <v>88.5</v>
      </c>
      <c r="K29" s="281"/>
      <c r="L29" s="278"/>
      <c r="M29" s="331"/>
      <c r="N29" s="312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93.3</v>
      </c>
      <c r="I30" s="110">
        <v>69.2</v>
      </c>
      <c r="J30" s="87">
        <f>IF(I30/H30*100&gt;100,100,I30/H30*100)</f>
        <v>74.169346195069679</v>
      </c>
      <c r="K30" s="282"/>
      <c r="L30" s="278"/>
      <c r="M30" s="331"/>
      <c r="N30" s="312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4</v>
      </c>
      <c r="I31" s="148">
        <v>4.75</v>
      </c>
      <c r="J31" s="91">
        <f>IF(I31/H31*100&gt;100,100,I31/H31*100)</f>
        <v>100</v>
      </c>
      <c r="K31" s="91">
        <f>J31</f>
        <v>100</v>
      </c>
      <c r="L31" s="279"/>
      <c r="M31" s="331"/>
      <c r="N31" s="312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3.4</v>
      </c>
      <c r="J32" s="109">
        <f>IF(H32/I32*100&gt;100,100,H32/I32*100)</f>
        <v>100</v>
      </c>
      <c r="K32" s="280">
        <f>(J32+J33+J34)/3</f>
        <v>87.556448731689898</v>
      </c>
      <c r="L32" s="277">
        <f>(K32+K35)/2</f>
        <v>91.447563043199665</v>
      </c>
      <c r="M32" s="331"/>
      <c r="N32" s="312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20</v>
      </c>
      <c r="G33" s="86" t="s">
        <v>13</v>
      </c>
      <c r="H33" s="110">
        <v>100</v>
      </c>
      <c r="I33" s="87">
        <v>88.5</v>
      </c>
      <c r="J33" s="87">
        <f>IF(I33/H33*100&gt;100,100,I33/H33*100)</f>
        <v>88.5</v>
      </c>
      <c r="K33" s="281"/>
      <c r="L33" s="278"/>
      <c r="M33" s="331"/>
      <c r="N33" s="312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93.3</v>
      </c>
      <c r="I34" s="110">
        <v>69.2</v>
      </c>
      <c r="J34" s="87">
        <f>IF(I34/H34*100&gt;100,100,I34/H34*100)</f>
        <v>74.169346195069679</v>
      </c>
      <c r="K34" s="282"/>
      <c r="L34" s="278"/>
      <c r="M34" s="331"/>
      <c r="N34" s="312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166.33333333333334</v>
      </c>
      <c r="I35" s="148">
        <v>158.58000000000001</v>
      </c>
      <c r="J35" s="91">
        <f>IF(I35/H35*100&gt;100,100,I35/H35*100)</f>
        <v>95.338677354709418</v>
      </c>
      <c r="K35" s="91">
        <f>J35</f>
        <v>95.338677354709418</v>
      </c>
      <c r="L35" s="279"/>
      <c r="M35" s="331"/>
      <c r="N35" s="312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331"/>
      <c r="N36" s="312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20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331"/>
      <c r="N37" s="312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331"/>
      <c r="N38" s="312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331"/>
      <c r="N39" s="312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331"/>
      <c r="N40" s="312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20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331"/>
      <c r="N41" s="312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331"/>
      <c r="N42" s="312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331"/>
      <c r="N43" s="312"/>
    </row>
    <row r="44" spans="1:14" ht="63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>
        <v>10</v>
      </c>
      <c r="I44" s="109">
        <v>0.01</v>
      </c>
      <c r="J44" s="109">
        <f>IF(H44/I44*100&gt;100,100,H44/I44*100)</f>
        <v>100</v>
      </c>
      <c r="K44" s="280">
        <f>(J44+J45+J46)/3</f>
        <v>87.556448731689898</v>
      </c>
      <c r="L44" s="277">
        <f>(K44+K47)/2</f>
        <v>93.778224365844949</v>
      </c>
      <c r="M44" s="331"/>
      <c r="N44" s="312"/>
    </row>
    <row r="45" spans="1:14" ht="63" x14ac:dyDescent="0.25">
      <c r="A45" s="303"/>
      <c r="B45" s="300" t="s">
        <v>111</v>
      </c>
      <c r="C45" s="294"/>
      <c r="D45" s="297"/>
      <c r="E45" s="80" t="s">
        <v>11</v>
      </c>
      <c r="F45" s="85" t="s">
        <v>20</v>
      </c>
      <c r="G45" s="86" t="s">
        <v>13</v>
      </c>
      <c r="H45" s="110">
        <v>100</v>
      </c>
      <c r="I45" s="87">
        <v>88.5</v>
      </c>
      <c r="J45" s="87">
        <f>IF(I45/H45*100&gt;100,100,I45/H45*100)</f>
        <v>88.5</v>
      </c>
      <c r="K45" s="281"/>
      <c r="L45" s="278"/>
      <c r="M45" s="331"/>
      <c r="N45" s="312"/>
    </row>
    <row r="46" spans="1:14" ht="63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>
        <v>93.3</v>
      </c>
      <c r="I46" s="110">
        <v>69.2</v>
      </c>
      <c r="J46" s="87">
        <f>IF(I46/H46*100&gt;100,100,I46/H46*100)</f>
        <v>74.169346195069679</v>
      </c>
      <c r="K46" s="282"/>
      <c r="L46" s="278"/>
      <c r="M46" s="331"/>
      <c r="N46" s="312"/>
    </row>
    <row r="47" spans="1:14" ht="32.25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>
        <v>0.33333333333333331</v>
      </c>
      <c r="I47" s="148">
        <v>0.41666666666666669</v>
      </c>
      <c r="J47" s="91">
        <f>IF(I47/H47*100&gt;100,100,I47/H47*100)</f>
        <v>100</v>
      </c>
      <c r="K47" s="91">
        <f>J47</f>
        <v>100</v>
      </c>
      <c r="L47" s="279"/>
      <c r="M47" s="331"/>
      <c r="N47" s="312"/>
    </row>
    <row r="48" spans="1:14" ht="63.75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>
        <v>10</v>
      </c>
      <c r="I48" s="109">
        <v>4.7</v>
      </c>
      <c r="J48" s="109">
        <f>IF(H48/I48*100&gt;100,100,H48/I48*100)</f>
        <v>100</v>
      </c>
      <c r="K48" s="280">
        <f>(J48+J49+J50)/3</f>
        <v>87.556448731689898</v>
      </c>
      <c r="L48" s="277">
        <f>(K48+K51)/2</f>
        <v>93.778224365844949</v>
      </c>
      <c r="M48" s="331"/>
      <c r="N48" s="312"/>
    </row>
    <row r="49" spans="1:14" ht="63.75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20</v>
      </c>
      <c r="G49" s="86" t="s">
        <v>13</v>
      </c>
      <c r="H49" s="110">
        <v>100</v>
      </c>
      <c r="I49" s="87">
        <v>88.5</v>
      </c>
      <c r="J49" s="87">
        <f>IF(I49/H49*100&gt;100,100,I49/H49*100)</f>
        <v>88.5</v>
      </c>
      <c r="K49" s="281"/>
      <c r="L49" s="278"/>
      <c r="M49" s="331"/>
      <c r="N49" s="312"/>
    </row>
    <row r="50" spans="1:14" ht="63.75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>
        <v>93.3</v>
      </c>
      <c r="I50" s="110">
        <v>69.2</v>
      </c>
      <c r="J50" s="87">
        <f>IF(I50/H50*100&gt;100,100,I50/H50*100)</f>
        <v>74.169346195069679</v>
      </c>
      <c r="K50" s="282"/>
      <c r="L50" s="278"/>
      <c r="M50" s="331"/>
      <c r="N50" s="312"/>
    </row>
    <row r="51" spans="1:14" ht="32.25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>
        <v>7.333333333333333</v>
      </c>
      <c r="I51" s="148">
        <v>8.58</v>
      </c>
      <c r="J51" s="91">
        <f>IF(I51/H51*100&gt;100,100,I51/H51*100)</f>
        <v>100</v>
      </c>
      <c r="K51" s="91">
        <f>J51</f>
        <v>100</v>
      </c>
      <c r="L51" s="279"/>
      <c r="M51" s="331"/>
      <c r="N51" s="312"/>
    </row>
    <row r="52" spans="1:14" ht="32.25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331"/>
      <c r="N52" s="312"/>
    </row>
    <row r="53" spans="1:14" ht="32.25" hidden="1" customHeight="1" x14ac:dyDescent="0.25">
      <c r="A53" s="303"/>
      <c r="B53" s="300" t="s">
        <v>111</v>
      </c>
      <c r="C53" s="294"/>
      <c r="D53" s="297"/>
      <c r="E53" s="80" t="s">
        <v>11</v>
      </c>
      <c r="F53" s="85" t="s">
        <v>20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331"/>
      <c r="N53" s="312"/>
    </row>
    <row r="54" spans="1:14" ht="32.25" hidden="1" customHeight="1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331"/>
      <c r="N54" s="312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331"/>
      <c r="N55" s="312"/>
    </row>
    <row r="56" spans="1:14" ht="63.75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331"/>
      <c r="N56" s="312"/>
    </row>
    <row r="57" spans="1:14" ht="63.75" hidden="1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20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331"/>
      <c r="N57" s="312"/>
    </row>
    <row r="58" spans="1:14" ht="63.75" hidden="1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331"/>
      <c r="N58" s="312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331"/>
      <c r="N59" s="312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20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331"/>
      <c r="N60" s="312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331"/>
      <c r="N61" s="312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331"/>
      <c r="N62" s="312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331"/>
      <c r="N63" s="312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20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331"/>
      <c r="N64" s="312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10"/>
      <c r="I65" s="87"/>
      <c r="J65" s="87" t="e">
        <f>IF(H65/I65*100&gt;100,100,H65/I65*100)</f>
        <v>#DIV/0!</v>
      </c>
      <c r="K65" s="288"/>
      <c r="L65" s="285"/>
      <c r="M65" s="331"/>
      <c r="N65" s="312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331"/>
      <c r="N66" s="312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331"/>
      <c r="N67" s="312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20</v>
      </c>
      <c r="G68" s="94" t="s">
        <v>13</v>
      </c>
      <c r="H68" s="147">
        <v>100</v>
      </c>
      <c r="I68" s="109">
        <v>91.3</v>
      </c>
      <c r="J68" s="87">
        <f>IF(I68/H68*100&gt;100,100,I68/H68*100)</f>
        <v>91.3</v>
      </c>
      <c r="K68" s="287">
        <f>(J68+J69+J70)/3</f>
        <v>97.100000000000009</v>
      </c>
      <c r="L68" s="277">
        <f>(K68+K71)/2</f>
        <v>98.550000000000011</v>
      </c>
      <c r="M68" s="331"/>
      <c r="N68" s="312"/>
    </row>
    <row r="69" spans="1:14" ht="63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3.2</v>
      </c>
      <c r="J69" s="87">
        <f>IF(H69/I69*100&gt;100,100,H69/I69*100)</f>
        <v>100</v>
      </c>
      <c r="K69" s="288"/>
      <c r="L69" s="285"/>
      <c r="M69" s="331"/>
      <c r="N69" s="312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331"/>
      <c r="N70" s="312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4</v>
      </c>
      <c r="I71" s="150">
        <v>4.75</v>
      </c>
      <c r="J71" s="101">
        <f>IF(I71/H71*100&gt;100,100,I71/H71*100)</f>
        <v>100</v>
      </c>
      <c r="K71" s="91">
        <f>J71</f>
        <v>100</v>
      </c>
      <c r="L71" s="286"/>
      <c r="M71" s="331"/>
      <c r="N71" s="312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20</v>
      </c>
      <c r="G72" s="94" t="s">
        <v>13</v>
      </c>
      <c r="H72" s="147">
        <v>100</v>
      </c>
      <c r="I72" s="109">
        <v>91.3</v>
      </c>
      <c r="J72" s="87">
        <f>IF(I72/H72*100&gt;100,100,I72/H72*100)</f>
        <v>91.3</v>
      </c>
      <c r="K72" s="287">
        <f>(J72+J73+J74)/3</f>
        <v>96.933333333333337</v>
      </c>
      <c r="L72" s="277">
        <f>(K72+K75)/2</f>
        <v>96.107580453832313</v>
      </c>
      <c r="M72" s="331"/>
      <c r="N72" s="312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5.9</v>
      </c>
      <c r="J73" s="87">
        <f>IF(H73/I73*100&gt;100,100,H73/I73*100)</f>
        <v>100</v>
      </c>
      <c r="K73" s="288"/>
      <c r="L73" s="285"/>
      <c r="M73" s="331"/>
      <c r="N73" s="312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99.5</v>
      </c>
      <c r="J74" s="87">
        <f>IF(I74/H74*100&gt;100,100,I74/H74*100)</f>
        <v>99.5</v>
      </c>
      <c r="K74" s="289"/>
      <c r="L74" s="285"/>
      <c r="M74" s="331"/>
      <c r="N74" s="312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f>216.33+45</f>
        <v>261.33000000000004</v>
      </c>
      <c r="I75" s="150">
        <f>205+44</f>
        <v>249</v>
      </c>
      <c r="J75" s="101">
        <f>IF(I75/H75*100&gt;100,100,I75/H75*100)</f>
        <v>95.281827574331288</v>
      </c>
      <c r="K75" s="91">
        <f>J75</f>
        <v>95.281827574331288</v>
      </c>
      <c r="L75" s="286"/>
      <c r="M75" s="331"/>
      <c r="N75" s="312"/>
    </row>
    <row r="76" spans="1:14" ht="63.75" hidden="1" customHeight="1" thickBot="1" x14ac:dyDescent="0.3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20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331"/>
      <c r="N76" s="312"/>
    </row>
    <row r="77" spans="1:14" ht="63.75" hidden="1" customHeight="1" thickBot="1" x14ac:dyDescent="0.3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331"/>
      <c r="N77" s="312"/>
    </row>
    <row r="78" spans="1:14" ht="48" hidden="1" customHeight="1" thickBot="1" x14ac:dyDescent="0.3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331"/>
      <c r="N78" s="312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331"/>
      <c r="N79" s="312"/>
    </row>
    <row r="80" spans="1:14" ht="63.75" hidden="1" customHeight="1" thickBot="1" x14ac:dyDescent="0.3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20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331"/>
      <c r="N80" s="312"/>
    </row>
    <row r="81" spans="1:14" ht="63.75" hidden="1" customHeight="1" thickBot="1" x14ac:dyDescent="0.3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331"/>
      <c r="N81" s="312"/>
    </row>
    <row r="82" spans="1:14" ht="48" hidden="1" customHeight="1" thickBot="1" x14ac:dyDescent="0.3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331"/>
      <c r="N82" s="312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331"/>
      <c r="N83" s="312"/>
    </row>
    <row r="84" spans="1:14" ht="63.75" hidden="1" customHeight="1" thickBot="1" x14ac:dyDescent="0.3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20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331"/>
      <c r="N84" s="312"/>
    </row>
    <row r="85" spans="1:14" ht="63.75" hidden="1" customHeight="1" thickBot="1" x14ac:dyDescent="0.3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331"/>
      <c r="N85" s="312"/>
    </row>
    <row r="86" spans="1:14" ht="48" hidden="1" customHeight="1" thickBot="1" x14ac:dyDescent="0.3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331"/>
      <c r="N86" s="312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331"/>
      <c r="N87" s="312"/>
    </row>
    <row r="88" spans="1:14" ht="63.75" hidden="1" customHeight="1" thickBot="1" x14ac:dyDescent="0.3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20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331"/>
      <c r="N88" s="312"/>
    </row>
    <row r="89" spans="1:14" ht="63.75" hidden="1" customHeight="1" thickBot="1" x14ac:dyDescent="0.3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331"/>
      <c r="N89" s="312"/>
    </row>
    <row r="90" spans="1:14" ht="48" hidden="1" customHeight="1" thickBot="1" x14ac:dyDescent="0.3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331"/>
      <c r="N90" s="312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331"/>
      <c r="N91" s="312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20</v>
      </c>
      <c r="G92" s="94" t="s">
        <v>13</v>
      </c>
      <c r="H92" s="147">
        <v>100</v>
      </c>
      <c r="I92" s="109">
        <v>91.3</v>
      </c>
      <c r="J92" s="87">
        <f>IF(I92/H92*100&gt;100,100,I92/H92*100)</f>
        <v>91.3</v>
      </c>
      <c r="K92" s="287">
        <f>(J92+J93+J94)/3</f>
        <v>97.100000000000009</v>
      </c>
      <c r="L92" s="277">
        <f>(K92+K95)/2</f>
        <v>98.550000000000011</v>
      </c>
      <c r="M92" s="331"/>
      <c r="N92" s="312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87">
        <v>0.01</v>
      </c>
      <c r="J93" s="87">
        <f>IF(H93/I93*100&gt;100,100,H93/I93*100)</f>
        <v>100</v>
      </c>
      <c r="K93" s="288"/>
      <c r="L93" s="285"/>
      <c r="M93" s="331"/>
      <c r="N93" s="312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331"/>
      <c r="N94" s="312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0.33333333333333331</v>
      </c>
      <c r="I95" s="150">
        <v>0.41666666666666669</v>
      </c>
      <c r="J95" s="101">
        <f>IF(I95/H95*100&gt;100,100,I95/H95*100)</f>
        <v>100</v>
      </c>
      <c r="K95" s="91">
        <f>J95</f>
        <v>100</v>
      </c>
      <c r="L95" s="286"/>
      <c r="M95" s="331"/>
      <c r="N95" s="312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20</v>
      </c>
      <c r="G96" s="94" t="s">
        <v>13</v>
      </c>
      <c r="H96" s="147">
        <v>100</v>
      </c>
      <c r="I96" s="109">
        <v>91.3</v>
      </c>
      <c r="J96" s="87">
        <f>IF(I96/H96*100&gt;100,100,I96/H96*100)</f>
        <v>91.3</v>
      </c>
      <c r="K96" s="287">
        <f>(J96+J97+J98)/3</f>
        <v>97.100000000000009</v>
      </c>
      <c r="L96" s="277">
        <f>(K96+K99)/2</f>
        <v>98.550000000000011</v>
      </c>
      <c r="M96" s="331"/>
      <c r="N96" s="312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4.7</v>
      </c>
      <c r="J97" s="87">
        <f>IF(H97/I97*100&gt;100,100,H97/I97*100)</f>
        <v>100</v>
      </c>
      <c r="K97" s="288"/>
      <c r="L97" s="285"/>
      <c r="M97" s="331"/>
      <c r="N97" s="312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331"/>
      <c r="N98" s="312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7.333333333333333</v>
      </c>
      <c r="I99" s="150">
        <v>8.58</v>
      </c>
      <c r="J99" s="101">
        <f>IF(I99/H99*100&gt;100,100,I99/H99*100)</f>
        <v>100</v>
      </c>
      <c r="K99" s="91">
        <f>J99</f>
        <v>100</v>
      </c>
      <c r="L99" s="286"/>
      <c r="M99" s="331"/>
      <c r="N99" s="313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20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331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331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331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331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20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331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331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331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331"/>
      <c r="N107" s="87"/>
    </row>
    <row r="108" spans="1:14" x14ac:dyDescent="0.25">
      <c r="M108" s="331"/>
    </row>
    <row r="110" spans="1:14" x14ac:dyDescent="0.25">
      <c r="B110" s="124" t="s">
        <v>143</v>
      </c>
    </row>
    <row r="112" spans="1:14" x14ac:dyDescent="0.25">
      <c r="B112" s="125" t="s">
        <v>158</v>
      </c>
    </row>
  </sheetData>
  <autoFilter ref="A3:N108"/>
  <mergeCells count="134">
    <mergeCell ref="K44:K46"/>
    <mergeCell ref="L48:L51"/>
    <mergeCell ref="B44:B47"/>
    <mergeCell ref="C44:C47"/>
    <mergeCell ref="K48:K50"/>
    <mergeCell ref="B48:B51"/>
    <mergeCell ref="C48:C51"/>
    <mergeCell ref="L40:L43"/>
    <mergeCell ref="K40:K42"/>
    <mergeCell ref="K60:K62"/>
    <mergeCell ref="L84:L87"/>
    <mergeCell ref="L60:L63"/>
    <mergeCell ref="K84:K86"/>
    <mergeCell ref="K56:K58"/>
    <mergeCell ref="B80:B83"/>
    <mergeCell ref="B104:B107"/>
    <mergeCell ref="C104:C107"/>
    <mergeCell ref="D104:D107"/>
    <mergeCell ref="B92:B95"/>
    <mergeCell ref="C92:C95"/>
    <mergeCell ref="D92:D95"/>
    <mergeCell ref="K104:K106"/>
    <mergeCell ref="B72:B75"/>
    <mergeCell ref="C72:C75"/>
    <mergeCell ref="D100:D103"/>
    <mergeCell ref="K100:K102"/>
    <mergeCell ref="B96:B99"/>
    <mergeCell ref="K96:K98"/>
    <mergeCell ref="B100:B103"/>
    <mergeCell ref="C100:C103"/>
    <mergeCell ref="D96:D99"/>
    <mergeCell ref="K92:K94"/>
    <mergeCell ref="B76:B79"/>
    <mergeCell ref="C96:C99"/>
    <mergeCell ref="B84:B87"/>
    <mergeCell ref="C84:C87"/>
    <mergeCell ref="D84:D87"/>
    <mergeCell ref="D88:D91"/>
    <mergeCell ref="C80:C83"/>
    <mergeCell ref="K88:K90"/>
    <mergeCell ref="D80:D83"/>
    <mergeCell ref="L92:L95"/>
    <mergeCell ref="K80:K82"/>
    <mergeCell ref="L80:L83"/>
    <mergeCell ref="N28:N99"/>
    <mergeCell ref="K52:K54"/>
    <mergeCell ref="L52:L55"/>
    <mergeCell ref="B52:B55"/>
    <mergeCell ref="C52:C55"/>
    <mergeCell ref="B88:B91"/>
    <mergeCell ref="L88:L91"/>
    <mergeCell ref="C88:C91"/>
    <mergeCell ref="K68:K70"/>
    <mergeCell ref="B64:B67"/>
    <mergeCell ref="C64:C67"/>
    <mergeCell ref="D64:D67"/>
    <mergeCell ref="K64:K66"/>
    <mergeCell ref="C76:C79"/>
    <mergeCell ref="D76:D79"/>
    <mergeCell ref="K76:K78"/>
    <mergeCell ref="D72:D75"/>
    <mergeCell ref="K72:K74"/>
    <mergeCell ref="B68:B71"/>
    <mergeCell ref="C68:C71"/>
    <mergeCell ref="C40:C43"/>
    <mergeCell ref="B60:B63"/>
    <mergeCell ref="C60:C63"/>
    <mergeCell ref="D68:D71"/>
    <mergeCell ref="D44:D47"/>
    <mergeCell ref="B36:B39"/>
    <mergeCell ref="C36:C39"/>
    <mergeCell ref="B32:B35"/>
    <mergeCell ref="D60:D63"/>
    <mergeCell ref="D56:D59"/>
    <mergeCell ref="B56:B59"/>
    <mergeCell ref="C56:C59"/>
    <mergeCell ref="D52:D55"/>
    <mergeCell ref="D48:D51"/>
    <mergeCell ref="B40:B43"/>
    <mergeCell ref="D4:D7"/>
    <mergeCell ref="K4:K6"/>
    <mergeCell ref="A1:N1"/>
    <mergeCell ref="B8:B11"/>
    <mergeCell ref="C8:C11"/>
    <mergeCell ref="D8:D11"/>
    <mergeCell ref="A4:A107"/>
    <mergeCell ref="B12:B15"/>
    <mergeCell ref="C12:C15"/>
    <mergeCell ref="D12:D15"/>
    <mergeCell ref="D16:D19"/>
    <mergeCell ref="L56:L59"/>
    <mergeCell ref="L8:L11"/>
    <mergeCell ref="B16:B19"/>
    <mergeCell ref="C16:C19"/>
    <mergeCell ref="K12:K14"/>
    <mergeCell ref="L12:L15"/>
    <mergeCell ref="K8:K10"/>
    <mergeCell ref="K16:K18"/>
    <mergeCell ref="L16:L19"/>
    <mergeCell ref="B4:B7"/>
    <mergeCell ref="C4:C7"/>
    <mergeCell ref="C32:C35"/>
    <mergeCell ref="C20:C23"/>
    <mergeCell ref="D24:D27"/>
    <mergeCell ref="D40:D43"/>
    <mergeCell ref="K24:K26"/>
    <mergeCell ref="K32:K34"/>
    <mergeCell ref="K36:K38"/>
    <mergeCell ref="K20:K22"/>
    <mergeCell ref="B28:B31"/>
    <mergeCell ref="C28:C31"/>
    <mergeCell ref="D20:D23"/>
    <mergeCell ref="B20:B23"/>
    <mergeCell ref="K28:K30"/>
    <mergeCell ref="D28:D31"/>
    <mergeCell ref="B24:B27"/>
    <mergeCell ref="C24:C27"/>
    <mergeCell ref="D36:D39"/>
    <mergeCell ref="D32:D35"/>
    <mergeCell ref="M4:M108"/>
    <mergeCell ref="L104:L107"/>
    <mergeCell ref="L68:L71"/>
    <mergeCell ref="L76:L79"/>
    <mergeCell ref="L64:L67"/>
    <mergeCell ref="L72:L75"/>
    <mergeCell ref="L36:L39"/>
    <mergeCell ref="L20:L23"/>
    <mergeCell ref="L28:L31"/>
    <mergeCell ref="L4:L7"/>
    <mergeCell ref="L44:L47"/>
    <mergeCell ref="L24:L27"/>
    <mergeCell ref="L32:L35"/>
    <mergeCell ref="L100:L103"/>
    <mergeCell ref="L96:L99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R131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8.28515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20.425781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77">
        <v>8</v>
      </c>
      <c r="I3" s="78">
        <v>9</v>
      </c>
      <c r="J3" s="77">
        <v>10</v>
      </c>
      <c r="K3" s="78">
        <v>11</v>
      </c>
      <c r="L3" s="45">
        <v>12</v>
      </c>
      <c r="M3" s="45">
        <v>13</v>
      </c>
      <c r="N3" s="45">
        <v>14</v>
      </c>
    </row>
    <row r="4" spans="1:18" ht="75" hidden="1" customHeight="1" x14ac:dyDescent="0.25">
      <c r="A4" s="202" t="s">
        <v>27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211.00000000000003</v>
      </c>
      <c r="Q5" s="129">
        <f>I7+I11+I15+I19+I23+I27+I31+I35+I39+I43+I47+I51+I55+I59+I63+I67+I71</f>
        <v>238.33333333333334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211</v>
      </c>
      <c r="Q7" s="129">
        <f>I75+I79+I83+I87+I91+I95+I99+I103+I107+I111+I115+I119</f>
        <v>238.33333333333334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9.9969924812030069</v>
      </c>
      <c r="I8" s="73">
        <v>8.4380992968250581</v>
      </c>
      <c r="J8" s="24">
        <f>IF(H8/I8*100&gt;100,100,H8/I8*100)</f>
        <v>100</v>
      </c>
      <c r="K8" s="229">
        <f>(J8+J9+J10)/3</f>
        <v>99.382716049382722</v>
      </c>
      <c r="L8" s="230">
        <f>(K8+K11)/2</f>
        <v>99.691358024691368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25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60</v>
      </c>
      <c r="I10" s="73">
        <v>58.888888888888893</v>
      </c>
      <c r="J10" s="24">
        <f t="shared" si="0"/>
        <v>98.148148148148152</v>
      </c>
      <c r="K10" s="214"/>
      <c r="L10" s="233"/>
      <c r="M10" s="203"/>
      <c r="N10" s="225"/>
    </row>
    <row r="11" spans="1:18" ht="31.5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4.666666666666667</v>
      </c>
      <c r="I11" s="74">
        <v>4.75</v>
      </c>
      <c r="J11" s="24">
        <f t="shared" si="0"/>
        <v>100</v>
      </c>
      <c r="K11" s="24">
        <f>J11</f>
        <v>100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233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233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234"/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233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>IF(I26/H26*100&gt;100,100,I26/H26*100)</f>
        <v>#DIV/0!</v>
      </c>
      <c r="K26" s="214"/>
      <c r="L26" s="233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>IF(I27/H27*100&gt;100,100,I27/H27*100)</f>
        <v>#DIV/0!</v>
      </c>
      <c r="K27" s="24" t="e">
        <f>J27</f>
        <v>#DIV/0!</v>
      </c>
      <c r="L27" s="234"/>
      <c r="M27" s="203"/>
      <c r="N27" s="225"/>
    </row>
    <row r="28" spans="1:14" ht="81.75" customHeight="1" x14ac:dyDescent="0.25">
      <c r="A28" s="203"/>
      <c r="B28" s="51" t="s">
        <v>178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10</v>
      </c>
      <c r="I28" s="73">
        <v>9.7165991902834001</v>
      </c>
      <c r="J28" s="24">
        <f>IF(H28/I28*100&gt;100,100,H28/I28*100)</f>
        <v>100</v>
      </c>
      <c r="K28" s="229">
        <f>(J28+J29+J30)/3</f>
        <v>100</v>
      </c>
      <c r="L28" s="230">
        <f>(K28+K31)/2</f>
        <v>100</v>
      </c>
      <c r="M28" s="203"/>
      <c r="N28" s="225"/>
    </row>
    <row r="29" spans="1:14" ht="81.75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24">
        <f>IF(I29/H29*100&gt;100,100,I29/H29*100)</f>
        <v>100</v>
      </c>
      <c r="K29" s="213"/>
      <c r="L29" s="231"/>
      <c r="M29" s="203"/>
      <c r="N29" s="225"/>
    </row>
    <row r="30" spans="1:14" ht="81.75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60</v>
      </c>
      <c r="I30" s="73">
        <v>80</v>
      </c>
      <c r="J30" s="24">
        <f>IF(I30/H30*100&gt;100,100,I30/H30*100)</f>
        <v>100</v>
      </c>
      <c r="K30" s="214"/>
      <c r="L30" s="231"/>
      <c r="M30" s="203"/>
      <c r="N30" s="225"/>
    </row>
    <row r="31" spans="1:14" ht="31.5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1</v>
      </c>
      <c r="I31" s="74">
        <v>1</v>
      </c>
      <c r="J31" s="24">
        <f>IF(I31/H31*100&gt;100,100,I31/H31*100)</f>
        <v>100</v>
      </c>
      <c r="K31" s="24">
        <f>J31</f>
        <v>100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9.9690195388135887</v>
      </c>
      <c r="I32" s="73">
        <v>8.5020242914979747</v>
      </c>
      <c r="J32" s="24">
        <f>IF(H32/I32*100&gt;100,100,H32/I32*100)</f>
        <v>100</v>
      </c>
      <c r="K32" s="229">
        <f>(J32+J33+J34)/3</f>
        <v>97.530864197530875</v>
      </c>
      <c r="L32" s="230">
        <f>(K32+K35)/2</f>
        <v>98.765432098765444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60</v>
      </c>
      <c r="I34" s="73">
        <v>55.555555555555557</v>
      </c>
      <c r="J34" s="24">
        <f t="shared" ref="J34:J79" si="1">IF(I34/H34*100&gt;100,100,I34/H34*100)</f>
        <v>92.592592592592595</v>
      </c>
      <c r="K34" s="214"/>
      <c r="L34" s="233"/>
      <c r="M34" s="203"/>
      <c r="N34" s="225"/>
    </row>
    <row r="35" spans="1:14" ht="31.5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7.666666666666667</v>
      </c>
      <c r="I35" s="74">
        <v>7.666666666666667</v>
      </c>
      <c r="J35" s="24">
        <f t="shared" si="1"/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9.9848779582494167</v>
      </c>
      <c r="I36" s="73">
        <v>6.0262471310591046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5">
        <v>60</v>
      </c>
      <c r="I38" s="73">
        <v>68.900000000000006</v>
      </c>
      <c r="J38" s="24">
        <f>IF(I38/H38*100&gt;100,100,I38/H38*100)</f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196.33333333333334</v>
      </c>
      <c r="I39" s="74">
        <v>223.58333333333334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233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233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1"/>
        <v>#DIV/0!</v>
      </c>
      <c r="K43" s="24" t="e">
        <f>J43</f>
        <v>#DIV/0!</v>
      </c>
      <c r="L43" s="234"/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1"/>
        <v>#DIV/0!</v>
      </c>
      <c r="K48" s="229" t="e">
        <f>(J48+J49+J50)/3</f>
        <v>#DIV/0!</v>
      </c>
      <c r="L48" s="230" t="e">
        <f>(K48+K51)/2</f>
        <v>#DIV/0!</v>
      </c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1"/>
        <v>#DIV/0!</v>
      </c>
      <c r="K49" s="213"/>
      <c r="L49" s="233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1"/>
        <v>#DIV/0!</v>
      </c>
      <c r="K50" s="214"/>
      <c r="L50" s="233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1"/>
        <v>#DIV/0!</v>
      </c>
      <c r="K51" s="24" t="e">
        <f>J51</f>
        <v>#DIV/0!</v>
      </c>
      <c r="L51" s="234"/>
      <c r="M51" s="203"/>
      <c r="N51" s="225"/>
    </row>
    <row r="52" spans="1:14" ht="81.75" customHeight="1" x14ac:dyDescent="0.25">
      <c r="A52" s="203"/>
      <c r="B52" s="51" t="s">
        <v>103</v>
      </c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9.992236024844722</v>
      </c>
      <c r="I52" s="73">
        <v>14.440993788819874</v>
      </c>
      <c r="J52" s="24">
        <f>IF(H52/I52*100&gt;100,100,H52/I52*100)</f>
        <v>69.193548387096797</v>
      </c>
      <c r="K52" s="229">
        <f>(J52+J53+J54)/3</f>
        <v>89.731182795698942</v>
      </c>
      <c r="L52" s="230">
        <f>(K52+K55)/2</f>
        <v>94.865591397849471</v>
      </c>
      <c r="M52" s="203"/>
      <c r="N52" s="225"/>
    </row>
    <row r="53" spans="1:14" ht="81.75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100</v>
      </c>
      <c r="I53" s="73">
        <v>100</v>
      </c>
      <c r="J53" s="24">
        <f t="shared" si="1"/>
        <v>100</v>
      </c>
      <c r="K53" s="213"/>
      <c r="L53" s="231"/>
      <c r="M53" s="203"/>
      <c r="N53" s="225"/>
    </row>
    <row r="54" spans="1:14" ht="81.75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60</v>
      </c>
      <c r="I54" s="73">
        <v>62.5</v>
      </c>
      <c r="J54" s="24">
        <f t="shared" si="1"/>
        <v>100</v>
      </c>
      <c r="K54" s="214"/>
      <c r="L54" s="231"/>
      <c r="M54" s="203"/>
      <c r="N54" s="225"/>
    </row>
    <row r="55" spans="1:14" ht="81.75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1.3333333333333333</v>
      </c>
      <c r="I55" s="74">
        <v>1.3333333333333333</v>
      </c>
      <c r="J55" s="24">
        <f t="shared" si="1"/>
        <v>100</v>
      </c>
      <c r="K55" s="24">
        <f>J55</f>
        <v>100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1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1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1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1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1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1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1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1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1"/>
        <v>#DIV/0!</v>
      </c>
      <c r="K64" s="229" t="e">
        <f>(J64+J65+J66)/3</f>
        <v>#DIV/0!</v>
      </c>
      <c r="L64" s="230" t="e">
        <f>(K64+K67)/2</f>
        <v>#DIV/0!</v>
      </c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1"/>
        <v>#DIV/0!</v>
      </c>
      <c r="K65" s="213"/>
      <c r="L65" s="233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1"/>
        <v>#DIV/0!</v>
      </c>
      <c r="K66" s="214"/>
      <c r="L66" s="233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1"/>
        <v>#DIV/0!</v>
      </c>
      <c r="K67" s="24" t="e">
        <f>J67</f>
        <v>#DIV/0!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1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1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1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1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1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1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1"/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1"/>
        <v>#DIV/0!</v>
      </c>
      <c r="K75" s="24" t="e">
        <f>J75</f>
        <v>#DIV/0!</v>
      </c>
      <c r="L75" s="234"/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1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1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1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1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9.9788279020375636</v>
      </c>
      <c r="I80" s="73">
        <v>6.0750692443766825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2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2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203.33333333333334</v>
      </c>
      <c r="I83" s="74">
        <v>230.58333333333334</v>
      </c>
      <c r="J83" s="24">
        <f t="shared" si="2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2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2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2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2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2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2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2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2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2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2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2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2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2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2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2"/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2"/>
        <v>#DIV/0!</v>
      </c>
      <c r="K99" s="24" t="e">
        <f>J99</f>
        <v>#DIV/0!</v>
      </c>
      <c r="L99" s="234"/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2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2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2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2"/>
        <v>#DIV/0!</v>
      </c>
      <c r="K103" s="24" t="e">
        <f>J103</f>
        <v>#DIV/0!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2"/>
        <v>#DIV/0!</v>
      </c>
      <c r="K104" s="229" t="e">
        <f>(J104+J105+J106)/3</f>
        <v>#DIV/0!</v>
      </c>
      <c r="L104" s="230" t="e">
        <f>(K104+K107)/2</f>
        <v>#DIV/0!</v>
      </c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2"/>
        <v>#DIV/0!</v>
      </c>
      <c r="K105" s="213"/>
      <c r="L105" s="233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233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10.019548872180451</v>
      </c>
      <c r="I108" s="73">
        <v>8.4380992968250581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100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4.666666666666667</v>
      </c>
      <c r="I111" s="74">
        <v>4.75</v>
      </c>
      <c r="J111" s="24">
        <f>IF(I111/H111*100&gt;100,100,I111/H111*100)</f>
        <v>100</v>
      </c>
      <c r="K111" s="24">
        <f>J111</f>
        <v>100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12</v>
      </c>
      <c r="I112" s="73">
        <v>9.8515519568151131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3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3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3</v>
      </c>
      <c r="I115" s="74">
        <v>3</v>
      </c>
      <c r="J115" s="24">
        <f t="shared" si="3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3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3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3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3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4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83">
      <selection activeCell="B4" sqref="B4:B7"/>
      <rowBreaks count="8" manualBreakCount="8">
        <brk id="17" max="13" man="1"/>
        <brk id="33" max="13" man="1"/>
        <brk id="35" max="13" man="1"/>
        <brk id="51" max="13" man="1"/>
        <brk id="67" max="13" man="1"/>
        <brk id="83" max="13" man="1"/>
        <brk id="99" max="13" man="1"/>
        <brk id="115" max="13" man="1"/>
      </rowBreaks>
      <pageMargins left="0.35433070866141736" right="0.35433070866141736" top="0.39370078740157483" bottom="0.39370078740157483" header="0.51181102362204722" footer="0.51181102362204722"/>
      <pageSetup paperSize="9" scale="40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I5" sqref="I5"/>
      <rowBreaks count="8" manualBreakCount="8">
        <brk id="17" max="13" man="1"/>
        <brk id="33" max="13" man="1"/>
        <brk id="35" max="13" man="1"/>
        <brk id="51" max="13" man="1"/>
        <brk id="67" max="13" man="1"/>
        <brk id="83" max="13" man="1"/>
        <brk id="99" max="13" man="1"/>
        <brk id="115" max="13" man="1"/>
      </rowBreaks>
      <pageMargins left="0.35433070866141736" right="0.35433070866141736" top="0.39370078740157483" bottom="0.39370078740157483" header="0.51181102362204722" footer="0.51181102362204722"/>
      <pageSetup paperSize="9" scale="40" orientation="landscape" horizontalDpi="4294967293" r:id="rId2"/>
      <headerFooter alignWithMargins="0"/>
      <autoFilter ref="B1:O1"/>
    </customSheetView>
  </customSheetViews>
  <mergeCells count="123">
    <mergeCell ref="N8:N115"/>
    <mergeCell ref="L96:L99"/>
    <mergeCell ref="L88:L91"/>
    <mergeCell ref="L32:L35"/>
    <mergeCell ref="L44:L47"/>
    <mergeCell ref="L40:L43"/>
    <mergeCell ref="L36:L39"/>
    <mergeCell ref="L48:L51"/>
    <mergeCell ref="L60:L63"/>
    <mergeCell ref="L56:L59"/>
    <mergeCell ref="L80:L83"/>
    <mergeCell ref="L84:L87"/>
    <mergeCell ref="L68:L71"/>
    <mergeCell ref="L72:L75"/>
    <mergeCell ref="L64:L67"/>
    <mergeCell ref="L76:L79"/>
    <mergeCell ref="L104:L107"/>
    <mergeCell ref="K68:K70"/>
    <mergeCell ref="D44:D47"/>
    <mergeCell ref="K44:K46"/>
    <mergeCell ref="C48:C51"/>
    <mergeCell ref="D48:D51"/>
    <mergeCell ref="K72:K74"/>
    <mergeCell ref="C108:C111"/>
    <mergeCell ref="D108:D111"/>
    <mergeCell ref="L108:L111"/>
    <mergeCell ref="K108:K110"/>
    <mergeCell ref="D92:D95"/>
    <mergeCell ref="C100:C103"/>
    <mergeCell ref="D100:D103"/>
    <mergeCell ref="K100:K102"/>
    <mergeCell ref="L52:L55"/>
    <mergeCell ref="D36:D39"/>
    <mergeCell ref="D32:D35"/>
    <mergeCell ref="C60:C63"/>
    <mergeCell ref="D60:D63"/>
    <mergeCell ref="K96:K98"/>
    <mergeCell ref="C112:C115"/>
    <mergeCell ref="D112:D115"/>
    <mergeCell ref="N116:N119"/>
    <mergeCell ref="K112:K114"/>
    <mergeCell ref="K116:K118"/>
    <mergeCell ref="D116:D119"/>
    <mergeCell ref="C116:C119"/>
    <mergeCell ref="L116:L119"/>
    <mergeCell ref="L112:L115"/>
    <mergeCell ref="M4:M119"/>
    <mergeCell ref="D104:D107"/>
    <mergeCell ref="C104:C107"/>
    <mergeCell ref="D64:D67"/>
    <mergeCell ref="D76:D79"/>
    <mergeCell ref="D68:D71"/>
    <mergeCell ref="K76:K78"/>
    <mergeCell ref="K80:K82"/>
    <mergeCell ref="K84:K86"/>
    <mergeCell ref="C84:C87"/>
    <mergeCell ref="K40:K42"/>
    <mergeCell ref="K16:K18"/>
    <mergeCell ref="L16:L19"/>
    <mergeCell ref="K24:K26"/>
    <mergeCell ref="K60:K62"/>
    <mergeCell ref="A1:N1"/>
    <mergeCell ref="L100:L103"/>
    <mergeCell ref="L92:L95"/>
    <mergeCell ref="D96:D99"/>
    <mergeCell ref="C96:C99"/>
    <mergeCell ref="C72:C75"/>
    <mergeCell ref="D72:D75"/>
    <mergeCell ref="C76:C79"/>
    <mergeCell ref="D88:D91"/>
    <mergeCell ref="K88:K90"/>
    <mergeCell ref="C88:C91"/>
    <mergeCell ref="D84:D87"/>
    <mergeCell ref="C64:C67"/>
    <mergeCell ref="C80:C83"/>
    <mergeCell ref="D80:D83"/>
    <mergeCell ref="C92:C95"/>
    <mergeCell ref="C32:C35"/>
    <mergeCell ref="D56:D59"/>
    <mergeCell ref="K56:K58"/>
    <mergeCell ref="L4:L7"/>
    <mergeCell ref="K4:K6"/>
    <mergeCell ref="L8:L11"/>
    <mergeCell ref="C12:C15"/>
    <mergeCell ref="D12:D15"/>
    <mergeCell ref="C20:C23"/>
    <mergeCell ref="L28:L31"/>
    <mergeCell ref="D28:D31"/>
    <mergeCell ref="K28:K30"/>
    <mergeCell ref="L20:L23"/>
    <mergeCell ref="C16:C19"/>
    <mergeCell ref="L24:L27"/>
    <mergeCell ref="D16:D19"/>
    <mergeCell ref="K12:K14"/>
    <mergeCell ref="C8:C11"/>
    <mergeCell ref="D8:D11"/>
    <mergeCell ref="K8:K10"/>
    <mergeCell ref="K20:K22"/>
    <mergeCell ref="L12:L15"/>
    <mergeCell ref="A121:C121"/>
    <mergeCell ref="D52:D55"/>
    <mergeCell ref="K52:K54"/>
    <mergeCell ref="K64:K66"/>
    <mergeCell ref="C68:C71"/>
    <mergeCell ref="A4:A119"/>
    <mergeCell ref="B120:C120"/>
    <mergeCell ref="C52:C55"/>
    <mergeCell ref="D20:D23"/>
    <mergeCell ref="C44:C47"/>
    <mergeCell ref="C56:C59"/>
    <mergeCell ref="D40:D43"/>
    <mergeCell ref="C24:C27"/>
    <mergeCell ref="D24:D27"/>
    <mergeCell ref="C40:C43"/>
    <mergeCell ref="C36:C39"/>
    <mergeCell ref="C4:C7"/>
    <mergeCell ref="D4:D7"/>
    <mergeCell ref="K32:K34"/>
    <mergeCell ref="C28:C31"/>
    <mergeCell ref="K48:K50"/>
    <mergeCell ref="K104:K106"/>
    <mergeCell ref="K92:K94"/>
    <mergeCell ref="K36:K38"/>
  </mergeCells>
  <phoneticPr fontId="0" type="noConversion"/>
  <pageMargins left="0.75" right="0.75" top="1" bottom="1" header="0.5" footer="0.5"/>
  <pageSetup paperSize="9" scale="27" orientation="portrait" r:id="rId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autoPageBreaks="0" fitToPage="1"/>
  </sheetPr>
  <dimension ref="A1:R112"/>
  <sheetViews>
    <sheetView view="pageBreakPreview" topLeftCell="A32" zoomScale="60" zoomScaleNormal="70" zoomScaleSheetLayoutView="70" workbookViewId="0">
      <selection activeCell="M4" sqref="M4:M107"/>
    </sheetView>
  </sheetViews>
  <sheetFormatPr defaultColWidth="9.140625" defaultRowHeight="15.75" x14ac:dyDescent="0.25"/>
  <cols>
    <col min="1" max="1" width="9.140625" style="125"/>
    <col min="2" max="2" width="34.85546875" style="125" customWidth="1"/>
    <col min="3" max="3" width="39.285156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8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8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303" t="s">
        <v>172</v>
      </c>
      <c r="B4" s="290" t="str">
        <f>'[6]свод оценок по услугам'!B4:B7</f>
        <v>801011О.99.0.БВ24АВ40000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8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8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  <c r="Q6" s="137"/>
      <c r="R6" s="137"/>
    </row>
    <row r="7" spans="1:18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  <c r="Q7" s="137"/>
      <c r="R7" s="137"/>
    </row>
    <row r="8" spans="1:18" ht="63" hidden="1" customHeight="1" x14ac:dyDescent="0.25">
      <c r="A8" s="303"/>
      <c r="B8" s="299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/>
      <c r="I8" s="109"/>
      <c r="J8" s="109" t="e">
        <f>IF(H8/I8*100&gt;100,100,H8/I8*100)</f>
        <v>#DIV/0!</v>
      </c>
      <c r="K8" s="280" t="e">
        <f>(J8+J9+J10)/3</f>
        <v>#DIV/0!</v>
      </c>
      <c r="L8" s="277" t="e">
        <f>(K8+K11)/2</f>
        <v>#DIV/0!</v>
      </c>
      <c r="M8" s="284"/>
      <c r="N8" s="84"/>
    </row>
    <row r="9" spans="1:18" ht="63.75" hidden="1" customHeight="1" thickBot="1" x14ac:dyDescent="0.3">
      <c r="A9" s="303"/>
      <c r="B9" s="300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/>
      <c r="I9" s="87"/>
      <c r="J9" s="87" t="e">
        <f>IF(I9/H9*100&gt;100,100,I9/H9*100)</f>
        <v>#DIV/0!</v>
      </c>
      <c r="K9" s="281"/>
      <c r="L9" s="278"/>
      <c r="M9" s="284"/>
      <c r="N9" s="84"/>
    </row>
    <row r="10" spans="1:18" ht="63.75" hidden="1" customHeight="1" thickBot="1" x14ac:dyDescent="0.3">
      <c r="A10" s="303"/>
      <c r="B10" s="300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/>
      <c r="I10" s="110"/>
      <c r="J10" s="87" t="e">
        <f>IF(I10/H10*100&gt;100,100,I10/H10*100)</f>
        <v>#DIV/0!</v>
      </c>
      <c r="K10" s="282"/>
      <c r="L10" s="278"/>
      <c r="M10" s="284"/>
      <c r="N10" s="84"/>
    </row>
    <row r="11" spans="1:18" ht="32.25" hidden="1" customHeight="1" thickBot="1" x14ac:dyDescent="0.3">
      <c r="A11" s="303"/>
      <c r="B11" s="301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/>
      <c r="I11" s="148"/>
      <c r="J11" s="91" t="e">
        <f>IF(I11/H11*100&gt;100,100,I11/H11*100)</f>
        <v>#DIV/0!</v>
      </c>
      <c r="K11" s="91" t="e">
        <f>J11</f>
        <v>#DIV/0!</v>
      </c>
      <c r="L11" s="279"/>
      <c r="M11" s="284"/>
      <c r="N11" s="87"/>
    </row>
    <row r="12" spans="1:18" ht="63.75" hidden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87"/>
    </row>
    <row r="13" spans="1:18" ht="63.75" hidden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87"/>
    </row>
    <row r="14" spans="1:18" ht="63.75" hidden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87"/>
    </row>
    <row r="15" spans="1:18" ht="32.25" hidden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87"/>
    </row>
    <row r="16" spans="1:18" ht="63" hidden="1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9"/>
      <c r="I16" s="111"/>
      <c r="J16" s="109" t="e">
        <f>IF(H16/I16*100&gt;100,100,H16/I16*100)</f>
        <v>#DIV/0!</v>
      </c>
      <c r="K16" s="280" t="e">
        <f>(J16+J17+J18)/3</f>
        <v>#DIV/0!</v>
      </c>
      <c r="L16" s="277" t="e">
        <f>(K16+K19)/2</f>
        <v>#DIV/0!</v>
      </c>
      <c r="M16" s="284"/>
      <c r="N16" s="84"/>
    </row>
    <row r="17" spans="1:14" ht="63.75" hidden="1" customHeight="1" thickBot="1" x14ac:dyDescent="0.3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/>
      <c r="I17" s="87"/>
      <c r="J17" s="87" t="e">
        <f>IF(I17/H17*100&gt;100,100,I17/H17*100)</f>
        <v>#DIV/0!</v>
      </c>
      <c r="K17" s="281"/>
      <c r="L17" s="278"/>
      <c r="M17" s="284"/>
      <c r="N17" s="84"/>
    </row>
    <row r="18" spans="1:14" ht="63.75" hidden="1" customHeight="1" thickBot="1" x14ac:dyDescent="0.3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/>
      <c r="I18" s="110"/>
      <c r="J18" s="87" t="e">
        <f>IF(I18/H18*100&gt;100,100,I18/H18*100)</f>
        <v>#DIV/0!</v>
      </c>
      <c r="K18" s="282"/>
      <c r="L18" s="278"/>
      <c r="M18" s="284"/>
      <c r="N18" s="84"/>
    </row>
    <row r="19" spans="1:14" ht="32.25" hidden="1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/>
      <c r="I19" s="148"/>
      <c r="J19" s="91" t="e">
        <f>IF(I19/H19*100&gt;100,100,I19/H19*100)</f>
        <v>#DIV/0!</v>
      </c>
      <c r="K19" s="91" t="e">
        <f>J19</f>
        <v>#DIV/0!</v>
      </c>
      <c r="L19" s="279"/>
      <c r="M19" s="284"/>
      <c r="N19" s="87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87"/>
    </row>
    <row r="21" spans="1:14" ht="63.75" hidden="1" customHeight="1" thickBot="1" x14ac:dyDescent="0.3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87"/>
    </row>
    <row r="22" spans="1:14" ht="63.75" hidden="1" customHeight="1" thickBot="1" x14ac:dyDescent="0.3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87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87"/>
    </row>
    <row r="24" spans="1:14" ht="63" hidden="1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/>
      <c r="I24" s="109"/>
      <c r="J24" s="109" t="e">
        <f>IF(H24/I24*100&gt;100,100,H24/I24*100)</f>
        <v>#DIV/0!</v>
      </c>
      <c r="K24" s="280" t="e">
        <f>(J24+J25+J26)/3</f>
        <v>#DIV/0!</v>
      </c>
      <c r="L24" s="277" t="e">
        <f>(K24+K27)/2</f>
        <v>#DIV/0!</v>
      </c>
      <c r="M24" s="284"/>
      <c r="N24" s="84"/>
    </row>
    <row r="25" spans="1:14" ht="63.75" hidden="1" customHeight="1" thickBot="1" x14ac:dyDescent="0.3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/>
      <c r="I25" s="87"/>
      <c r="J25" s="87" t="e">
        <f>IF(I25/H25*100&gt;100,100,I25/H25*100)</f>
        <v>#DIV/0!</v>
      </c>
      <c r="K25" s="281"/>
      <c r="L25" s="278"/>
      <c r="M25" s="284"/>
      <c r="N25" s="84"/>
    </row>
    <row r="26" spans="1:14" ht="63.75" hidden="1" customHeight="1" thickBot="1" x14ac:dyDescent="0.3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/>
      <c r="I26" s="110"/>
      <c r="J26" s="87" t="e">
        <f>IF(I26/H26*100&gt;100,100,I26/H26*100)</f>
        <v>#DIV/0!</v>
      </c>
      <c r="K26" s="282"/>
      <c r="L26" s="278"/>
      <c r="M26" s="284"/>
      <c r="N26" s="84"/>
    </row>
    <row r="27" spans="1:14" ht="32.25" hidden="1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/>
      <c r="I27" s="148"/>
      <c r="J27" s="91" t="e">
        <f>IF(I27/H27*100&gt;100,100,I27/H27*100)</f>
        <v>#DIV/0!</v>
      </c>
      <c r="K27" s="91" t="e">
        <f>J27</f>
        <v>#DIV/0!</v>
      </c>
      <c r="L27" s="279"/>
      <c r="M27" s="284"/>
      <c r="N27" s="87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8.8000000000000007</v>
      </c>
      <c r="J28" s="109">
        <f>IF(H28/I28*100&gt;100,100,H28/I28*100)</f>
        <v>100</v>
      </c>
      <c r="K28" s="280">
        <f>(J28+J29+J30)/3</f>
        <v>97.433333333333337</v>
      </c>
      <c r="L28" s="277">
        <f>(K28+K31)/2</f>
        <v>98.716666666666669</v>
      </c>
      <c r="M28" s="284"/>
      <c r="N28" s="311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112</v>
      </c>
      <c r="G29" s="86" t="s">
        <v>13</v>
      </c>
      <c r="H29" s="110">
        <v>100</v>
      </c>
      <c r="I29" s="87">
        <v>92.3</v>
      </c>
      <c r="J29" s="87">
        <f>IF(I29/H29*100&gt;100,100,I29/H29*100)</f>
        <v>92.3</v>
      </c>
      <c r="K29" s="281"/>
      <c r="L29" s="278"/>
      <c r="M29" s="284"/>
      <c r="N29" s="312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76.5</v>
      </c>
      <c r="I30" s="110">
        <v>78.599999999999994</v>
      </c>
      <c r="J30" s="87">
        <f>IF(I30/H30*100&gt;100,100,I30/H30*100)</f>
        <v>100</v>
      </c>
      <c r="K30" s="282"/>
      <c r="L30" s="278"/>
      <c r="M30" s="284"/>
      <c r="N30" s="312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3.6666666666666665</v>
      </c>
      <c r="I31" s="148">
        <v>4.42</v>
      </c>
      <c r="J31" s="91">
        <f>IF(I31/H31*100&gt;100,100,I31/H31*100)</f>
        <v>100</v>
      </c>
      <c r="K31" s="91">
        <f>J31</f>
        <v>100</v>
      </c>
      <c r="L31" s="279"/>
      <c r="M31" s="284"/>
      <c r="N31" s="312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7.2</v>
      </c>
      <c r="J32" s="109">
        <f>IF(H32/I32*100&gt;100,100,H32/I32*100)</f>
        <v>100</v>
      </c>
      <c r="K32" s="280">
        <f>(J32+J33+J34)/3</f>
        <v>97.433333333333337</v>
      </c>
      <c r="L32" s="277">
        <f>(K32+K35)/2</f>
        <v>98.716666666666669</v>
      </c>
      <c r="M32" s="284"/>
      <c r="N32" s="312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112</v>
      </c>
      <c r="G33" s="86" t="s">
        <v>13</v>
      </c>
      <c r="H33" s="110">
        <v>100</v>
      </c>
      <c r="I33" s="87">
        <v>92.3</v>
      </c>
      <c r="J33" s="87">
        <f>IF(I33/H33*100&gt;100,100,I33/H33*100)</f>
        <v>92.3</v>
      </c>
      <c r="K33" s="281"/>
      <c r="L33" s="278"/>
      <c r="M33" s="284"/>
      <c r="N33" s="312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76.5</v>
      </c>
      <c r="I34" s="110">
        <v>78.599999999999994</v>
      </c>
      <c r="J34" s="87">
        <f>IF(I34/H34*100&gt;100,100,I34/H34*100)</f>
        <v>100</v>
      </c>
      <c r="K34" s="282"/>
      <c r="L34" s="278"/>
      <c r="M34" s="284"/>
      <c r="N34" s="312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164</v>
      </c>
      <c r="I35" s="148">
        <v>165</v>
      </c>
      <c r="J35" s="91">
        <f>IF(I35/H35*100&gt;100,100,I35/H35*100)</f>
        <v>100</v>
      </c>
      <c r="K35" s="91">
        <f>J35</f>
        <v>100</v>
      </c>
      <c r="L35" s="279"/>
      <c r="M35" s="284"/>
      <c r="N35" s="312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312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312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312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312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312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312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312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312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312"/>
    </row>
    <row r="45" spans="1:14" ht="63.75" hidden="1" customHeight="1" thickBot="1" x14ac:dyDescent="0.3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312"/>
    </row>
    <row r="46" spans="1:14" ht="63.75" hidden="1" customHeight="1" thickBot="1" x14ac:dyDescent="0.3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312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312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312"/>
    </row>
    <row r="49" spans="1:14" ht="63.75" hidden="1" customHeight="1" thickBot="1" x14ac:dyDescent="0.3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312"/>
    </row>
    <row r="50" spans="1:14" ht="63.75" hidden="1" customHeight="1" thickBot="1" x14ac:dyDescent="0.3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312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312"/>
    </row>
    <row r="52" spans="1:14" ht="63" hidden="1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/>
      <c r="I52" s="109"/>
      <c r="J52" s="109" t="e">
        <f>IF(H52/I52*100&gt;100,100,H52/I52*100)</f>
        <v>#DIV/0!</v>
      </c>
      <c r="K52" s="280" t="e">
        <f>(J52+J53+J54)/3</f>
        <v>#DIV/0!</v>
      </c>
      <c r="L52" s="277" t="e">
        <f>(K52+K55)/2</f>
        <v>#DIV/0!</v>
      </c>
      <c r="M52" s="284"/>
      <c r="N52" s="312"/>
    </row>
    <row r="53" spans="1:14" ht="63.75" hidden="1" customHeight="1" thickBot="1" x14ac:dyDescent="0.3">
      <c r="A53" s="303"/>
      <c r="B53" s="300" t="s">
        <v>111</v>
      </c>
      <c r="C53" s="294"/>
      <c r="D53" s="297"/>
      <c r="E53" s="80" t="s">
        <v>11</v>
      </c>
      <c r="F53" s="85" t="s">
        <v>112</v>
      </c>
      <c r="G53" s="86" t="s">
        <v>13</v>
      </c>
      <c r="H53" s="110"/>
      <c r="I53" s="87"/>
      <c r="J53" s="87" t="e">
        <f>IF(I53/H53*100&gt;100,100,I53/H53*100)</f>
        <v>#DIV/0!</v>
      </c>
      <c r="K53" s="281"/>
      <c r="L53" s="278"/>
      <c r="M53" s="284"/>
      <c r="N53" s="312"/>
    </row>
    <row r="54" spans="1:14" ht="63.75" hidden="1" customHeight="1" thickBot="1" x14ac:dyDescent="0.3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/>
      <c r="I54" s="110"/>
      <c r="J54" s="87" t="e">
        <f>IF(I54/H54*100&gt;100,100,I54/H54*100)</f>
        <v>#DIV/0!</v>
      </c>
      <c r="K54" s="282"/>
      <c r="L54" s="278"/>
      <c r="M54" s="284"/>
      <c r="N54" s="312"/>
    </row>
    <row r="55" spans="1:14" ht="32.25" hidden="1" customHeight="1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/>
      <c r="I55" s="148"/>
      <c r="J55" s="91" t="e">
        <f>IF(I55/H55*100&gt;100,100,I55/H55*100)</f>
        <v>#DIV/0!</v>
      </c>
      <c r="K55" s="91" t="e">
        <f>J55</f>
        <v>#DIV/0!</v>
      </c>
      <c r="L55" s="279"/>
      <c r="M55" s="284"/>
      <c r="N55" s="312"/>
    </row>
    <row r="56" spans="1:14" ht="63" hidden="1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/>
      <c r="I56" s="109"/>
      <c r="J56" s="109" t="e">
        <f>IF(H56/I56*100&gt;100,100,H56/I56*100)</f>
        <v>#DIV/0!</v>
      </c>
      <c r="K56" s="280" t="e">
        <f>(J56+J57+J58)/3</f>
        <v>#DIV/0!</v>
      </c>
      <c r="L56" s="277" t="e">
        <f>(K56+K59)/2</f>
        <v>#DIV/0!</v>
      </c>
      <c r="M56" s="284"/>
      <c r="N56" s="312"/>
    </row>
    <row r="57" spans="1:14" ht="63.75" hidden="1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112</v>
      </c>
      <c r="G57" s="86" t="s">
        <v>13</v>
      </c>
      <c r="H57" s="110"/>
      <c r="I57" s="87"/>
      <c r="J57" s="87" t="e">
        <f>IF(I57/H57*100&gt;100,100,I57/H57*100)</f>
        <v>#DIV/0!</v>
      </c>
      <c r="K57" s="281"/>
      <c r="L57" s="278"/>
      <c r="M57" s="284"/>
      <c r="N57" s="312"/>
    </row>
    <row r="58" spans="1:14" ht="63.75" hidden="1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/>
      <c r="I58" s="110"/>
      <c r="J58" s="87" t="e">
        <f>IF(I58/H58*100&gt;100,100,I58/H58*100)</f>
        <v>#DIV/0!</v>
      </c>
      <c r="K58" s="282"/>
      <c r="L58" s="278"/>
      <c r="M58" s="284"/>
      <c r="N58" s="312"/>
    </row>
    <row r="59" spans="1:14" ht="32.25" hidden="1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/>
      <c r="I59" s="148"/>
      <c r="J59" s="91" t="e">
        <f>IF(I59/H59*100&gt;100,100,I59/H59*100)</f>
        <v>#DIV/0!</v>
      </c>
      <c r="K59" s="91" t="e">
        <f>J59</f>
        <v>#DIV/0!</v>
      </c>
      <c r="L59" s="279"/>
      <c r="M59" s="284"/>
      <c r="N59" s="312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312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312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312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312"/>
    </row>
    <row r="64" spans="1:14" ht="63.75" hidden="1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112</v>
      </c>
      <c r="G64" s="94" t="s">
        <v>13</v>
      </c>
      <c r="H64" s="147"/>
      <c r="I64" s="109"/>
      <c r="J64" s="87" t="e">
        <f>IF(I64/H64*100&gt;100,100,I64/H64*100)</f>
        <v>#DIV/0!</v>
      </c>
      <c r="K64" s="287" t="e">
        <f>(J64+J65+J66)/3</f>
        <v>#DIV/0!</v>
      </c>
      <c r="L64" s="277" t="e">
        <f>(K64+K67)/2</f>
        <v>#DIV/0!</v>
      </c>
      <c r="M64" s="284"/>
      <c r="N64" s="312"/>
    </row>
    <row r="65" spans="1:14" ht="63.75" hidden="1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51"/>
      <c r="I65" s="112"/>
      <c r="J65" s="87" t="e">
        <f>IF(H65/I65*100&gt;100,100,H65/I65*100)</f>
        <v>#DIV/0!</v>
      </c>
      <c r="K65" s="288"/>
      <c r="L65" s="285"/>
      <c r="M65" s="284"/>
      <c r="N65" s="312"/>
    </row>
    <row r="66" spans="1:14" ht="48" hidden="1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/>
      <c r="I66" s="110"/>
      <c r="J66" s="87" t="e">
        <f>IF(I66/H66*100&gt;100,100,I66/H66*100)</f>
        <v>#DIV/0!</v>
      </c>
      <c r="K66" s="289"/>
      <c r="L66" s="285"/>
      <c r="M66" s="284"/>
      <c r="N66" s="312"/>
    </row>
    <row r="67" spans="1:14" ht="32.25" hidden="1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/>
      <c r="I67" s="150"/>
      <c r="J67" s="101" t="e">
        <f>IF(I67/H67*100&gt;100,100,I67/H67*100)</f>
        <v>#DIV/0!</v>
      </c>
      <c r="K67" s="91" t="e">
        <f>J67</f>
        <v>#DIV/0!</v>
      </c>
      <c r="L67" s="286"/>
      <c r="M67" s="284"/>
      <c r="N67" s="312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112</v>
      </c>
      <c r="G68" s="94" t="s">
        <v>13</v>
      </c>
      <c r="H68" s="147">
        <v>100</v>
      </c>
      <c r="I68" s="109">
        <v>93.7</v>
      </c>
      <c r="J68" s="87">
        <f>IF(I68/H68*100&gt;100,100,I68/H68*100)</f>
        <v>93.7</v>
      </c>
      <c r="K68" s="287">
        <f>(J68+J69+J70)/3</f>
        <v>97.899999999999991</v>
      </c>
      <c r="L68" s="277">
        <f>(K68+K71)/2</f>
        <v>98.949999999999989</v>
      </c>
      <c r="M68" s="284"/>
      <c r="N68" s="312"/>
    </row>
    <row r="69" spans="1:14" ht="63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8.8000000000000007</v>
      </c>
      <c r="J69" s="87">
        <f>IF(H69/I69*100&gt;100,100,H69/I69*100)</f>
        <v>100</v>
      </c>
      <c r="K69" s="288"/>
      <c r="L69" s="285"/>
      <c r="M69" s="284"/>
      <c r="N69" s="312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312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3.6666666666666665</v>
      </c>
      <c r="I71" s="150">
        <v>4.42</v>
      </c>
      <c r="J71" s="101">
        <f>IF(I71/H71*100&gt;100,100,I71/H71*100)</f>
        <v>100</v>
      </c>
      <c r="K71" s="91">
        <f>J71</f>
        <v>100</v>
      </c>
      <c r="L71" s="286"/>
      <c r="M71" s="284"/>
      <c r="N71" s="312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112</v>
      </c>
      <c r="G72" s="94" t="s">
        <v>13</v>
      </c>
      <c r="H72" s="147">
        <v>100</v>
      </c>
      <c r="I72" s="109">
        <v>93.7</v>
      </c>
      <c r="J72" s="87">
        <f>IF(I72/H72*100&gt;100,100,I72/H72*100)</f>
        <v>93.7</v>
      </c>
      <c r="K72" s="287">
        <f>(J72+J73+J74)/3</f>
        <v>97.899999999999991</v>
      </c>
      <c r="L72" s="277">
        <f>(K72+K75)/2</f>
        <v>98.949999999999989</v>
      </c>
      <c r="M72" s="284"/>
      <c r="N72" s="312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7.2</v>
      </c>
      <c r="J73" s="87">
        <f>IF(H73/I73*100&gt;100,100,H73/I73*100)</f>
        <v>100</v>
      </c>
      <c r="K73" s="288"/>
      <c r="L73" s="285"/>
      <c r="M73" s="284"/>
      <c r="N73" s="312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312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164</v>
      </c>
      <c r="I75" s="150">
        <v>165</v>
      </c>
      <c r="J75" s="101">
        <f>IF(I75/H75*100&gt;100,100,I75/H75*100)</f>
        <v>100</v>
      </c>
      <c r="K75" s="91">
        <f>J75</f>
        <v>100</v>
      </c>
      <c r="L75" s="286"/>
      <c r="M75" s="284"/>
      <c r="N75" s="313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84"/>
    </row>
    <row r="77" spans="1:14" ht="63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84"/>
    </row>
    <row r="78" spans="1:14" ht="47.25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84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87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84"/>
    </row>
    <row r="81" spans="1:14" ht="63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84"/>
    </row>
    <row r="82" spans="1:14" ht="47.25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84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87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84"/>
    </row>
    <row r="85" spans="1:14" ht="63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84"/>
    </row>
    <row r="86" spans="1:14" ht="47.25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84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87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84"/>
    </row>
    <row r="89" spans="1:14" ht="63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84"/>
    </row>
    <row r="90" spans="1:14" ht="47.25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84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87"/>
    </row>
    <row r="92" spans="1:14" ht="63" hidden="1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112</v>
      </c>
      <c r="G92" s="94" t="s">
        <v>13</v>
      </c>
      <c r="H92" s="147"/>
      <c r="I92" s="109"/>
      <c r="J92" s="87" t="e">
        <f>IF(I92/H92*100&gt;100,100,I92/H92*100)</f>
        <v>#DIV/0!</v>
      </c>
      <c r="K92" s="287" t="e">
        <f>(J92+J93+J94)/3</f>
        <v>#DIV/0!</v>
      </c>
      <c r="L92" s="277" t="e">
        <f>(K92+K95)/2</f>
        <v>#DIV/0!</v>
      </c>
      <c r="M92" s="284"/>
      <c r="N92" s="84"/>
    </row>
    <row r="93" spans="1:14" ht="63" hidden="1" customHeight="1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/>
      <c r="I93" s="87"/>
      <c r="J93" s="87" t="e">
        <f>IF(H93/I93*100&gt;100,100,H93/I93*100)</f>
        <v>#DIV/0!</v>
      </c>
      <c r="K93" s="288"/>
      <c r="L93" s="285"/>
      <c r="M93" s="284"/>
      <c r="N93" s="84"/>
    </row>
    <row r="94" spans="1:14" ht="47.25" hidden="1" customHeight="1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/>
      <c r="I94" s="110"/>
      <c r="J94" s="87" t="e">
        <f>IF(I94/H94*100&gt;100,100,I94/H94*100)</f>
        <v>#DIV/0!</v>
      </c>
      <c r="K94" s="289"/>
      <c r="L94" s="285"/>
      <c r="M94" s="284"/>
      <c r="N94" s="84"/>
    </row>
    <row r="95" spans="1:14" ht="32.25" hidden="1" customHeight="1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/>
      <c r="I95" s="150"/>
      <c r="J95" s="101" t="e">
        <f>IF(I95/H95*100&gt;100,100,I95/H95*100)</f>
        <v>#DIV/0!</v>
      </c>
      <c r="K95" s="91" t="e">
        <f>J95</f>
        <v>#DIV/0!</v>
      </c>
      <c r="L95" s="286"/>
      <c r="M95" s="284"/>
      <c r="N95" s="87"/>
    </row>
    <row r="96" spans="1:14" ht="63" hidden="1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112</v>
      </c>
      <c r="G96" s="94" t="s">
        <v>13</v>
      </c>
      <c r="H96" s="147"/>
      <c r="I96" s="109"/>
      <c r="J96" s="87" t="e">
        <f>IF(I96/H96*100&gt;100,100,I96/H96*100)</f>
        <v>#DIV/0!</v>
      </c>
      <c r="K96" s="287" t="e">
        <f>(J96+J97+J98)/3</f>
        <v>#DIV/0!</v>
      </c>
      <c r="L96" s="277" t="e">
        <f>(K96+K99)/2</f>
        <v>#DIV/0!</v>
      </c>
      <c r="M96" s="284"/>
      <c r="N96" s="84"/>
    </row>
    <row r="97" spans="1:14" ht="63" hidden="1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/>
      <c r="I97" s="87"/>
      <c r="J97" s="87" t="e">
        <f>IF(H97/I97*100&gt;100,100,H97/I97*100)</f>
        <v>#DIV/0!</v>
      </c>
      <c r="K97" s="288"/>
      <c r="L97" s="285"/>
      <c r="M97" s="284"/>
      <c r="N97" s="84"/>
    </row>
    <row r="98" spans="1:14" ht="47.25" hidden="1" customHeight="1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/>
      <c r="I98" s="110"/>
      <c r="J98" s="87" t="e">
        <f>IF(I98/H98*100&gt;100,100,I98/H98*100)</f>
        <v>#DIV/0!</v>
      </c>
      <c r="K98" s="289"/>
      <c r="L98" s="285"/>
      <c r="M98" s="284"/>
      <c r="N98" s="84"/>
    </row>
    <row r="99" spans="1:14" ht="32.25" hidden="1" customHeight="1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/>
      <c r="I99" s="150"/>
      <c r="J99" s="101" t="e">
        <f>IF(I99/H99*100&gt;100,100,I99/H99*100)</f>
        <v>#DIV/0!</v>
      </c>
      <c r="K99" s="91" t="e">
        <f>J99</f>
        <v>#DIV/0!</v>
      </c>
      <c r="L99" s="286"/>
      <c r="M99" s="284"/>
      <c r="N99" s="87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4"/>
      <c r="B107" s="301" t="s">
        <v>115</v>
      </c>
      <c r="C107" s="307"/>
      <c r="D107" s="310"/>
      <c r="E107" s="98" t="s">
        <v>16</v>
      </c>
      <c r="F107" s="99" t="s">
        <v>116</v>
      </c>
      <c r="G107" s="100" t="s">
        <v>18</v>
      </c>
      <c r="H107" s="150"/>
      <c r="I107" s="150"/>
      <c r="J107" s="101" t="e">
        <f>IF(I107/H107*100&gt;100,100,I107/H107*100)</f>
        <v>#DIV/0!</v>
      </c>
      <c r="K107" s="91" t="e">
        <f>J107</f>
        <v>#DIV/0!</v>
      </c>
      <c r="L107" s="286"/>
      <c r="M107" s="284"/>
      <c r="N107" s="87"/>
    </row>
    <row r="109" spans="1:14" x14ac:dyDescent="0.25">
      <c r="B109" s="125" t="s">
        <v>143</v>
      </c>
    </row>
    <row r="111" spans="1:14" x14ac:dyDescent="0.25">
      <c r="B111" s="125" t="s">
        <v>158</v>
      </c>
    </row>
    <row r="112" spans="1:14" x14ac:dyDescent="0.25">
      <c r="A112" s="124"/>
      <c r="B112" s="124"/>
      <c r="C112" s="124"/>
      <c r="F112" s="124"/>
    </row>
  </sheetData>
  <autoFilter ref="A2:N107">
    <filterColumn colId="1" showButton="0"/>
    <filterColumn colId="2" showButton="0"/>
  </autoFilter>
  <mergeCells count="134">
    <mergeCell ref="N28:N75"/>
    <mergeCell ref="K92:K94"/>
    <mergeCell ref="B24:B27"/>
    <mergeCell ref="C24:C27"/>
    <mergeCell ref="D24:D27"/>
    <mergeCell ref="K24:K26"/>
    <mergeCell ref="D28:D31"/>
    <mergeCell ref="B28:B31"/>
    <mergeCell ref="C28:C31"/>
    <mergeCell ref="K52:K54"/>
    <mergeCell ref="L52:L55"/>
    <mergeCell ref="B52:B55"/>
    <mergeCell ref="C52:C55"/>
    <mergeCell ref="L72:L75"/>
    <mergeCell ref="L76:L79"/>
    <mergeCell ref="K72:K74"/>
    <mergeCell ref="K80:K82"/>
    <mergeCell ref="L80:L83"/>
    <mergeCell ref="K76:K78"/>
    <mergeCell ref="B60:B63"/>
    <mergeCell ref="C60:C63"/>
    <mergeCell ref="D60:D63"/>
    <mergeCell ref="D64:D67"/>
    <mergeCell ref="B64:B67"/>
    <mergeCell ref="L100:L103"/>
    <mergeCell ref="B80:B83"/>
    <mergeCell ref="C80:C83"/>
    <mergeCell ref="K104:K106"/>
    <mergeCell ref="L84:L87"/>
    <mergeCell ref="K100:K102"/>
    <mergeCell ref="K88:K90"/>
    <mergeCell ref="L88:L91"/>
    <mergeCell ref="L104:L107"/>
    <mergeCell ref="L96:L99"/>
    <mergeCell ref="K84:K86"/>
    <mergeCell ref="L92:L95"/>
    <mergeCell ref="K96:K98"/>
    <mergeCell ref="C92:C95"/>
    <mergeCell ref="D92:D95"/>
    <mergeCell ref="B88:B91"/>
    <mergeCell ref="B92:B95"/>
    <mergeCell ref="D88:D91"/>
    <mergeCell ref="C88:C91"/>
    <mergeCell ref="D104:D107"/>
    <mergeCell ref="B100:B103"/>
    <mergeCell ref="B104:B107"/>
    <mergeCell ref="C104:C107"/>
    <mergeCell ref="D100:D103"/>
    <mergeCell ref="B84:B87"/>
    <mergeCell ref="C84:C87"/>
    <mergeCell ref="D68:D71"/>
    <mergeCell ref="B76:B79"/>
    <mergeCell ref="C76:C79"/>
    <mergeCell ref="D76:D79"/>
    <mergeCell ref="B68:B71"/>
    <mergeCell ref="C68:C71"/>
    <mergeCell ref="B72:B75"/>
    <mergeCell ref="C72:C75"/>
    <mergeCell ref="D80:D83"/>
    <mergeCell ref="D84:D87"/>
    <mergeCell ref="D72:D75"/>
    <mergeCell ref="C100:C103"/>
    <mergeCell ref="D96:D99"/>
    <mergeCell ref="B96:B99"/>
    <mergeCell ref="C96:C99"/>
    <mergeCell ref="C64:C67"/>
    <mergeCell ref="D52:D55"/>
    <mergeCell ref="C44:C47"/>
    <mergeCell ref="K68:K70"/>
    <mergeCell ref="K56:K58"/>
    <mergeCell ref="L56:L59"/>
    <mergeCell ref="K64:K66"/>
    <mergeCell ref="L64:L67"/>
    <mergeCell ref="K60:K62"/>
    <mergeCell ref="L60:L63"/>
    <mergeCell ref="L68:L71"/>
    <mergeCell ref="C20:C23"/>
    <mergeCell ref="D36:D39"/>
    <mergeCell ref="K36:K38"/>
    <mergeCell ref="L36:L39"/>
    <mergeCell ref="K40:K42"/>
    <mergeCell ref="B56:B59"/>
    <mergeCell ref="C56:C59"/>
    <mergeCell ref="D56:D59"/>
    <mergeCell ref="B40:B43"/>
    <mergeCell ref="C40:C43"/>
    <mergeCell ref="B48:B51"/>
    <mergeCell ref="D44:D47"/>
    <mergeCell ref="K44:K46"/>
    <mergeCell ref="D16:D19"/>
    <mergeCell ref="L48:L51"/>
    <mergeCell ref="L44:L47"/>
    <mergeCell ref="D48:D51"/>
    <mergeCell ref="L24:L27"/>
    <mergeCell ref="K28:K30"/>
    <mergeCell ref="D40:D43"/>
    <mergeCell ref="B12:B15"/>
    <mergeCell ref="C12:C15"/>
    <mergeCell ref="A4:A107"/>
    <mergeCell ref="A1:N1"/>
    <mergeCell ref="B8:B11"/>
    <mergeCell ref="C8:C11"/>
    <mergeCell ref="L28:L31"/>
    <mergeCell ref="B16:B19"/>
    <mergeCell ref="C32:C35"/>
    <mergeCell ref="B36:B39"/>
    <mergeCell ref="C36:C39"/>
    <mergeCell ref="B32:B35"/>
    <mergeCell ref="L4:L7"/>
    <mergeCell ref="K48:K50"/>
    <mergeCell ref="C48:C51"/>
    <mergeCell ref="B44:B47"/>
    <mergeCell ref="K16:K18"/>
    <mergeCell ref="B20:B23"/>
    <mergeCell ref="L40:L43"/>
    <mergeCell ref="M4:M107"/>
    <mergeCell ref="B4:B7"/>
    <mergeCell ref="C4:C7"/>
    <mergeCell ref="D4:D7"/>
    <mergeCell ref="C16:C19"/>
    <mergeCell ref="K4:K6"/>
    <mergeCell ref="L8:L11"/>
    <mergeCell ref="D32:D35"/>
    <mergeCell ref="K32:K34"/>
    <mergeCell ref="L32:L35"/>
    <mergeCell ref="D8:D11"/>
    <mergeCell ref="L16:L19"/>
    <mergeCell ref="L12:L15"/>
    <mergeCell ref="D20:D23"/>
    <mergeCell ref="K20:K22"/>
    <mergeCell ref="L20:L23"/>
    <mergeCell ref="D12:D15"/>
    <mergeCell ref="K12:K14"/>
    <mergeCell ref="K8:K10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N116"/>
  <sheetViews>
    <sheetView view="pageBreakPreview" zoomScale="60" zoomScaleNormal="70" zoomScaleSheetLayoutView="70" workbookViewId="0">
      <selection activeCell="M4" sqref="M4:M107"/>
    </sheetView>
  </sheetViews>
  <sheetFormatPr defaultColWidth="9.140625" defaultRowHeight="15.75" x14ac:dyDescent="0.25"/>
  <cols>
    <col min="1" max="1" width="10.42578125" style="125" bestFit="1" customWidth="1"/>
    <col min="2" max="2" width="32.28515625" style="125" customWidth="1"/>
    <col min="3" max="3" width="39.28515625" style="125" customWidth="1"/>
    <col min="4" max="4" width="10.140625" style="139" customWidth="1"/>
    <col min="5" max="5" width="17.85546875" style="125" customWidth="1"/>
    <col min="6" max="6" width="56.7109375" style="125" customWidth="1"/>
    <col min="7" max="7" width="12.140625" style="125" customWidth="1"/>
    <col min="8" max="8" width="14.28515625" style="154" customWidth="1"/>
    <col min="9" max="9" width="15.42578125" style="154" customWidth="1"/>
    <col min="10" max="10" width="14" style="154" customWidth="1"/>
    <col min="11" max="11" width="14.28515625" style="154" customWidth="1"/>
    <col min="12" max="12" width="15.5703125" style="154" customWidth="1"/>
    <col min="13" max="13" width="14.5703125" style="125" customWidth="1"/>
    <col min="14" max="14" width="14.7109375" style="125" customWidth="1"/>
    <col min="15" max="16384" width="9.140625" style="125"/>
  </cols>
  <sheetData>
    <row r="1" spans="1:14" ht="29.25" customHeight="1" x14ac:dyDescent="0.25">
      <c r="A1" s="314" t="s">
        <v>175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220.5" x14ac:dyDescent="0.25">
      <c r="A2" s="47" t="s">
        <v>42</v>
      </c>
      <c r="B2" s="6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16.5" thickBot="1" x14ac:dyDescent="0.3">
      <c r="A3" s="45">
        <v>1</v>
      </c>
      <c r="B3" s="45">
        <v>2</v>
      </c>
      <c r="C3" s="45">
        <v>3</v>
      </c>
      <c r="D3" s="122">
        <v>4</v>
      </c>
      <c r="E3" s="45">
        <v>5</v>
      </c>
      <c r="F3" s="45">
        <v>6</v>
      </c>
      <c r="G3" s="45">
        <v>7</v>
      </c>
      <c r="H3" s="37">
        <v>8</v>
      </c>
      <c r="I3" s="39">
        <v>9</v>
      </c>
      <c r="J3" s="37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4" ht="63" hidden="1" customHeight="1" x14ac:dyDescent="0.25">
      <c r="A4" s="303" t="s">
        <v>173</v>
      </c>
      <c r="B4" s="290" t="s">
        <v>81</v>
      </c>
      <c r="C4" s="293" t="s">
        <v>110</v>
      </c>
      <c r="D4" s="296" t="s">
        <v>10</v>
      </c>
      <c r="E4" s="81" t="s">
        <v>11</v>
      </c>
      <c r="F4" s="82" t="s">
        <v>12</v>
      </c>
      <c r="G4" s="83" t="s">
        <v>13</v>
      </c>
      <c r="H4" s="147"/>
      <c r="I4" s="109"/>
      <c r="J4" s="109" t="e">
        <f>IF(H4/I4*100&gt;100,100,H4/I4*100)</f>
        <v>#DIV/0!</v>
      </c>
      <c r="K4" s="280" t="e">
        <f>(J4+J5+J6)/3</f>
        <v>#DIV/0!</v>
      </c>
      <c r="L4" s="277" t="e">
        <f>(K4+K7)/2</f>
        <v>#DIV/0!</v>
      </c>
      <c r="M4" s="283" t="s">
        <v>23</v>
      </c>
      <c r="N4" s="84"/>
    </row>
    <row r="5" spans="1:14" ht="63.75" hidden="1" customHeight="1" thickBot="1" x14ac:dyDescent="0.3">
      <c r="A5" s="303"/>
      <c r="B5" s="291" t="s">
        <v>111</v>
      </c>
      <c r="C5" s="294"/>
      <c r="D5" s="297"/>
      <c r="E5" s="80" t="s">
        <v>11</v>
      </c>
      <c r="F5" s="85" t="s">
        <v>112</v>
      </c>
      <c r="G5" s="86" t="s">
        <v>13</v>
      </c>
      <c r="H5" s="110"/>
      <c r="I5" s="87"/>
      <c r="J5" s="87" t="e">
        <f>IF(I5/H5*100&gt;100,100,I5/H5*100)</f>
        <v>#DIV/0!</v>
      </c>
      <c r="K5" s="281"/>
      <c r="L5" s="278"/>
      <c r="M5" s="284"/>
      <c r="N5" s="84"/>
    </row>
    <row r="6" spans="1:14" ht="63.75" hidden="1" customHeight="1" thickBot="1" x14ac:dyDescent="0.3">
      <c r="A6" s="303"/>
      <c r="B6" s="291" t="s">
        <v>113</v>
      </c>
      <c r="C6" s="294"/>
      <c r="D6" s="297"/>
      <c r="E6" s="80" t="s">
        <v>11</v>
      </c>
      <c r="F6" s="85" t="s">
        <v>114</v>
      </c>
      <c r="G6" s="86" t="s">
        <v>13</v>
      </c>
      <c r="H6" s="110"/>
      <c r="I6" s="110"/>
      <c r="J6" s="87" t="e">
        <f>IF(I6/H6*100&gt;100,100,I6/H6*100)</f>
        <v>#DIV/0!</v>
      </c>
      <c r="K6" s="282"/>
      <c r="L6" s="278"/>
      <c r="M6" s="284"/>
      <c r="N6" s="84"/>
    </row>
    <row r="7" spans="1:14" ht="32.25" hidden="1" customHeight="1" thickBot="1" x14ac:dyDescent="0.3">
      <c r="A7" s="303"/>
      <c r="B7" s="292" t="s">
        <v>115</v>
      </c>
      <c r="C7" s="295"/>
      <c r="D7" s="298"/>
      <c r="E7" s="88" t="s">
        <v>16</v>
      </c>
      <c r="F7" s="89" t="s">
        <v>116</v>
      </c>
      <c r="G7" s="90" t="s">
        <v>18</v>
      </c>
      <c r="H7" s="148"/>
      <c r="I7" s="148"/>
      <c r="J7" s="91" t="e">
        <f>IF(I7/H7*100&gt;100,100,I7/H7*100)</f>
        <v>#DIV/0!</v>
      </c>
      <c r="K7" s="91" t="e">
        <f>J7</f>
        <v>#DIV/0!</v>
      </c>
      <c r="L7" s="279"/>
      <c r="M7" s="284"/>
      <c r="N7" s="87"/>
    </row>
    <row r="8" spans="1:14" ht="63" customHeight="1" x14ac:dyDescent="0.25">
      <c r="A8" s="303"/>
      <c r="B8" s="290" t="str">
        <f>'[6]свод оценок по услугам'!B8:B11</f>
        <v>801011О.99.0.БВ24АВ42000</v>
      </c>
      <c r="C8" s="293" t="s">
        <v>117</v>
      </c>
      <c r="D8" s="296" t="s">
        <v>10</v>
      </c>
      <c r="E8" s="81" t="s">
        <v>11</v>
      </c>
      <c r="F8" s="82" t="s">
        <v>12</v>
      </c>
      <c r="G8" s="83" t="s">
        <v>13</v>
      </c>
      <c r="H8" s="147">
        <v>15</v>
      </c>
      <c r="I8" s="109">
        <v>6</v>
      </c>
      <c r="J8" s="109">
        <f>IF(H8/I8*100&gt;100,100,H8/I8*100)</f>
        <v>100</v>
      </c>
      <c r="K8" s="280">
        <f>(J8+J9+J10)/3</f>
        <v>100</v>
      </c>
      <c r="L8" s="277">
        <f>(K8+K11)/2</f>
        <v>99.922360248447205</v>
      </c>
      <c r="M8" s="284"/>
      <c r="N8" s="274"/>
    </row>
    <row r="9" spans="1:14" ht="63" x14ac:dyDescent="0.25">
      <c r="A9" s="303"/>
      <c r="B9" s="291" t="s">
        <v>111</v>
      </c>
      <c r="C9" s="294"/>
      <c r="D9" s="297"/>
      <c r="E9" s="80" t="s">
        <v>11</v>
      </c>
      <c r="F9" s="85" t="s">
        <v>112</v>
      </c>
      <c r="G9" s="86" t="s">
        <v>13</v>
      </c>
      <c r="H9" s="110">
        <v>92.7</v>
      </c>
      <c r="I9" s="87">
        <v>92.7</v>
      </c>
      <c r="J9" s="87">
        <f>IF(I9/H9*100&gt;100,100,I9/H9*100)</f>
        <v>100</v>
      </c>
      <c r="K9" s="281"/>
      <c r="L9" s="278"/>
      <c r="M9" s="284"/>
      <c r="N9" s="275"/>
    </row>
    <row r="10" spans="1:14" ht="63" x14ac:dyDescent="0.25">
      <c r="A10" s="303"/>
      <c r="B10" s="291" t="s">
        <v>113</v>
      </c>
      <c r="C10" s="294"/>
      <c r="D10" s="297"/>
      <c r="E10" s="80" t="s">
        <v>11</v>
      </c>
      <c r="F10" s="85" t="s">
        <v>114</v>
      </c>
      <c r="G10" s="86" t="s">
        <v>13</v>
      </c>
      <c r="H10" s="110">
        <v>65.900000000000006</v>
      </c>
      <c r="I10" s="110">
        <v>66.3</v>
      </c>
      <c r="J10" s="87">
        <f>IF(I10/H10*100&gt;100,100,I10/H10*100)</f>
        <v>100</v>
      </c>
      <c r="K10" s="282"/>
      <c r="L10" s="278"/>
      <c r="M10" s="284"/>
      <c r="N10" s="275"/>
    </row>
    <row r="11" spans="1:14" ht="32.25" customHeight="1" thickBot="1" x14ac:dyDescent="0.3">
      <c r="A11" s="303"/>
      <c r="B11" s="292" t="s">
        <v>115</v>
      </c>
      <c r="C11" s="295"/>
      <c r="D11" s="298"/>
      <c r="E11" s="88" t="s">
        <v>16</v>
      </c>
      <c r="F11" s="89" t="s">
        <v>116</v>
      </c>
      <c r="G11" s="90" t="s">
        <v>18</v>
      </c>
      <c r="H11" s="148">
        <v>53.666666666666664</v>
      </c>
      <c r="I11" s="148">
        <v>53.583333333333336</v>
      </c>
      <c r="J11" s="91">
        <f>IF(I11/H11*100&gt;100,100,I11/H11*100)</f>
        <v>99.844720496894425</v>
      </c>
      <c r="K11" s="91">
        <f>J11</f>
        <v>99.844720496894425</v>
      </c>
      <c r="L11" s="279"/>
      <c r="M11" s="284"/>
      <c r="N11" s="275"/>
    </row>
    <row r="12" spans="1:14" ht="94.5" hidden="1" customHeight="1" thickBot="1" x14ac:dyDescent="0.3">
      <c r="A12" s="303"/>
      <c r="B12" s="299" t="str">
        <f>'[6]свод оценок по услугам'!B12:B15</f>
        <v>801011О.99.0.БВ24АК60000</v>
      </c>
      <c r="C12" s="293" t="s">
        <v>118</v>
      </c>
      <c r="D12" s="296" t="s">
        <v>10</v>
      </c>
      <c r="E12" s="81" t="s">
        <v>11</v>
      </c>
      <c r="F12" s="82" t="s">
        <v>12</v>
      </c>
      <c r="G12" s="83" t="s">
        <v>13</v>
      </c>
      <c r="H12" s="147"/>
      <c r="I12" s="147"/>
      <c r="J12" s="109" t="e">
        <f>IF(H12/I12*100&gt;100,100,H12/I12*100)</f>
        <v>#DIV/0!</v>
      </c>
      <c r="K12" s="280" t="e">
        <f>(J12+J13+J14)/3</f>
        <v>#DIV/0!</v>
      </c>
      <c r="L12" s="277" t="e">
        <f>(K12+K15)/2</f>
        <v>#DIV/0!</v>
      </c>
      <c r="M12" s="284"/>
      <c r="N12" s="275"/>
    </row>
    <row r="13" spans="1:14" ht="63.75" hidden="1" customHeight="1" thickBot="1" x14ac:dyDescent="0.3">
      <c r="A13" s="303"/>
      <c r="B13" s="300" t="s">
        <v>111</v>
      </c>
      <c r="C13" s="294"/>
      <c r="D13" s="297"/>
      <c r="E13" s="80" t="s">
        <v>11</v>
      </c>
      <c r="F13" s="85" t="s">
        <v>112</v>
      </c>
      <c r="G13" s="86" t="s">
        <v>13</v>
      </c>
      <c r="H13" s="147"/>
      <c r="I13" s="147"/>
      <c r="J13" s="87" t="e">
        <f>IF(I13/H13*100&gt;100,100,I13/H13*100)</f>
        <v>#DIV/0!</v>
      </c>
      <c r="K13" s="281"/>
      <c r="L13" s="278"/>
      <c r="M13" s="284"/>
      <c r="N13" s="275"/>
    </row>
    <row r="14" spans="1:14" ht="63.75" hidden="1" customHeight="1" thickBot="1" x14ac:dyDescent="0.3">
      <c r="A14" s="303"/>
      <c r="B14" s="300" t="s">
        <v>113</v>
      </c>
      <c r="C14" s="294"/>
      <c r="D14" s="297"/>
      <c r="E14" s="80" t="s">
        <v>11</v>
      </c>
      <c r="F14" s="85" t="s">
        <v>114</v>
      </c>
      <c r="G14" s="86" t="s">
        <v>13</v>
      </c>
      <c r="H14" s="147"/>
      <c r="I14" s="147"/>
      <c r="J14" s="87" t="e">
        <f>IF(I14/H14*100&gt;100,100,I14/H14*100)</f>
        <v>#DIV/0!</v>
      </c>
      <c r="K14" s="282"/>
      <c r="L14" s="278"/>
      <c r="M14" s="284"/>
      <c r="N14" s="275"/>
    </row>
    <row r="15" spans="1:14" ht="32.25" hidden="1" customHeight="1" thickBot="1" x14ac:dyDescent="0.3">
      <c r="A15" s="303"/>
      <c r="B15" s="301" t="s">
        <v>115</v>
      </c>
      <c r="C15" s="295"/>
      <c r="D15" s="298"/>
      <c r="E15" s="88" t="s">
        <v>16</v>
      </c>
      <c r="F15" s="89" t="s">
        <v>116</v>
      </c>
      <c r="G15" s="90" t="s">
        <v>18</v>
      </c>
      <c r="H15" s="147"/>
      <c r="I15" s="147"/>
      <c r="J15" s="91" t="e">
        <f>IF(I15/H15*100&gt;100,100,I15/H15*100)</f>
        <v>#DIV/0!</v>
      </c>
      <c r="K15" s="91" t="e">
        <f>J15</f>
        <v>#DIV/0!</v>
      </c>
      <c r="L15" s="279"/>
      <c r="M15" s="284"/>
      <c r="N15" s="275"/>
    </row>
    <row r="16" spans="1:14" ht="63" customHeight="1" x14ac:dyDescent="0.25">
      <c r="A16" s="303"/>
      <c r="B16" s="299" t="str">
        <f>'[6]свод оценок по услугам'!B16:B19</f>
        <v>801011О.99.0.БВ24АК62000</v>
      </c>
      <c r="C16" s="293" t="s">
        <v>119</v>
      </c>
      <c r="D16" s="296" t="s">
        <v>10</v>
      </c>
      <c r="E16" s="81" t="s">
        <v>11</v>
      </c>
      <c r="F16" s="82" t="s">
        <v>12</v>
      </c>
      <c r="G16" s="83" t="s">
        <v>13</v>
      </c>
      <c r="H16" s="149">
        <v>15</v>
      </c>
      <c r="I16" s="111">
        <v>8</v>
      </c>
      <c r="J16" s="109">
        <f>IF(H16/I16*100&gt;100,100,H16/I16*100)</f>
        <v>100</v>
      </c>
      <c r="K16" s="280">
        <f>(J16+J17+J18)/3</f>
        <v>100</v>
      </c>
      <c r="L16" s="277">
        <f>(K16+K19)/2</f>
        <v>100</v>
      </c>
      <c r="M16" s="284"/>
      <c r="N16" s="275"/>
    </row>
    <row r="17" spans="1:14" ht="63" x14ac:dyDescent="0.25">
      <c r="A17" s="303"/>
      <c r="B17" s="300" t="s">
        <v>111</v>
      </c>
      <c r="C17" s="294"/>
      <c r="D17" s="297"/>
      <c r="E17" s="80" t="s">
        <v>11</v>
      </c>
      <c r="F17" s="85" t="s">
        <v>112</v>
      </c>
      <c r="G17" s="86" t="s">
        <v>13</v>
      </c>
      <c r="H17" s="110">
        <v>92.7</v>
      </c>
      <c r="I17" s="87">
        <v>92.7</v>
      </c>
      <c r="J17" s="87">
        <f>IF(I17/H17*100&gt;100,100,I17/H17*100)</f>
        <v>100</v>
      </c>
      <c r="K17" s="281"/>
      <c r="L17" s="278"/>
      <c r="M17" s="284"/>
      <c r="N17" s="275"/>
    </row>
    <row r="18" spans="1:14" ht="63" x14ac:dyDescent="0.25">
      <c r="A18" s="303"/>
      <c r="B18" s="300" t="s">
        <v>113</v>
      </c>
      <c r="C18" s="294"/>
      <c r="D18" s="297"/>
      <c r="E18" s="80" t="s">
        <v>11</v>
      </c>
      <c r="F18" s="85" t="s">
        <v>114</v>
      </c>
      <c r="G18" s="86" t="s">
        <v>13</v>
      </c>
      <c r="H18" s="110">
        <v>65.900000000000006</v>
      </c>
      <c r="I18" s="110">
        <v>66.3</v>
      </c>
      <c r="J18" s="87">
        <f>IF(I18/H18*100&gt;100,100,I18/H18*100)</f>
        <v>100</v>
      </c>
      <c r="K18" s="282"/>
      <c r="L18" s="278"/>
      <c r="M18" s="284"/>
      <c r="N18" s="275"/>
    </row>
    <row r="19" spans="1:14" ht="32.25" customHeight="1" thickBot="1" x14ac:dyDescent="0.3">
      <c r="A19" s="303"/>
      <c r="B19" s="301" t="s">
        <v>115</v>
      </c>
      <c r="C19" s="295"/>
      <c r="D19" s="298"/>
      <c r="E19" s="88" t="s">
        <v>16</v>
      </c>
      <c r="F19" s="89" t="s">
        <v>116</v>
      </c>
      <c r="G19" s="90" t="s">
        <v>18</v>
      </c>
      <c r="H19" s="148">
        <v>3.6666666666666665</v>
      </c>
      <c r="I19" s="148">
        <v>3.6666666666666665</v>
      </c>
      <c r="J19" s="91">
        <f>IF(I19/H19*100&gt;100,100,I19/H19*100)</f>
        <v>100</v>
      </c>
      <c r="K19" s="91">
        <f>J19</f>
        <v>100</v>
      </c>
      <c r="L19" s="279"/>
      <c r="M19" s="284"/>
      <c r="N19" s="275"/>
    </row>
    <row r="20" spans="1:14" ht="63" hidden="1" customHeight="1" x14ac:dyDescent="0.25">
      <c r="A20" s="303"/>
      <c r="B20" s="299" t="str">
        <f>'[6]свод оценок по услугам'!B20:B23</f>
        <v>801011О.99.0.БВ24ГД80000</v>
      </c>
      <c r="C20" s="293" t="s">
        <v>120</v>
      </c>
      <c r="D20" s="296" t="s">
        <v>10</v>
      </c>
      <c r="E20" s="81" t="s">
        <v>11</v>
      </c>
      <c r="F20" s="82" t="s">
        <v>12</v>
      </c>
      <c r="G20" s="83" t="s">
        <v>13</v>
      </c>
      <c r="H20" s="147"/>
      <c r="I20" s="109"/>
      <c r="J20" s="109" t="e">
        <f>IF(H20/I20*100&gt;100,100,H20/I20*100)</f>
        <v>#DIV/0!</v>
      </c>
      <c r="K20" s="280" t="e">
        <f>(J20+J21+J22)/3</f>
        <v>#DIV/0!</v>
      </c>
      <c r="L20" s="277" t="e">
        <f>(K20+K23)/2</f>
        <v>#DIV/0!</v>
      </c>
      <c r="M20" s="284"/>
      <c r="N20" s="275"/>
    </row>
    <row r="21" spans="1:14" ht="63.75" hidden="1" customHeight="1" x14ac:dyDescent="0.25">
      <c r="A21" s="303"/>
      <c r="B21" s="300" t="s">
        <v>111</v>
      </c>
      <c r="C21" s="294"/>
      <c r="D21" s="297"/>
      <c r="E21" s="80" t="s">
        <v>11</v>
      </c>
      <c r="F21" s="85" t="s">
        <v>112</v>
      </c>
      <c r="G21" s="86" t="s">
        <v>13</v>
      </c>
      <c r="H21" s="110"/>
      <c r="I21" s="87"/>
      <c r="J21" s="87" t="e">
        <f>IF(I21/H21*100&gt;100,100,I21/H21*100)</f>
        <v>#DIV/0!</v>
      </c>
      <c r="K21" s="281"/>
      <c r="L21" s="278"/>
      <c r="M21" s="284"/>
      <c r="N21" s="275"/>
    </row>
    <row r="22" spans="1:14" ht="63.75" hidden="1" customHeight="1" x14ac:dyDescent="0.25">
      <c r="A22" s="303"/>
      <c r="B22" s="300" t="s">
        <v>113</v>
      </c>
      <c r="C22" s="294"/>
      <c r="D22" s="297"/>
      <c r="E22" s="80" t="s">
        <v>11</v>
      </c>
      <c r="F22" s="85" t="s">
        <v>114</v>
      </c>
      <c r="G22" s="86" t="s">
        <v>13</v>
      </c>
      <c r="H22" s="110"/>
      <c r="I22" s="110"/>
      <c r="J22" s="87" t="e">
        <f>IF(I22/H22*100&gt;100,100,I22/H22*100)</f>
        <v>#DIV/0!</v>
      </c>
      <c r="K22" s="282"/>
      <c r="L22" s="278"/>
      <c r="M22" s="284"/>
      <c r="N22" s="275"/>
    </row>
    <row r="23" spans="1:14" ht="32.25" hidden="1" customHeight="1" thickBot="1" x14ac:dyDescent="0.3">
      <c r="A23" s="303"/>
      <c r="B23" s="301" t="s">
        <v>115</v>
      </c>
      <c r="C23" s="295"/>
      <c r="D23" s="298"/>
      <c r="E23" s="88" t="s">
        <v>16</v>
      </c>
      <c r="F23" s="89" t="s">
        <v>116</v>
      </c>
      <c r="G23" s="90" t="s">
        <v>18</v>
      </c>
      <c r="H23" s="148"/>
      <c r="I23" s="148"/>
      <c r="J23" s="91" t="e">
        <f>IF(I23/H23*100&gt;100,100,I23/H23*100)</f>
        <v>#DIV/0!</v>
      </c>
      <c r="K23" s="91" t="e">
        <f>J23</f>
        <v>#DIV/0!</v>
      </c>
      <c r="L23" s="279"/>
      <c r="M23" s="284"/>
      <c r="N23" s="275"/>
    </row>
    <row r="24" spans="1:14" ht="63" customHeight="1" x14ac:dyDescent="0.25">
      <c r="A24" s="303"/>
      <c r="B24" s="299" t="str">
        <f>'[6]свод оценок по услугам'!B24:B27</f>
        <v>801011О.99.0.БВ24ГД82000</v>
      </c>
      <c r="C24" s="293" t="s">
        <v>121</v>
      </c>
      <c r="D24" s="296" t="s">
        <v>10</v>
      </c>
      <c r="E24" s="81" t="s">
        <v>11</v>
      </c>
      <c r="F24" s="82" t="s">
        <v>12</v>
      </c>
      <c r="G24" s="83" t="s">
        <v>13</v>
      </c>
      <c r="H24" s="147">
        <v>15</v>
      </c>
      <c r="I24" s="109">
        <v>9.9</v>
      </c>
      <c r="J24" s="109">
        <f>IF(H24/I24*100&gt;100,100,H24/I24*100)</f>
        <v>100</v>
      </c>
      <c r="K24" s="280">
        <f>(J24+J25+J26)/3</f>
        <v>100</v>
      </c>
      <c r="L24" s="277">
        <f>(K24+K27)/2</f>
        <v>94.642857142857139</v>
      </c>
      <c r="M24" s="284"/>
      <c r="N24" s="275"/>
    </row>
    <row r="25" spans="1:14" ht="63" x14ac:dyDescent="0.25">
      <c r="A25" s="303"/>
      <c r="B25" s="300" t="s">
        <v>111</v>
      </c>
      <c r="C25" s="294"/>
      <c r="D25" s="297"/>
      <c r="E25" s="80" t="s">
        <v>11</v>
      </c>
      <c r="F25" s="85" t="s">
        <v>112</v>
      </c>
      <c r="G25" s="86" t="s">
        <v>13</v>
      </c>
      <c r="H25" s="110">
        <v>92.7</v>
      </c>
      <c r="I25" s="87">
        <v>92.7</v>
      </c>
      <c r="J25" s="87">
        <f>IF(I25/H25*100&gt;100,100,I25/H25*100)</f>
        <v>100</v>
      </c>
      <c r="K25" s="281"/>
      <c r="L25" s="278"/>
      <c r="M25" s="284"/>
      <c r="N25" s="275"/>
    </row>
    <row r="26" spans="1:14" ht="63" x14ac:dyDescent="0.25">
      <c r="A26" s="303"/>
      <c r="B26" s="300" t="s">
        <v>113</v>
      </c>
      <c r="C26" s="294"/>
      <c r="D26" s="297"/>
      <c r="E26" s="80" t="s">
        <v>11</v>
      </c>
      <c r="F26" s="85" t="s">
        <v>114</v>
      </c>
      <c r="G26" s="86" t="s">
        <v>13</v>
      </c>
      <c r="H26" s="110">
        <v>65.900000000000006</v>
      </c>
      <c r="I26" s="110">
        <v>66.3</v>
      </c>
      <c r="J26" s="87">
        <f>IF(I26/H26*100&gt;100,100,I26/H26*100)</f>
        <v>100</v>
      </c>
      <c r="K26" s="282"/>
      <c r="L26" s="278"/>
      <c r="M26" s="284"/>
      <c r="N26" s="275"/>
    </row>
    <row r="27" spans="1:14" ht="32.25" customHeight="1" thickBot="1" x14ac:dyDescent="0.3">
      <c r="A27" s="303"/>
      <c r="B27" s="301" t="s">
        <v>115</v>
      </c>
      <c r="C27" s="295"/>
      <c r="D27" s="298"/>
      <c r="E27" s="88" t="s">
        <v>16</v>
      </c>
      <c r="F27" s="89" t="s">
        <v>116</v>
      </c>
      <c r="G27" s="90" t="s">
        <v>18</v>
      </c>
      <c r="H27" s="148">
        <v>7</v>
      </c>
      <c r="I27" s="148">
        <v>6.25</v>
      </c>
      <c r="J27" s="91">
        <f>IF(I27/H27*100&gt;100,100,I27/H27*100)</f>
        <v>89.285714285714292</v>
      </c>
      <c r="K27" s="91">
        <f>J27</f>
        <v>89.285714285714292</v>
      </c>
      <c r="L27" s="279"/>
      <c r="M27" s="284"/>
      <c r="N27" s="275"/>
    </row>
    <row r="28" spans="1:14" ht="63" customHeight="1" x14ac:dyDescent="0.25">
      <c r="A28" s="303"/>
      <c r="B28" s="299" t="str">
        <f>'[6]свод оценок по услугам'!B28:B31</f>
        <v>801011О.99.0.БВ24ДН80000</v>
      </c>
      <c r="C28" s="293" t="s">
        <v>122</v>
      </c>
      <c r="D28" s="296" t="s">
        <v>10</v>
      </c>
      <c r="E28" s="81" t="s">
        <v>11</v>
      </c>
      <c r="F28" s="82" t="s">
        <v>12</v>
      </c>
      <c r="G28" s="83" t="s">
        <v>13</v>
      </c>
      <c r="H28" s="147">
        <v>10</v>
      </c>
      <c r="I28" s="109">
        <v>8.4</v>
      </c>
      <c r="J28" s="109">
        <f>IF(H28/I28*100&gt;100,100,H28/I28*100)</f>
        <v>100</v>
      </c>
      <c r="K28" s="280">
        <f>(J28+J29+J30)/3</f>
        <v>100</v>
      </c>
      <c r="L28" s="277">
        <f>(K28+K31)/2</f>
        <v>99.67</v>
      </c>
      <c r="M28" s="284"/>
      <c r="N28" s="275"/>
    </row>
    <row r="29" spans="1:14" ht="63" x14ac:dyDescent="0.25">
      <c r="A29" s="303"/>
      <c r="B29" s="300" t="s">
        <v>111</v>
      </c>
      <c r="C29" s="294"/>
      <c r="D29" s="297"/>
      <c r="E29" s="80" t="s">
        <v>11</v>
      </c>
      <c r="F29" s="85" t="s">
        <v>112</v>
      </c>
      <c r="G29" s="86" t="s">
        <v>13</v>
      </c>
      <c r="H29" s="110">
        <v>92.7</v>
      </c>
      <c r="I29" s="87">
        <v>92.7</v>
      </c>
      <c r="J29" s="87">
        <f>IF(I29/H29*100&gt;100,100,I29/H29*100)</f>
        <v>100</v>
      </c>
      <c r="K29" s="281"/>
      <c r="L29" s="278"/>
      <c r="M29" s="284"/>
      <c r="N29" s="275"/>
    </row>
    <row r="30" spans="1:14" ht="63" x14ac:dyDescent="0.25">
      <c r="A30" s="303"/>
      <c r="B30" s="300" t="s">
        <v>113</v>
      </c>
      <c r="C30" s="294"/>
      <c r="D30" s="297"/>
      <c r="E30" s="80" t="s">
        <v>11</v>
      </c>
      <c r="F30" s="85" t="s">
        <v>114</v>
      </c>
      <c r="G30" s="86" t="s">
        <v>13</v>
      </c>
      <c r="H30" s="110">
        <v>65.900000000000006</v>
      </c>
      <c r="I30" s="110">
        <v>66.3</v>
      </c>
      <c r="J30" s="87">
        <f>IF(I30/H30*100&gt;100,100,I30/H30*100)</f>
        <v>100</v>
      </c>
      <c r="K30" s="282"/>
      <c r="L30" s="278"/>
      <c r="M30" s="284"/>
      <c r="N30" s="275"/>
    </row>
    <row r="31" spans="1:14" ht="32.25" customHeight="1" thickBot="1" x14ac:dyDescent="0.3">
      <c r="A31" s="303"/>
      <c r="B31" s="301" t="s">
        <v>115</v>
      </c>
      <c r="C31" s="295"/>
      <c r="D31" s="298"/>
      <c r="E31" s="88" t="s">
        <v>16</v>
      </c>
      <c r="F31" s="89" t="s">
        <v>116</v>
      </c>
      <c r="G31" s="90" t="s">
        <v>18</v>
      </c>
      <c r="H31" s="148">
        <v>50</v>
      </c>
      <c r="I31" s="148">
        <v>49.67</v>
      </c>
      <c r="J31" s="91">
        <f>IF(I31/H31*100&gt;100,100,I31/H31*100)</f>
        <v>99.34</v>
      </c>
      <c r="K31" s="91">
        <f>J31</f>
        <v>99.34</v>
      </c>
      <c r="L31" s="279"/>
      <c r="M31" s="284"/>
      <c r="N31" s="275"/>
    </row>
    <row r="32" spans="1:14" ht="63" customHeight="1" x14ac:dyDescent="0.25">
      <c r="A32" s="303"/>
      <c r="B32" s="299" t="str">
        <f>'[6]свод оценок по услугам'!B32:B35</f>
        <v>801011О.99.0.БВ24ДН82000</v>
      </c>
      <c r="C32" s="293" t="s">
        <v>123</v>
      </c>
      <c r="D32" s="296" t="s">
        <v>10</v>
      </c>
      <c r="E32" s="81" t="s">
        <v>11</v>
      </c>
      <c r="F32" s="82" t="s">
        <v>12</v>
      </c>
      <c r="G32" s="83" t="s">
        <v>13</v>
      </c>
      <c r="H32" s="147">
        <v>10</v>
      </c>
      <c r="I32" s="109">
        <v>6.7</v>
      </c>
      <c r="J32" s="109">
        <f>IF(H32/I32*100&gt;100,100,H32/I32*100)</f>
        <v>100</v>
      </c>
      <c r="K32" s="280">
        <f>(J32+J33+J34)/3</f>
        <v>100</v>
      </c>
      <c r="L32" s="277">
        <f>(K32+K35)/2</f>
        <v>99.196922390722563</v>
      </c>
      <c r="M32" s="284"/>
      <c r="N32" s="275"/>
    </row>
    <row r="33" spans="1:14" ht="63" x14ac:dyDescent="0.25">
      <c r="A33" s="303"/>
      <c r="B33" s="300" t="s">
        <v>111</v>
      </c>
      <c r="C33" s="294"/>
      <c r="D33" s="297"/>
      <c r="E33" s="80" t="s">
        <v>11</v>
      </c>
      <c r="F33" s="85" t="s">
        <v>112</v>
      </c>
      <c r="G33" s="86" t="s">
        <v>13</v>
      </c>
      <c r="H33" s="110">
        <v>92.6</v>
      </c>
      <c r="I33" s="87">
        <v>92.7</v>
      </c>
      <c r="J33" s="87">
        <f>IF(I33/H33*100&gt;100,100,I33/H33*100)</f>
        <v>100</v>
      </c>
      <c r="K33" s="281"/>
      <c r="L33" s="278"/>
      <c r="M33" s="284"/>
      <c r="N33" s="275"/>
    </row>
    <row r="34" spans="1:14" ht="63" x14ac:dyDescent="0.25">
      <c r="A34" s="303"/>
      <c r="B34" s="300" t="s">
        <v>113</v>
      </c>
      <c r="C34" s="294"/>
      <c r="D34" s="297"/>
      <c r="E34" s="80" t="s">
        <v>11</v>
      </c>
      <c r="F34" s="85" t="s">
        <v>114</v>
      </c>
      <c r="G34" s="86" t="s">
        <v>13</v>
      </c>
      <c r="H34" s="110">
        <v>65.900000000000006</v>
      </c>
      <c r="I34" s="110">
        <v>66.3</v>
      </c>
      <c r="J34" s="87">
        <f>IF(I34/H34*100&gt;100,100,I34/H34*100)</f>
        <v>100</v>
      </c>
      <c r="K34" s="282"/>
      <c r="L34" s="278"/>
      <c r="M34" s="284"/>
      <c r="N34" s="275"/>
    </row>
    <row r="35" spans="1:14" ht="32.25" thickBot="1" x14ac:dyDescent="0.3">
      <c r="A35" s="303"/>
      <c r="B35" s="301" t="s">
        <v>115</v>
      </c>
      <c r="C35" s="295"/>
      <c r="D35" s="298"/>
      <c r="E35" s="88" t="s">
        <v>16</v>
      </c>
      <c r="F35" s="89" t="s">
        <v>116</v>
      </c>
      <c r="G35" s="90" t="s">
        <v>18</v>
      </c>
      <c r="H35" s="148">
        <v>747.33333333333337</v>
      </c>
      <c r="I35" s="148">
        <v>735.33</v>
      </c>
      <c r="J35" s="91">
        <f>IF(I35/H35*100&gt;100,100,I35/H35*100)</f>
        <v>98.393844781445139</v>
      </c>
      <c r="K35" s="91">
        <f>J35</f>
        <v>98.393844781445139</v>
      </c>
      <c r="L35" s="279"/>
      <c r="M35" s="284"/>
      <c r="N35" s="275"/>
    </row>
    <row r="36" spans="1:14" ht="63.75" hidden="1" customHeight="1" x14ac:dyDescent="0.25">
      <c r="A36" s="303"/>
      <c r="B36" s="299" t="str">
        <f>'[6]свод оценок по услугам'!B36:B39</f>
        <v>801011О.99.0.БВ24АГ62000</v>
      </c>
      <c r="C36" s="293" t="s">
        <v>124</v>
      </c>
      <c r="D36" s="296" t="s">
        <v>10</v>
      </c>
      <c r="E36" s="81" t="s">
        <v>11</v>
      </c>
      <c r="F36" s="82" t="s">
        <v>12</v>
      </c>
      <c r="G36" s="83" t="s">
        <v>13</v>
      </c>
      <c r="H36" s="147"/>
      <c r="I36" s="109"/>
      <c r="J36" s="109" t="e">
        <f>IF(H36/I36*100&gt;100,100,H36/I36*100)</f>
        <v>#DIV/0!</v>
      </c>
      <c r="K36" s="280" t="e">
        <f>(J36+J37+J38)/3</f>
        <v>#DIV/0!</v>
      </c>
      <c r="L36" s="277" t="e">
        <f>(K36+K39)/2</f>
        <v>#DIV/0!</v>
      </c>
      <c r="M36" s="284"/>
      <c r="N36" s="275"/>
    </row>
    <row r="37" spans="1:14" ht="63.75" hidden="1" customHeight="1" x14ac:dyDescent="0.25">
      <c r="A37" s="303"/>
      <c r="B37" s="300" t="s">
        <v>111</v>
      </c>
      <c r="C37" s="294"/>
      <c r="D37" s="297"/>
      <c r="E37" s="80" t="s">
        <v>11</v>
      </c>
      <c r="F37" s="85" t="s">
        <v>112</v>
      </c>
      <c r="G37" s="86" t="s">
        <v>13</v>
      </c>
      <c r="H37" s="110"/>
      <c r="I37" s="87"/>
      <c r="J37" s="87" t="e">
        <f>IF(I37/H37*100&gt;100,100,I37/H37*100)</f>
        <v>#DIV/0!</v>
      </c>
      <c r="K37" s="281"/>
      <c r="L37" s="278"/>
      <c r="M37" s="284"/>
      <c r="N37" s="275"/>
    </row>
    <row r="38" spans="1:14" ht="63.75" hidden="1" customHeight="1" x14ac:dyDescent="0.25">
      <c r="A38" s="303"/>
      <c r="B38" s="300" t="s">
        <v>113</v>
      </c>
      <c r="C38" s="294"/>
      <c r="D38" s="297"/>
      <c r="E38" s="80" t="s">
        <v>11</v>
      </c>
      <c r="F38" s="85" t="s">
        <v>114</v>
      </c>
      <c r="G38" s="86" t="s">
        <v>13</v>
      </c>
      <c r="H38" s="110"/>
      <c r="I38" s="110"/>
      <c r="J38" s="87" t="e">
        <f>IF(I38/H38*100&gt;100,100,I38/H38*100)</f>
        <v>#DIV/0!</v>
      </c>
      <c r="K38" s="282"/>
      <c r="L38" s="278"/>
      <c r="M38" s="284"/>
      <c r="N38" s="275"/>
    </row>
    <row r="39" spans="1:14" ht="32.25" hidden="1" customHeight="1" thickBot="1" x14ac:dyDescent="0.3">
      <c r="A39" s="303"/>
      <c r="B39" s="301" t="s">
        <v>115</v>
      </c>
      <c r="C39" s="295"/>
      <c r="D39" s="298"/>
      <c r="E39" s="88" t="s">
        <v>16</v>
      </c>
      <c r="F39" s="89" t="s">
        <v>116</v>
      </c>
      <c r="G39" s="90" t="s">
        <v>18</v>
      </c>
      <c r="H39" s="148"/>
      <c r="I39" s="148"/>
      <c r="J39" s="91" t="e">
        <f>IF(I39/H39*100&gt;100,100,I39/H39*100)</f>
        <v>#DIV/0!</v>
      </c>
      <c r="K39" s="91" t="e">
        <f>J39</f>
        <v>#DIV/0!</v>
      </c>
      <c r="L39" s="279"/>
      <c r="M39" s="284"/>
      <c r="N39" s="275"/>
    </row>
    <row r="40" spans="1:14" ht="63.75" hidden="1" customHeight="1" x14ac:dyDescent="0.25">
      <c r="A40" s="303"/>
      <c r="B40" s="299" t="str">
        <f>'[6]свод оценок по услугам'!B40:B43</f>
        <v>801011О.99.0.БВ24АЛ80000</v>
      </c>
      <c r="C40" s="293" t="s">
        <v>125</v>
      </c>
      <c r="D40" s="296" t="s">
        <v>10</v>
      </c>
      <c r="E40" s="81" t="s">
        <v>11</v>
      </c>
      <c r="F40" s="82" t="s">
        <v>12</v>
      </c>
      <c r="G40" s="83" t="s">
        <v>13</v>
      </c>
      <c r="H40" s="147"/>
      <c r="I40" s="109"/>
      <c r="J40" s="109" t="e">
        <f>IF(H40/I40*100&gt;100,100,H40/I40*100)</f>
        <v>#DIV/0!</v>
      </c>
      <c r="K40" s="280" t="e">
        <f>(J40+J41+J42)/3</f>
        <v>#DIV/0!</v>
      </c>
      <c r="L40" s="277" t="e">
        <f>(K40+K43)/2</f>
        <v>#DIV/0!</v>
      </c>
      <c r="M40" s="284"/>
      <c r="N40" s="275"/>
    </row>
    <row r="41" spans="1:14" ht="63.75" hidden="1" customHeight="1" x14ac:dyDescent="0.25">
      <c r="A41" s="303"/>
      <c r="B41" s="300" t="s">
        <v>111</v>
      </c>
      <c r="C41" s="294"/>
      <c r="D41" s="297"/>
      <c r="E41" s="80" t="s">
        <v>11</v>
      </c>
      <c r="F41" s="85" t="s">
        <v>112</v>
      </c>
      <c r="G41" s="86" t="s">
        <v>13</v>
      </c>
      <c r="H41" s="110"/>
      <c r="I41" s="87"/>
      <c r="J41" s="87" t="e">
        <f>IF(I41/H41*100&gt;100,100,I41/H41*100)</f>
        <v>#DIV/0!</v>
      </c>
      <c r="K41" s="281"/>
      <c r="L41" s="278"/>
      <c r="M41" s="284"/>
      <c r="N41" s="275"/>
    </row>
    <row r="42" spans="1:14" ht="63.75" hidden="1" customHeight="1" x14ac:dyDescent="0.25">
      <c r="A42" s="303"/>
      <c r="B42" s="300" t="s">
        <v>113</v>
      </c>
      <c r="C42" s="294"/>
      <c r="D42" s="297"/>
      <c r="E42" s="80" t="s">
        <v>11</v>
      </c>
      <c r="F42" s="85" t="s">
        <v>114</v>
      </c>
      <c r="G42" s="86" t="s">
        <v>13</v>
      </c>
      <c r="H42" s="110"/>
      <c r="I42" s="110"/>
      <c r="J42" s="87" t="e">
        <f>IF(I42/H42*100&gt;100,100,I42/H42*100)</f>
        <v>#DIV/0!</v>
      </c>
      <c r="K42" s="282"/>
      <c r="L42" s="278"/>
      <c r="M42" s="284"/>
      <c r="N42" s="275"/>
    </row>
    <row r="43" spans="1:14" ht="32.25" hidden="1" customHeight="1" thickBot="1" x14ac:dyDescent="0.3">
      <c r="A43" s="303"/>
      <c r="B43" s="301" t="s">
        <v>115</v>
      </c>
      <c r="C43" s="295"/>
      <c r="D43" s="298"/>
      <c r="E43" s="88" t="s">
        <v>16</v>
      </c>
      <c r="F43" s="89" t="s">
        <v>116</v>
      </c>
      <c r="G43" s="90" t="s">
        <v>18</v>
      </c>
      <c r="H43" s="148"/>
      <c r="I43" s="148"/>
      <c r="J43" s="91" t="e">
        <f>IF(I43/H43*100&gt;100,100,I43/H43*100)</f>
        <v>#DIV/0!</v>
      </c>
      <c r="K43" s="91" t="e">
        <f>J43</f>
        <v>#DIV/0!</v>
      </c>
      <c r="L43" s="279"/>
      <c r="M43" s="284"/>
      <c r="N43" s="275"/>
    </row>
    <row r="44" spans="1:14" ht="63" hidden="1" customHeight="1" x14ac:dyDescent="0.25">
      <c r="A44" s="303"/>
      <c r="B44" s="299" t="str">
        <f>'[6]свод оценок по услугам'!B44:B47</f>
        <v>801011О.99.0.БВ24ГЖ00000</v>
      </c>
      <c r="C44" s="293" t="s">
        <v>126</v>
      </c>
      <c r="D44" s="296" t="s">
        <v>10</v>
      </c>
      <c r="E44" s="81" t="s">
        <v>11</v>
      </c>
      <c r="F44" s="82" t="s">
        <v>12</v>
      </c>
      <c r="G44" s="83" t="s">
        <v>13</v>
      </c>
      <c r="H44" s="147"/>
      <c r="I44" s="109"/>
      <c r="J44" s="109" t="e">
        <f>IF(H44/I44*100&gt;100,100,H44/I44*100)</f>
        <v>#DIV/0!</v>
      </c>
      <c r="K44" s="280" t="e">
        <f>(J44+J45+J46)/3</f>
        <v>#DIV/0!</v>
      </c>
      <c r="L44" s="277" t="e">
        <f>(K44+K47)/2</f>
        <v>#DIV/0!</v>
      </c>
      <c r="M44" s="284"/>
      <c r="N44" s="275"/>
    </row>
    <row r="45" spans="1:14" ht="63.75" hidden="1" customHeight="1" x14ac:dyDescent="0.25">
      <c r="A45" s="303"/>
      <c r="B45" s="300" t="s">
        <v>111</v>
      </c>
      <c r="C45" s="294"/>
      <c r="D45" s="297"/>
      <c r="E45" s="80" t="s">
        <v>11</v>
      </c>
      <c r="F45" s="85" t="s">
        <v>112</v>
      </c>
      <c r="G45" s="86" t="s">
        <v>13</v>
      </c>
      <c r="H45" s="110"/>
      <c r="I45" s="87"/>
      <c r="J45" s="87" t="e">
        <f>IF(I45/H45*100&gt;100,100,I45/H45*100)</f>
        <v>#DIV/0!</v>
      </c>
      <c r="K45" s="281"/>
      <c r="L45" s="278"/>
      <c r="M45" s="284"/>
      <c r="N45" s="275"/>
    </row>
    <row r="46" spans="1:14" ht="63.75" hidden="1" customHeight="1" x14ac:dyDescent="0.25">
      <c r="A46" s="303"/>
      <c r="B46" s="300" t="s">
        <v>113</v>
      </c>
      <c r="C46" s="294"/>
      <c r="D46" s="297"/>
      <c r="E46" s="80" t="s">
        <v>11</v>
      </c>
      <c r="F46" s="85" t="s">
        <v>114</v>
      </c>
      <c r="G46" s="86" t="s">
        <v>13</v>
      </c>
      <c r="H46" s="110"/>
      <c r="I46" s="110"/>
      <c r="J46" s="87" t="e">
        <f>IF(I46/H46*100&gt;100,100,I46/H46*100)</f>
        <v>#DIV/0!</v>
      </c>
      <c r="K46" s="282"/>
      <c r="L46" s="278"/>
      <c r="M46" s="284"/>
      <c r="N46" s="275"/>
    </row>
    <row r="47" spans="1:14" ht="32.25" hidden="1" customHeight="1" thickBot="1" x14ac:dyDescent="0.3">
      <c r="A47" s="303"/>
      <c r="B47" s="301" t="s">
        <v>115</v>
      </c>
      <c r="C47" s="295"/>
      <c r="D47" s="298"/>
      <c r="E47" s="88" t="s">
        <v>16</v>
      </c>
      <c r="F47" s="89" t="s">
        <v>116</v>
      </c>
      <c r="G47" s="90" t="s">
        <v>18</v>
      </c>
      <c r="H47" s="148"/>
      <c r="I47" s="148"/>
      <c r="J47" s="91" t="e">
        <f>IF(I47/H47*100&gt;100,100,I47/H47*100)</f>
        <v>#DIV/0!</v>
      </c>
      <c r="K47" s="91" t="e">
        <f>J47</f>
        <v>#DIV/0!</v>
      </c>
      <c r="L47" s="279"/>
      <c r="M47" s="284"/>
      <c r="N47" s="275"/>
    </row>
    <row r="48" spans="1:14" ht="63" hidden="1" customHeight="1" x14ac:dyDescent="0.25">
      <c r="A48" s="303"/>
      <c r="B48" s="299" t="str">
        <f>'[6]свод оценок по услугам'!B48:B51</f>
        <v>801011О.99.0.БВ24ГЖ02000</v>
      </c>
      <c r="C48" s="293" t="s">
        <v>127</v>
      </c>
      <c r="D48" s="296" t="s">
        <v>10</v>
      </c>
      <c r="E48" s="81" t="s">
        <v>11</v>
      </c>
      <c r="F48" s="82" t="s">
        <v>12</v>
      </c>
      <c r="G48" s="83" t="s">
        <v>13</v>
      </c>
      <c r="H48" s="147"/>
      <c r="I48" s="109"/>
      <c r="J48" s="109" t="e">
        <f>IF(H48/I48*100&gt;100,100,H48/I48*100)</f>
        <v>#DIV/0!</v>
      </c>
      <c r="K48" s="280" t="e">
        <f>(J48+J49+J50)/3</f>
        <v>#DIV/0!</v>
      </c>
      <c r="L48" s="277" t="e">
        <f>(K48+K51)/2</f>
        <v>#DIV/0!</v>
      </c>
      <c r="M48" s="284"/>
      <c r="N48" s="275"/>
    </row>
    <row r="49" spans="1:14" ht="63.75" hidden="1" customHeight="1" x14ac:dyDescent="0.25">
      <c r="A49" s="303"/>
      <c r="B49" s="300" t="s">
        <v>111</v>
      </c>
      <c r="C49" s="294"/>
      <c r="D49" s="297"/>
      <c r="E49" s="80" t="s">
        <v>11</v>
      </c>
      <c r="F49" s="85" t="s">
        <v>112</v>
      </c>
      <c r="G49" s="86" t="s">
        <v>13</v>
      </c>
      <c r="H49" s="110"/>
      <c r="I49" s="87"/>
      <c r="J49" s="87" t="e">
        <f>IF(I49/H49*100&gt;100,100,I49/H49*100)</f>
        <v>#DIV/0!</v>
      </c>
      <c r="K49" s="281"/>
      <c r="L49" s="278"/>
      <c r="M49" s="284"/>
      <c r="N49" s="275"/>
    </row>
    <row r="50" spans="1:14" ht="63.75" hidden="1" customHeight="1" x14ac:dyDescent="0.25">
      <c r="A50" s="303"/>
      <c r="B50" s="300" t="s">
        <v>113</v>
      </c>
      <c r="C50" s="294"/>
      <c r="D50" s="297"/>
      <c r="E50" s="80" t="s">
        <v>11</v>
      </c>
      <c r="F50" s="85" t="s">
        <v>114</v>
      </c>
      <c r="G50" s="86" t="s">
        <v>13</v>
      </c>
      <c r="H50" s="110"/>
      <c r="I50" s="110"/>
      <c r="J50" s="87" t="e">
        <f>IF(I50/H50*100&gt;100,100,I50/H50*100)</f>
        <v>#DIV/0!</v>
      </c>
      <c r="K50" s="282"/>
      <c r="L50" s="278"/>
      <c r="M50" s="284"/>
      <c r="N50" s="275"/>
    </row>
    <row r="51" spans="1:14" ht="32.25" hidden="1" customHeight="1" thickBot="1" x14ac:dyDescent="0.3">
      <c r="A51" s="303"/>
      <c r="B51" s="301" t="s">
        <v>115</v>
      </c>
      <c r="C51" s="295"/>
      <c r="D51" s="298"/>
      <c r="E51" s="88" t="s">
        <v>16</v>
      </c>
      <c r="F51" s="89" t="s">
        <v>116</v>
      </c>
      <c r="G51" s="90" t="s">
        <v>18</v>
      </c>
      <c r="H51" s="148"/>
      <c r="I51" s="148"/>
      <c r="J51" s="91" t="e">
        <f>IF(I51/H51*100&gt;100,100,I51/H51*100)</f>
        <v>#DIV/0!</v>
      </c>
      <c r="K51" s="91" t="e">
        <f>J51</f>
        <v>#DIV/0!</v>
      </c>
      <c r="L51" s="279"/>
      <c r="M51" s="284"/>
      <c r="N51" s="275"/>
    </row>
    <row r="52" spans="1:14" ht="63" customHeight="1" x14ac:dyDescent="0.25">
      <c r="A52" s="303"/>
      <c r="B52" s="299" t="str">
        <f>'[6]свод оценок по услугам'!B52:B55</f>
        <v>801011О.99.0.БВ24ДП00000</v>
      </c>
      <c r="C52" s="293" t="s">
        <v>128</v>
      </c>
      <c r="D52" s="296" t="s">
        <v>10</v>
      </c>
      <c r="E52" s="81" t="s">
        <v>11</v>
      </c>
      <c r="F52" s="82" t="s">
        <v>12</v>
      </c>
      <c r="G52" s="83" t="s">
        <v>13</v>
      </c>
      <c r="H52" s="147">
        <v>10</v>
      </c>
      <c r="I52" s="109">
        <v>9.4</v>
      </c>
      <c r="J52" s="109">
        <f>IF(H52/I52*100&gt;100,100,H52/I52*100)</f>
        <v>100</v>
      </c>
      <c r="K52" s="280">
        <f>(J52+J53+J54)/3</f>
        <v>100</v>
      </c>
      <c r="L52" s="277">
        <f>(K52+K55)/2</f>
        <v>98</v>
      </c>
      <c r="M52" s="284"/>
      <c r="N52" s="275"/>
    </row>
    <row r="53" spans="1:14" ht="63" x14ac:dyDescent="0.25">
      <c r="A53" s="303"/>
      <c r="B53" s="300" t="s">
        <v>111</v>
      </c>
      <c r="C53" s="294"/>
      <c r="D53" s="297"/>
      <c r="E53" s="80" t="s">
        <v>11</v>
      </c>
      <c r="F53" s="85" t="s">
        <v>112</v>
      </c>
      <c r="G53" s="86" t="s">
        <v>13</v>
      </c>
      <c r="H53" s="110">
        <v>92.7</v>
      </c>
      <c r="I53" s="87">
        <v>92.7</v>
      </c>
      <c r="J53" s="87">
        <f>IF(I53/H53*100&gt;100,100,I53/H53*100)</f>
        <v>100</v>
      </c>
      <c r="K53" s="281"/>
      <c r="L53" s="278"/>
      <c r="M53" s="284"/>
      <c r="N53" s="275"/>
    </row>
    <row r="54" spans="1:14" ht="63" x14ac:dyDescent="0.25">
      <c r="A54" s="303"/>
      <c r="B54" s="300" t="s">
        <v>113</v>
      </c>
      <c r="C54" s="294"/>
      <c r="D54" s="297"/>
      <c r="E54" s="80" t="s">
        <v>11</v>
      </c>
      <c r="F54" s="85" t="s">
        <v>114</v>
      </c>
      <c r="G54" s="86" t="s">
        <v>13</v>
      </c>
      <c r="H54" s="110">
        <v>65.900000000000006</v>
      </c>
      <c r="I54" s="110">
        <v>66.3</v>
      </c>
      <c r="J54" s="87">
        <f>IF(I54/H54*100&gt;100,100,I54/H54*100)</f>
        <v>100</v>
      </c>
      <c r="K54" s="282"/>
      <c r="L54" s="278"/>
      <c r="M54" s="284"/>
      <c r="N54" s="275"/>
    </row>
    <row r="55" spans="1:14" ht="32.25" thickBot="1" x14ac:dyDescent="0.3">
      <c r="A55" s="303"/>
      <c r="B55" s="301" t="s">
        <v>115</v>
      </c>
      <c r="C55" s="295"/>
      <c r="D55" s="298"/>
      <c r="E55" s="88" t="s">
        <v>16</v>
      </c>
      <c r="F55" s="89" t="s">
        <v>116</v>
      </c>
      <c r="G55" s="90" t="s">
        <v>18</v>
      </c>
      <c r="H55" s="148">
        <v>10.333333333333334</v>
      </c>
      <c r="I55" s="148">
        <v>9.92</v>
      </c>
      <c r="J55" s="91">
        <f>IF(I55/H55*100&gt;100,100,I55/H55*100)</f>
        <v>96</v>
      </c>
      <c r="K55" s="91">
        <f>J55</f>
        <v>96</v>
      </c>
      <c r="L55" s="279"/>
      <c r="M55" s="284"/>
      <c r="N55" s="275"/>
    </row>
    <row r="56" spans="1:14" ht="63" customHeight="1" x14ac:dyDescent="0.25">
      <c r="A56" s="303"/>
      <c r="B56" s="299" t="str">
        <f>'[6]свод оценок по услугам'!B56:B59</f>
        <v>801011О.99.0.БВ24ДП02000</v>
      </c>
      <c r="C56" s="293" t="s">
        <v>129</v>
      </c>
      <c r="D56" s="296" t="s">
        <v>10</v>
      </c>
      <c r="E56" s="81" t="s">
        <v>11</v>
      </c>
      <c r="F56" s="82" t="s">
        <v>12</v>
      </c>
      <c r="G56" s="83" t="s">
        <v>13</v>
      </c>
      <c r="H56" s="147">
        <v>10</v>
      </c>
      <c r="I56" s="109">
        <v>9.5</v>
      </c>
      <c r="J56" s="109">
        <f>IF(H56/I56*100&gt;100,100,H56/I56*100)</f>
        <v>100</v>
      </c>
      <c r="K56" s="280">
        <f>(J56+J57+J58)/3</f>
        <v>100</v>
      </c>
      <c r="L56" s="277">
        <f>(K56+K59)/2</f>
        <v>100</v>
      </c>
      <c r="M56" s="284"/>
      <c r="N56" s="275"/>
    </row>
    <row r="57" spans="1:14" ht="63.75" customHeight="1" x14ac:dyDescent="0.25">
      <c r="A57" s="303"/>
      <c r="B57" s="300" t="s">
        <v>111</v>
      </c>
      <c r="C57" s="294"/>
      <c r="D57" s="297"/>
      <c r="E57" s="80" t="s">
        <v>11</v>
      </c>
      <c r="F57" s="85" t="s">
        <v>112</v>
      </c>
      <c r="G57" s="86" t="s">
        <v>13</v>
      </c>
      <c r="H57" s="110">
        <v>92.7</v>
      </c>
      <c r="I57" s="87">
        <v>92.7</v>
      </c>
      <c r="J57" s="87">
        <f>IF(I57/H57*100&gt;100,100,I57/H57*100)</f>
        <v>100</v>
      </c>
      <c r="K57" s="281"/>
      <c r="L57" s="278"/>
      <c r="M57" s="284"/>
      <c r="N57" s="275"/>
    </row>
    <row r="58" spans="1:14" ht="63.75" customHeight="1" x14ac:dyDescent="0.25">
      <c r="A58" s="303"/>
      <c r="B58" s="300" t="s">
        <v>113</v>
      </c>
      <c r="C58" s="294"/>
      <c r="D58" s="297"/>
      <c r="E58" s="80" t="s">
        <v>11</v>
      </c>
      <c r="F58" s="85" t="s">
        <v>114</v>
      </c>
      <c r="G58" s="86" t="s">
        <v>13</v>
      </c>
      <c r="H58" s="110">
        <v>65.400000000000006</v>
      </c>
      <c r="I58" s="110">
        <v>66.3</v>
      </c>
      <c r="J58" s="87">
        <f>IF(I58/H58*100&gt;100,100,I58/H58*100)</f>
        <v>100</v>
      </c>
      <c r="K58" s="282"/>
      <c r="L58" s="278"/>
      <c r="M58" s="284"/>
      <c r="N58" s="275"/>
    </row>
    <row r="59" spans="1:14" ht="32.25" customHeight="1" thickBot="1" x14ac:dyDescent="0.3">
      <c r="A59" s="303"/>
      <c r="B59" s="301" t="s">
        <v>115</v>
      </c>
      <c r="C59" s="295"/>
      <c r="D59" s="298"/>
      <c r="E59" s="88" t="s">
        <v>16</v>
      </c>
      <c r="F59" s="89" t="s">
        <v>116</v>
      </c>
      <c r="G59" s="90" t="s">
        <v>18</v>
      </c>
      <c r="H59" s="148">
        <v>115</v>
      </c>
      <c r="I59" s="148">
        <v>117.41666666666667</v>
      </c>
      <c r="J59" s="91">
        <f>IF(I59/H59*100&gt;100,100,I59/H59*100)</f>
        <v>100</v>
      </c>
      <c r="K59" s="91">
        <f>J59</f>
        <v>100</v>
      </c>
      <c r="L59" s="279"/>
      <c r="M59" s="284"/>
      <c r="N59" s="275"/>
    </row>
    <row r="60" spans="1:14" ht="63.75" hidden="1" customHeight="1" thickBot="1" x14ac:dyDescent="0.3">
      <c r="A60" s="303"/>
      <c r="B60" s="299" t="str">
        <f>'[6]свод оценок по услугам'!B60:B63</f>
        <v>853211О.99.0.БВ19АА12000</v>
      </c>
      <c r="C60" s="305" t="s">
        <v>130</v>
      </c>
      <c r="D60" s="308" t="s">
        <v>10</v>
      </c>
      <c r="E60" s="92" t="s">
        <v>11</v>
      </c>
      <c r="F60" s="93" t="s">
        <v>112</v>
      </c>
      <c r="G60" s="94" t="s">
        <v>13</v>
      </c>
      <c r="H60" s="147"/>
      <c r="I60" s="109"/>
      <c r="J60" s="87" t="e">
        <f>IF(I60/H60*100&gt;100,100,I60/H60*100)</f>
        <v>#DIV/0!</v>
      </c>
      <c r="K60" s="287" t="e">
        <f>(J60+J61+J62)/3</f>
        <v>#DIV/0!</v>
      </c>
      <c r="L60" s="277" t="e">
        <f>(K60+K63)/2</f>
        <v>#DIV/0!</v>
      </c>
      <c r="M60" s="284"/>
      <c r="N60" s="275"/>
    </row>
    <row r="61" spans="1:14" ht="63.75" hidden="1" customHeight="1" x14ac:dyDescent="0.25">
      <c r="A61" s="303"/>
      <c r="B61" s="300" t="s">
        <v>111</v>
      </c>
      <c r="C61" s="306"/>
      <c r="D61" s="309"/>
      <c r="E61" s="95" t="s">
        <v>11</v>
      </c>
      <c r="F61" s="93" t="s">
        <v>12</v>
      </c>
      <c r="G61" s="96" t="s">
        <v>13</v>
      </c>
      <c r="H61" s="110"/>
      <c r="I61" s="87"/>
      <c r="J61" s="87" t="e">
        <f>IF(H61/I61*100&gt;100,100,H61/I61*100)</f>
        <v>#DIV/0!</v>
      </c>
      <c r="K61" s="288"/>
      <c r="L61" s="285"/>
      <c r="M61" s="284"/>
      <c r="N61" s="275"/>
    </row>
    <row r="62" spans="1:14" ht="48" hidden="1" customHeight="1" x14ac:dyDescent="0.25">
      <c r="A62" s="303"/>
      <c r="B62" s="300" t="s">
        <v>113</v>
      </c>
      <c r="C62" s="306"/>
      <c r="D62" s="309"/>
      <c r="E62" s="95" t="s">
        <v>11</v>
      </c>
      <c r="F62" s="97" t="s">
        <v>131</v>
      </c>
      <c r="G62" s="96" t="s">
        <v>13</v>
      </c>
      <c r="H62" s="110"/>
      <c r="I62" s="110"/>
      <c r="J62" s="87" t="e">
        <f>IF(I62/H62*100&gt;100,100,I62/H62*100)</f>
        <v>#DIV/0!</v>
      </c>
      <c r="K62" s="289"/>
      <c r="L62" s="285"/>
      <c r="M62" s="284"/>
      <c r="N62" s="275"/>
    </row>
    <row r="63" spans="1:14" ht="32.25" hidden="1" customHeight="1" thickBot="1" x14ac:dyDescent="0.3">
      <c r="A63" s="303"/>
      <c r="B63" s="301" t="s">
        <v>115</v>
      </c>
      <c r="C63" s="307"/>
      <c r="D63" s="310"/>
      <c r="E63" s="98" t="s">
        <v>16</v>
      </c>
      <c r="F63" s="99" t="s">
        <v>116</v>
      </c>
      <c r="G63" s="100" t="s">
        <v>18</v>
      </c>
      <c r="H63" s="150"/>
      <c r="I63" s="150"/>
      <c r="J63" s="101" t="e">
        <f>IF(I63/H63*100&gt;100,100,I63/H63*100)</f>
        <v>#DIV/0!</v>
      </c>
      <c r="K63" s="91" t="e">
        <f>J63</f>
        <v>#DIV/0!</v>
      </c>
      <c r="L63" s="286"/>
      <c r="M63" s="284"/>
      <c r="N63" s="275"/>
    </row>
    <row r="64" spans="1:14" ht="63.75" customHeight="1" x14ac:dyDescent="0.25">
      <c r="A64" s="303"/>
      <c r="B64" s="299" t="str">
        <f>'[6]свод оценок по услугам'!B64:B67</f>
        <v>853211О.99.0.БВ19АА14000</v>
      </c>
      <c r="C64" s="305" t="s">
        <v>132</v>
      </c>
      <c r="D64" s="308" t="s">
        <v>10</v>
      </c>
      <c r="E64" s="92" t="s">
        <v>11</v>
      </c>
      <c r="F64" s="93" t="s">
        <v>112</v>
      </c>
      <c r="G64" s="94" t="s">
        <v>13</v>
      </c>
      <c r="H64" s="147">
        <v>84</v>
      </c>
      <c r="I64" s="109">
        <v>84</v>
      </c>
      <c r="J64" s="87">
        <f>IF(I64/H64*100&gt;100,100,I64/H64*100)</f>
        <v>100</v>
      </c>
      <c r="K64" s="287">
        <f>(J64+J65+J66)/3</f>
        <v>100</v>
      </c>
      <c r="L64" s="277">
        <f>(K64+K67)/2</f>
        <v>96.5</v>
      </c>
      <c r="M64" s="284"/>
      <c r="N64" s="275"/>
    </row>
    <row r="65" spans="1:14" ht="63.75" customHeight="1" x14ac:dyDescent="0.25">
      <c r="A65" s="303"/>
      <c r="B65" s="300" t="s">
        <v>111</v>
      </c>
      <c r="C65" s="306"/>
      <c r="D65" s="309"/>
      <c r="E65" s="95" t="s">
        <v>11</v>
      </c>
      <c r="F65" s="97" t="s">
        <v>12</v>
      </c>
      <c r="G65" s="96" t="s">
        <v>13</v>
      </c>
      <c r="H65" s="151">
        <v>15</v>
      </c>
      <c r="I65" s="112">
        <v>9.1999999999999993</v>
      </c>
      <c r="J65" s="87">
        <f>IF(H65/I65*100&gt;100,100,H65/I65*100)</f>
        <v>100</v>
      </c>
      <c r="K65" s="288"/>
      <c r="L65" s="285"/>
      <c r="M65" s="284"/>
      <c r="N65" s="275"/>
    </row>
    <row r="66" spans="1:14" ht="48" customHeight="1" x14ac:dyDescent="0.25">
      <c r="A66" s="303"/>
      <c r="B66" s="300" t="s">
        <v>113</v>
      </c>
      <c r="C66" s="306"/>
      <c r="D66" s="309"/>
      <c r="E66" s="95" t="s">
        <v>11</v>
      </c>
      <c r="F66" s="97" t="s">
        <v>131</v>
      </c>
      <c r="G66" s="96" t="s">
        <v>13</v>
      </c>
      <c r="H66" s="110">
        <v>100</v>
      </c>
      <c r="I66" s="110">
        <v>100</v>
      </c>
      <c r="J66" s="87">
        <f>IF(I66/H66*100&gt;100,100,I66/H66*100)</f>
        <v>100</v>
      </c>
      <c r="K66" s="289"/>
      <c r="L66" s="285"/>
      <c r="M66" s="284"/>
      <c r="N66" s="275"/>
    </row>
    <row r="67" spans="1:14" ht="32.25" customHeight="1" thickBot="1" x14ac:dyDescent="0.3">
      <c r="A67" s="303"/>
      <c r="B67" s="301" t="s">
        <v>115</v>
      </c>
      <c r="C67" s="307"/>
      <c r="D67" s="310"/>
      <c r="E67" s="98" t="s">
        <v>16</v>
      </c>
      <c r="F67" s="99" t="s">
        <v>116</v>
      </c>
      <c r="G67" s="100" t="s">
        <v>18</v>
      </c>
      <c r="H67" s="150">
        <v>10.666666666666666</v>
      </c>
      <c r="I67" s="150">
        <v>9.92</v>
      </c>
      <c r="J67" s="101">
        <f>IF(I67/H67*100&gt;100,100,I67/H67*100)</f>
        <v>93</v>
      </c>
      <c r="K67" s="91">
        <f>J67</f>
        <v>93</v>
      </c>
      <c r="L67" s="286"/>
      <c r="M67" s="284"/>
      <c r="N67" s="275"/>
    </row>
    <row r="68" spans="1:14" ht="63" customHeight="1" x14ac:dyDescent="0.25">
      <c r="A68" s="303"/>
      <c r="B68" s="299" t="str">
        <f>'[6]свод оценок по услугам'!B68:B71</f>
        <v>853211О.99.0.БВ19АА54000</v>
      </c>
      <c r="C68" s="305" t="s">
        <v>133</v>
      </c>
      <c r="D68" s="308" t="s">
        <v>10</v>
      </c>
      <c r="E68" s="92" t="s">
        <v>11</v>
      </c>
      <c r="F68" s="93" t="s">
        <v>112</v>
      </c>
      <c r="G68" s="94" t="s">
        <v>13</v>
      </c>
      <c r="H68" s="147">
        <v>84</v>
      </c>
      <c r="I68" s="109">
        <v>84</v>
      </c>
      <c r="J68" s="87">
        <f>IF(I68/H68*100&gt;100,100,I68/H68*100)</f>
        <v>100</v>
      </c>
      <c r="K68" s="287">
        <f>(J68+J69+J70)/3</f>
        <v>100</v>
      </c>
      <c r="L68" s="277">
        <f>(K68+K71)/2</f>
        <v>99.67</v>
      </c>
      <c r="M68" s="284"/>
      <c r="N68" s="275"/>
    </row>
    <row r="69" spans="1:14" ht="63" customHeight="1" x14ac:dyDescent="0.25">
      <c r="A69" s="303"/>
      <c r="B69" s="300" t="s">
        <v>111</v>
      </c>
      <c r="C69" s="306"/>
      <c r="D69" s="309"/>
      <c r="E69" s="95" t="s">
        <v>11</v>
      </c>
      <c r="F69" s="97" t="s">
        <v>12</v>
      </c>
      <c r="G69" s="96" t="s">
        <v>13</v>
      </c>
      <c r="H69" s="110">
        <v>10</v>
      </c>
      <c r="I69" s="87">
        <v>8.4</v>
      </c>
      <c r="J69" s="87">
        <f>IF(H69/I69*100&gt;100,100,H69/I69*100)</f>
        <v>100</v>
      </c>
      <c r="K69" s="288"/>
      <c r="L69" s="285"/>
      <c r="M69" s="284"/>
      <c r="N69" s="275"/>
    </row>
    <row r="70" spans="1:14" ht="47.25" x14ac:dyDescent="0.25">
      <c r="A70" s="303"/>
      <c r="B70" s="300" t="s">
        <v>113</v>
      </c>
      <c r="C70" s="306"/>
      <c r="D70" s="309"/>
      <c r="E70" s="95" t="s">
        <v>11</v>
      </c>
      <c r="F70" s="97" t="s">
        <v>131</v>
      </c>
      <c r="G70" s="96" t="s">
        <v>13</v>
      </c>
      <c r="H70" s="110">
        <v>100</v>
      </c>
      <c r="I70" s="110">
        <v>100</v>
      </c>
      <c r="J70" s="87">
        <f>IF(I70/H70*100&gt;100,100,I70/H70*100)</f>
        <v>100</v>
      </c>
      <c r="K70" s="289"/>
      <c r="L70" s="285"/>
      <c r="M70" s="284"/>
      <c r="N70" s="275"/>
    </row>
    <row r="71" spans="1:14" ht="32.25" thickBot="1" x14ac:dyDescent="0.3">
      <c r="A71" s="303"/>
      <c r="B71" s="301" t="s">
        <v>115</v>
      </c>
      <c r="C71" s="307"/>
      <c r="D71" s="310"/>
      <c r="E71" s="98" t="s">
        <v>16</v>
      </c>
      <c r="F71" s="99" t="s">
        <v>116</v>
      </c>
      <c r="G71" s="100" t="s">
        <v>18</v>
      </c>
      <c r="H71" s="150">
        <v>50</v>
      </c>
      <c r="I71" s="150">
        <v>49.67</v>
      </c>
      <c r="J71" s="101">
        <f>IF(I71/H71*100&gt;100,100,I71/H71*100)</f>
        <v>99.34</v>
      </c>
      <c r="K71" s="91">
        <f>J71</f>
        <v>99.34</v>
      </c>
      <c r="L71" s="286"/>
      <c r="M71" s="284"/>
      <c r="N71" s="275"/>
    </row>
    <row r="72" spans="1:14" ht="63" customHeight="1" x14ac:dyDescent="0.25">
      <c r="A72" s="303"/>
      <c r="B72" s="299" t="str">
        <f>'[6]свод оценок по услугам'!B72:B75</f>
        <v>853211О.99.0.БВ19АА56000</v>
      </c>
      <c r="C72" s="305" t="s">
        <v>134</v>
      </c>
      <c r="D72" s="308" t="s">
        <v>10</v>
      </c>
      <c r="E72" s="92" t="s">
        <v>11</v>
      </c>
      <c r="F72" s="93" t="s">
        <v>112</v>
      </c>
      <c r="G72" s="94" t="s">
        <v>13</v>
      </c>
      <c r="H72" s="147">
        <v>84</v>
      </c>
      <c r="I72" s="109">
        <v>84</v>
      </c>
      <c r="J72" s="87">
        <f>IF(I72/H72*100&gt;100,100,I72/H72*100)</f>
        <v>100</v>
      </c>
      <c r="K72" s="287">
        <f>(J72+J73+J74)/3</f>
        <v>100</v>
      </c>
      <c r="L72" s="277">
        <f>(K72+K75)/2</f>
        <v>98.291925465838517</v>
      </c>
      <c r="M72" s="284"/>
      <c r="N72" s="275"/>
    </row>
    <row r="73" spans="1:14" ht="63" customHeight="1" x14ac:dyDescent="0.25">
      <c r="A73" s="303"/>
      <c r="B73" s="300" t="s">
        <v>111</v>
      </c>
      <c r="C73" s="306"/>
      <c r="D73" s="309"/>
      <c r="E73" s="95" t="s">
        <v>11</v>
      </c>
      <c r="F73" s="97" t="s">
        <v>12</v>
      </c>
      <c r="G73" s="96" t="s">
        <v>13</v>
      </c>
      <c r="H73" s="110">
        <v>10</v>
      </c>
      <c r="I73" s="87">
        <v>5.6</v>
      </c>
      <c r="J73" s="87">
        <f>IF(H73/I73*100&gt;100,100,H73/I73*100)</f>
        <v>100</v>
      </c>
      <c r="K73" s="288"/>
      <c r="L73" s="285"/>
      <c r="M73" s="284"/>
      <c r="N73" s="275"/>
    </row>
    <row r="74" spans="1:14" ht="47.25" x14ac:dyDescent="0.25">
      <c r="A74" s="303"/>
      <c r="B74" s="300" t="s">
        <v>113</v>
      </c>
      <c r="C74" s="306"/>
      <c r="D74" s="309"/>
      <c r="E74" s="95" t="s">
        <v>11</v>
      </c>
      <c r="F74" s="97" t="s">
        <v>131</v>
      </c>
      <c r="G74" s="96" t="s">
        <v>13</v>
      </c>
      <c r="H74" s="110">
        <v>100</v>
      </c>
      <c r="I74" s="110">
        <v>100</v>
      </c>
      <c r="J74" s="87">
        <f>IF(I74/H74*100&gt;100,100,I74/H74*100)</f>
        <v>100</v>
      </c>
      <c r="K74" s="289"/>
      <c r="L74" s="285"/>
      <c r="M74" s="284"/>
      <c r="N74" s="275"/>
    </row>
    <row r="75" spans="1:14" ht="32.25" thickBot="1" x14ac:dyDescent="0.3">
      <c r="A75" s="303"/>
      <c r="B75" s="301" t="s">
        <v>115</v>
      </c>
      <c r="C75" s="307"/>
      <c r="D75" s="310"/>
      <c r="E75" s="98" t="s">
        <v>16</v>
      </c>
      <c r="F75" s="99" t="s">
        <v>116</v>
      </c>
      <c r="G75" s="100" t="s">
        <v>18</v>
      </c>
      <c r="H75" s="150">
        <v>966</v>
      </c>
      <c r="I75" s="150">
        <v>933</v>
      </c>
      <c r="J75" s="101">
        <f>IF(I75/H75*100&gt;100,100,I75/H75*100)</f>
        <v>96.58385093167702</v>
      </c>
      <c r="K75" s="91">
        <f>J75</f>
        <v>96.58385093167702</v>
      </c>
      <c r="L75" s="286"/>
      <c r="M75" s="284"/>
      <c r="N75" s="275"/>
    </row>
    <row r="76" spans="1:14" ht="63" hidden="1" customHeight="1" x14ac:dyDescent="0.25">
      <c r="A76" s="303"/>
      <c r="B76" s="299" t="str">
        <f>'[6]свод оценок по услугам'!B76:B79</f>
        <v>853211О.99.0.БВ19АБ38000</v>
      </c>
      <c r="C76" s="305" t="s">
        <v>135</v>
      </c>
      <c r="D76" s="308" t="s">
        <v>10</v>
      </c>
      <c r="E76" s="92" t="s">
        <v>11</v>
      </c>
      <c r="F76" s="93" t="s">
        <v>112</v>
      </c>
      <c r="G76" s="94" t="s">
        <v>13</v>
      </c>
      <c r="H76" s="147"/>
      <c r="I76" s="109"/>
      <c r="J76" s="87" t="e">
        <f>IF(I76/H76*100&gt;100,100,I76/H76*100)</f>
        <v>#DIV/0!</v>
      </c>
      <c r="K76" s="287" t="e">
        <f>(J76+J77+J78)/3</f>
        <v>#DIV/0!</v>
      </c>
      <c r="L76" s="277" t="e">
        <f>(K76+K79)/2</f>
        <v>#DIV/0!</v>
      </c>
      <c r="M76" s="284"/>
      <c r="N76" s="275"/>
    </row>
    <row r="77" spans="1:14" ht="63.75" hidden="1" customHeight="1" x14ac:dyDescent="0.25">
      <c r="A77" s="303"/>
      <c r="B77" s="300" t="s">
        <v>111</v>
      </c>
      <c r="C77" s="306"/>
      <c r="D77" s="309"/>
      <c r="E77" s="95" t="s">
        <v>11</v>
      </c>
      <c r="F77" s="97" t="s">
        <v>12</v>
      </c>
      <c r="G77" s="96" t="s">
        <v>13</v>
      </c>
      <c r="H77" s="110"/>
      <c r="I77" s="87"/>
      <c r="J77" s="87" t="e">
        <f>IF(H77/I77*100&gt;100,100,H77/I77*100)</f>
        <v>#DIV/0!</v>
      </c>
      <c r="K77" s="288"/>
      <c r="L77" s="285"/>
      <c r="M77" s="284"/>
      <c r="N77" s="275"/>
    </row>
    <row r="78" spans="1:14" ht="48" hidden="1" customHeight="1" x14ac:dyDescent="0.25">
      <c r="A78" s="303"/>
      <c r="B78" s="300" t="s">
        <v>113</v>
      </c>
      <c r="C78" s="306"/>
      <c r="D78" s="309"/>
      <c r="E78" s="95" t="s">
        <v>11</v>
      </c>
      <c r="F78" s="97" t="s">
        <v>131</v>
      </c>
      <c r="G78" s="96" t="s">
        <v>13</v>
      </c>
      <c r="H78" s="110"/>
      <c r="I78" s="110"/>
      <c r="J78" s="87" t="e">
        <f>IF(I78/H78*100&gt;100,100,I78/H78*100)</f>
        <v>#DIV/0!</v>
      </c>
      <c r="K78" s="289"/>
      <c r="L78" s="285"/>
      <c r="M78" s="284"/>
      <c r="N78" s="275"/>
    </row>
    <row r="79" spans="1:14" ht="32.25" hidden="1" customHeight="1" thickBot="1" x14ac:dyDescent="0.3">
      <c r="A79" s="303"/>
      <c r="B79" s="301" t="s">
        <v>115</v>
      </c>
      <c r="C79" s="307"/>
      <c r="D79" s="310"/>
      <c r="E79" s="98" t="s">
        <v>16</v>
      </c>
      <c r="F79" s="99" t="s">
        <v>116</v>
      </c>
      <c r="G79" s="100" t="s">
        <v>18</v>
      </c>
      <c r="H79" s="150"/>
      <c r="I79" s="150"/>
      <c r="J79" s="101" t="e">
        <f>IF(I79/H79*100&gt;100,100,I79/H79*100)</f>
        <v>#DIV/0!</v>
      </c>
      <c r="K79" s="91" t="e">
        <f>J79</f>
        <v>#DIV/0!</v>
      </c>
      <c r="L79" s="286"/>
      <c r="M79" s="284"/>
      <c r="N79" s="275"/>
    </row>
    <row r="80" spans="1:14" ht="63" hidden="1" customHeight="1" x14ac:dyDescent="0.25">
      <c r="A80" s="303"/>
      <c r="B80" s="299" t="str">
        <f>'[6]свод оценок по услугам'!B80:B83</f>
        <v>853211О.99.0.БВ19АБ40000</v>
      </c>
      <c r="C80" s="305" t="s">
        <v>136</v>
      </c>
      <c r="D80" s="308" t="s">
        <v>10</v>
      </c>
      <c r="E80" s="92" t="s">
        <v>11</v>
      </c>
      <c r="F80" s="93" t="s">
        <v>112</v>
      </c>
      <c r="G80" s="94" t="s">
        <v>13</v>
      </c>
      <c r="H80" s="147"/>
      <c r="I80" s="109"/>
      <c r="J80" s="87" t="e">
        <f>IF(I80/H80*100&gt;100,100,I80/H80*100)</f>
        <v>#DIV/0!</v>
      </c>
      <c r="K80" s="287" t="e">
        <f>(J80+J81+J82)/3</f>
        <v>#DIV/0!</v>
      </c>
      <c r="L80" s="277" t="e">
        <f>(K80+K83)/2</f>
        <v>#DIV/0!</v>
      </c>
      <c r="M80" s="284"/>
      <c r="N80" s="275"/>
    </row>
    <row r="81" spans="1:14" ht="63.75" hidden="1" customHeight="1" x14ac:dyDescent="0.25">
      <c r="A81" s="303"/>
      <c r="B81" s="300" t="s">
        <v>111</v>
      </c>
      <c r="C81" s="306"/>
      <c r="D81" s="309"/>
      <c r="E81" s="95" t="s">
        <v>11</v>
      </c>
      <c r="F81" s="97" t="s">
        <v>12</v>
      </c>
      <c r="G81" s="96" t="s">
        <v>13</v>
      </c>
      <c r="H81" s="110"/>
      <c r="I81" s="87"/>
      <c r="J81" s="87" t="e">
        <f>IF(H81/I81*100&gt;100,100,H81/I81*100)</f>
        <v>#DIV/0!</v>
      </c>
      <c r="K81" s="288"/>
      <c r="L81" s="285"/>
      <c r="M81" s="284"/>
      <c r="N81" s="275"/>
    </row>
    <row r="82" spans="1:14" ht="48" hidden="1" customHeight="1" x14ac:dyDescent="0.25">
      <c r="A82" s="303"/>
      <c r="B82" s="300" t="s">
        <v>113</v>
      </c>
      <c r="C82" s="306"/>
      <c r="D82" s="309"/>
      <c r="E82" s="95" t="s">
        <v>11</v>
      </c>
      <c r="F82" s="97" t="s">
        <v>131</v>
      </c>
      <c r="G82" s="96" t="s">
        <v>13</v>
      </c>
      <c r="H82" s="110"/>
      <c r="I82" s="110"/>
      <c r="J82" s="87" t="e">
        <f>IF(I82/H82*100&gt;100,100,I82/H82*100)</f>
        <v>#DIV/0!</v>
      </c>
      <c r="K82" s="289"/>
      <c r="L82" s="285"/>
      <c r="M82" s="284"/>
      <c r="N82" s="275"/>
    </row>
    <row r="83" spans="1:14" ht="32.25" hidden="1" customHeight="1" thickBot="1" x14ac:dyDescent="0.3">
      <c r="A83" s="303"/>
      <c r="B83" s="301" t="s">
        <v>115</v>
      </c>
      <c r="C83" s="307"/>
      <c r="D83" s="310"/>
      <c r="E83" s="98" t="s">
        <v>16</v>
      </c>
      <c r="F83" s="99" t="s">
        <v>116</v>
      </c>
      <c r="G83" s="100" t="s">
        <v>18</v>
      </c>
      <c r="H83" s="150"/>
      <c r="I83" s="150"/>
      <c r="J83" s="101" t="e">
        <f>IF(I83/H83*100&gt;100,100,I83/H83*100)</f>
        <v>#DIV/0!</v>
      </c>
      <c r="K83" s="91" t="e">
        <f>J83</f>
        <v>#DIV/0!</v>
      </c>
      <c r="L83" s="286"/>
      <c r="M83" s="284"/>
      <c r="N83" s="275"/>
    </row>
    <row r="84" spans="1:14" ht="63" hidden="1" customHeight="1" x14ac:dyDescent="0.25">
      <c r="A84" s="303"/>
      <c r="B84" s="299" t="str">
        <f>'[6]свод оценок по услугам'!B84:B87</f>
        <v>853211О.99.0.БВ19АА24000</v>
      </c>
      <c r="C84" s="305" t="s">
        <v>137</v>
      </c>
      <c r="D84" s="308" t="s">
        <v>10</v>
      </c>
      <c r="E84" s="92" t="s">
        <v>11</v>
      </c>
      <c r="F84" s="93" t="s">
        <v>112</v>
      </c>
      <c r="G84" s="94" t="s">
        <v>13</v>
      </c>
      <c r="H84" s="147"/>
      <c r="I84" s="109"/>
      <c r="J84" s="87" t="e">
        <f>IF(I84/H84*100&gt;100,100,I84/H84*100)</f>
        <v>#DIV/0!</v>
      </c>
      <c r="K84" s="287" t="e">
        <f>(J84+J85+J86)/3</f>
        <v>#DIV/0!</v>
      </c>
      <c r="L84" s="277" t="e">
        <f>(K84+K87)/2</f>
        <v>#DIV/0!</v>
      </c>
      <c r="M84" s="284"/>
      <c r="N84" s="275"/>
    </row>
    <row r="85" spans="1:14" ht="63.75" hidden="1" customHeight="1" x14ac:dyDescent="0.25">
      <c r="A85" s="303"/>
      <c r="B85" s="300" t="s">
        <v>111</v>
      </c>
      <c r="C85" s="306"/>
      <c r="D85" s="309"/>
      <c r="E85" s="95" t="s">
        <v>11</v>
      </c>
      <c r="F85" s="97" t="s">
        <v>12</v>
      </c>
      <c r="G85" s="96" t="s">
        <v>13</v>
      </c>
      <c r="H85" s="110"/>
      <c r="I85" s="87"/>
      <c r="J85" s="87" t="e">
        <f>IF(H85/I85*100&gt;100,100,H85/I85*100)</f>
        <v>#DIV/0!</v>
      </c>
      <c r="K85" s="288"/>
      <c r="L85" s="285"/>
      <c r="M85" s="284"/>
      <c r="N85" s="275"/>
    </row>
    <row r="86" spans="1:14" ht="48" hidden="1" customHeight="1" x14ac:dyDescent="0.25">
      <c r="A86" s="303"/>
      <c r="B86" s="300" t="s">
        <v>113</v>
      </c>
      <c r="C86" s="306"/>
      <c r="D86" s="309"/>
      <c r="E86" s="95" t="s">
        <v>11</v>
      </c>
      <c r="F86" s="97" t="s">
        <v>131</v>
      </c>
      <c r="G86" s="96" t="s">
        <v>13</v>
      </c>
      <c r="H86" s="110"/>
      <c r="I86" s="110"/>
      <c r="J86" s="87" t="e">
        <f>IF(I86/H86*100&gt;100,100,I86/H86*100)</f>
        <v>#DIV/0!</v>
      </c>
      <c r="K86" s="289"/>
      <c r="L86" s="285"/>
      <c r="M86" s="284"/>
      <c r="N86" s="275"/>
    </row>
    <row r="87" spans="1:14" ht="32.25" hidden="1" customHeight="1" thickBot="1" x14ac:dyDescent="0.3">
      <c r="A87" s="303"/>
      <c r="B87" s="301" t="s">
        <v>115</v>
      </c>
      <c r="C87" s="307"/>
      <c r="D87" s="310"/>
      <c r="E87" s="98" t="s">
        <v>16</v>
      </c>
      <c r="F87" s="99" t="s">
        <v>116</v>
      </c>
      <c r="G87" s="100" t="s">
        <v>18</v>
      </c>
      <c r="H87" s="150"/>
      <c r="I87" s="150"/>
      <c r="J87" s="101" t="e">
        <f>IF(I87/H87*100&gt;100,100,I87/H87*100)</f>
        <v>#DIV/0!</v>
      </c>
      <c r="K87" s="91" t="e">
        <f>J87</f>
        <v>#DIV/0!</v>
      </c>
      <c r="L87" s="286"/>
      <c r="M87" s="284"/>
      <c r="N87" s="275"/>
    </row>
    <row r="88" spans="1:14" ht="63" hidden="1" customHeight="1" x14ac:dyDescent="0.25">
      <c r="A88" s="303"/>
      <c r="B88" s="299" t="str">
        <f>'[6]свод оценок по услугам'!B88:B91</f>
        <v>853211О.99.0.БВ19АА26000</v>
      </c>
      <c r="C88" s="305" t="s">
        <v>138</v>
      </c>
      <c r="D88" s="308" t="s">
        <v>10</v>
      </c>
      <c r="E88" s="92" t="s">
        <v>11</v>
      </c>
      <c r="F88" s="93" t="s">
        <v>112</v>
      </c>
      <c r="G88" s="94" t="s">
        <v>13</v>
      </c>
      <c r="H88" s="147"/>
      <c r="I88" s="109"/>
      <c r="J88" s="87" t="e">
        <f>IF(I88/H88*100&gt;100,100,I88/H88*100)</f>
        <v>#DIV/0!</v>
      </c>
      <c r="K88" s="287" t="e">
        <f>(J88+J89+J90)/3</f>
        <v>#DIV/0!</v>
      </c>
      <c r="L88" s="277" t="e">
        <f>(K88+K91)/2</f>
        <v>#DIV/0!</v>
      </c>
      <c r="M88" s="284"/>
      <c r="N88" s="275"/>
    </row>
    <row r="89" spans="1:14" ht="63.75" hidden="1" customHeight="1" x14ac:dyDescent="0.25">
      <c r="A89" s="303"/>
      <c r="B89" s="300" t="s">
        <v>111</v>
      </c>
      <c r="C89" s="306"/>
      <c r="D89" s="309"/>
      <c r="E89" s="95" t="s">
        <v>11</v>
      </c>
      <c r="F89" s="97" t="s">
        <v>12</v>
      </c>
      <c r="G89" s="96" t="s">
        <v>13</v>
      </c>
      <c r="H89" s="110"/>
      <c r="I89" s="87"/>
      <c r="J89" s="87" t="e">
        <f>IF(H89/I89*100&gt;100,100,H89/I89*100)</f>
        <v>#DIV/0!</v>
      </c>
      <c r="K89" s="288"/>
      <c r="L89" s="285"/>
      <c r="M89" s="284"/>
      <c r="N89" s="275"/>
    </row>
    <row r="90" spans="1:14" ht="48" hidden="1" customHeight="1" x14ac:dyDescent="0.25">
      <c r="A90" s="303"/>
      <c r="B90" s="300" t="s">
        <v>113</v>
      </c>
      <c r="C90" s="306"/>
      <c r="D90" s="309"/>
      <c r="E90" s="95" t="s">
        <v>11</v>
      </c>
      <c r="F90" s="97" t="s">
        <v>131</v>
      </c>
      <c r="G90" s="96" t="s">
        <v>13</v>
      </c>
      <c r="H90" s="110"/>
      <c r="I90" s="110"/>
      <c r="J90" s="87" t="e">
        <f>IF(I90/H90*100&gt;100,100,I90/H90*100)</f>
        <v>#DIV/0!</v>
      </c>
      <c r="K90" s="289"/>
      <c r="L90" s="285"/>
      <c r="M90" s="284"/>
      <c r="N90" s="275"/>
    </row>
    <row r="91" spans="1:14" ht="32.25" hidden="1" customHeight="1" thickBot="1" x14ac:dyDescent="0.3">
      <c r="A91" s="303"/>
      <c r="B91" s="301" t="s">
        <v>115</v>
      </c>
      <c r="C91" s="307"/>
      <c r="D91" s="310"/>
      <c r="E91" s="98" t="s">
        <v>16</v>
      </c>
      <c r="F91" s="99" t="s">
        <v>116</v>
      </c>
      <c r="G91" s="100" t="s">
        <v>18</v>
      </c>
      <c r="H91" s="150"/>
      <c r="I91" s="150"/>
      <c r="J91" s="101" t="e">
        <f>IF(I91/H91*100&gt;100,100,I91/H91*100)</f>
        <v>#DIV/0!</v>
      </c>
      <c r="K91" s="91" t="e">
        <f>J91</f>
        <v>#DIV/0!</v>
      </c>
      <c r="L91" s="286"/>
      <c r="M91" s="284"/>
      <c r="N91" s="275"/>
    </row>
    <row r="92" spans="1:14" ht="63" customHeight="1" x14ac:dyDescent="0.25">
      <c r="A92" s="303"/>
      <c r="B92" s="299" t="str">
        <f>'[6]свод оценок по услугам'!B92:B95</f>
        <v>853211О.99.0.БВ19АА66000</v>
      </c>
      <c r="C92" s="305" t="s">
        <v>139</v>
      </c>
      <c r="D92" s="308" t="s">
        <v>10</v>
      </c>
      <c r="E92" s="92" t="s">
        <v>11</v>
      </c>
      <c r="F92" s="93" t="s">
        <v>112</v>
      </c>
      <c r="G92" s="94" t="s">
        <v>13</v>
      </c>
      <c r="H92" s="147">
        <v>84</v>
      </c>
      <c r="I92" s="147">
        <v>84</v>
      </c>
      <c r="J92" s="87">
        <f>IF(I92/H92*100&gt;100,100,I92/H92*100)</f>
        <v>100</v>
      </c>
      <c r="K92" s="287">
        <f>(J92+J93+J94)/3</f>
        <v>100</v>
      </c>
      <c r="L92" s="277">
        <f>(K92+K95)/2</f>
        <v>98</v>
      </c>
      <c r="M92" s="284"/>
      <c r="N92" s="275"/>
    </row>
    <row r="93" spans="1:14" ht="63" x14ac:dyDescent="0.25">
      <c r="A93" s="303"/>
      <c r="B93" s="300" t="s">
        <v>111</v>
      </c>
      <c r="C93" s="306"/>
      <c r="D93" s="309"/>
      <c r="E93" s="95" t="s">
        <v>11</v>
      </c>
      <c r="F93" s="97" t="s">
        <v>12</v>
      </c>
      <c r="G93" s="96" t="s">
        <v>13</v>
      </c>
      <c r="H93" s="110">
        <v>10</v>
      </c>
      <c r="I93" s="110">
        <v>9.4</v>
      </c>
      <c r="J93" s="87">
        <f>IF(H93/I93*100&gt;100,100,H93/I93*100)</f>
        <v>100</v>
      </c>
      <c r="K93" s="288"/>
      <c r="L93" s="285"/>
      <c r="M93" s="284"/>
      <c r="N93" s="275"/>
    </row>
    <row r="94" spans="1:14" ht="47.25" x14ac:dyDescent="0.25">
      <c r="A94" s="303"/>
      <c r="B94" s="300" t="s">
        <v>113</v>
      </c>
      <c r="C94" s="306"/>
      <c r="D94" s="309"/>
      <c r="E94" s="95" t="s">
        <v>11</v>
      </c>
      <c r="F94" s="97" t="s">
        <v>131</v>
      </c>
      <c r="G94" s="96" t="s">
        <v>13</v>
      </c>
      <c r="H94" s="110">
        <v>100</v>
      </c>
      <c r="I94" s="110">
        <v>100</v>
      </c>
      <c r="J94" s="87">
        <f>IF(I94/H94*100&gt;100,100,I94/H94*100)</f>
        <v>100</v>
      </c>
      <c r="K94" s="289"/>
      <c r="L94" s="285"/>
      <c r="M94" s="284"/>
      <c r="N94" s="275"/>
    </row>
    <row r="95" spans="1:14" ht="32.25" thickBot="1" x14ac:dyDescent="0.3">
      <c r="A95" s="303"/>
      <c r="B95" s="301" t="s">
        <v>115</v>
      </c>
      <c r="C95" s="307"/>
      <c r="D95" s="310"/>
      <c r="E95" s="98" t="s">
        <v>16</v>
      </c>
      <c r="F95" s="99" t="s">
        <v>116</v>
      </c>
      <c r="G95" s="100" t="s">
        <v>18</v>
      </c>
      <c r="H95" s="150">
        <v>10.333333333333334</v>
      </c>
      <c r="I95" s="150">
        <v>9.92</v>
      </c>
      <c r="J95" s="101">
        <f>IF(I95/H95*100&gt;100,100,I95/H95*100)</f>
        <v>96</v>
      </c>
      <c r="K95" s="91">
        <f>J95</f>
        <v>96</v>
      </c>
      <c r="L95" s="286"/>
      <c r="M95" s="284"/>
      <c r="N95" s="275"/>
    </row>
    <row r="96" spans="1:14" ht="63" customHeight="1" x14ac:dyDescent="0.25">
      <c r="A96" s="303"/>
      <c r="B96" s="299" t="str">
        <f>'[6]свод оценок по услугам'!B96:B99</f>
        <v>853211О.99.0.БВ19АА68000</v>
      </c>
      <c r="C96" s="305" t="s">
        <v>140</v>
      </c>
      <c r="D96" s="308" t="s">
        <v>10</v>
      </c>
      <c r="E96" s="92" t="s">
        <v>11</v>
      </c>
      <c r="F96" s="93" t="s">
        <v>112</v>
      </c>
      <c r="G96" s="94" t="s">
        <v>13</v>
      </c>
      <c r="H96" s="147">
        <v>84</v>
      </c>
      <c r="I96" s="109">
        <v>84</v>
      </c>
      <c r="J96" s="87">
        <f>IF(I96/H96*100&gt;100,100,I96/H96*100)</f>
        <v>100</v>
      </c>
      <c r="K96" s="287">
        <f>(J96+J97+J98)/3</f>
        <v>100</v>
      </c>
      <c r="L96" s="277">
        <f>(K96+K99)/2</f>
        <v>100</v>
      </c>
      <c r="M96" s="284"/>
      <c r="N96" s="275"/>
    </row>
    <row r="97" spans="1:14" ht="63" customHeight="1" x14ac:dyDescent="0.25">
      <c r="A97" s="303"/>
      <c r="B97" s="300" t="s">
        <v>111</v>
      </c>
      <c r="C97" s="306"/>
      <c r="D97" s="309"/>
      <c r="E97" s="95" t="s">
        <v>11</v>
      </c>
      <c r="F97" s="97" t="s">
        <v>12</v>
      </c>
      <c r="G97" s="96" t="s">
        <v>13</v>
      </c>
      <c r="H97" s="110">
        <v>10</v>
      </c>
      <c r="I97" s="87">
        <v>9.5</v>
      </c>
      <c r="J97" s="87">
        <f>IF(H97/I97*100&gt;100,100,H97/I97*100)</f>
        <v>100</v>
      </c>
      <c r="K97" s="288"/>
      <c r="L97" s="285"/>
      <c r="M97" s="284"/>
      <c r="N97" s="275"/>
    </row>
    <row r="98" spans="1:14" ht="47.25" x14ac:dyDescent="0.25">
      <c r="A98" s="303"/>
      <c r="B98" s="300" t="s">
        <v>113</v>
      </c>
      <c r="C98" s="306"/>
      <c r="D98" s="309"/>
      <c r="E98" s="95" t="s">
        <v>11</v>
      </c>
      <c r="F98" s="97" t="s">
        <v>131</v>
      </c>
      <c r="G98" s="96" t="s">
        <v>13</v>
      </c>
      <c r="H98" s="110">
        <v>100</v>
      </c>
      <c r="I98" s="110">
        <v>100</v>
      </c>
      <c r="J98" s="87">
        <f>IF(I98/H98*100&gt;100,100,I98/H98*100)</f>
        <v>100</v>
      </c>
      <c r="K98" s="289"/>
      <c r="L98" s="285"/>
      <c r="M98" s="284"/>
      <c r="N98" s="275"/>
    </row>
    <row r="99" spans="1:14" ht="32.25" thickBot="1" x14ac:dyDescent="0.3">
      <c r="A99" s="303"/>
      <c r="B99" s="301" t="s">
        <v>115</v>
      </c>
      <c r="C99" s="307"/>
      <c r="D99" s="310"/>
      <c r="E99" s="98" t="s">
        <v>16</v>
      </c>
      <c r="F99" s="99" t="s">
        <v>116</v>
      </c>
      <c r="G99" s="100" t="s">
        <v>18</v>
      </c>
      <c r="H99" s="150">
        <v>115</v>
      </c>
      <c r="I99" s="150">
        <v>117.41666666666667</v>
      </c>
      <c r="J99" s="101">
        <f>IF(I99/H99*100&gt;100,100,I99/H99*100)</f>
        <v>100</v>
      </c>
      <c r="K99" s="91">
        <f>J99</f>
        <v>100</v>
      </c>
      <c r="L99" s="286"/>
      <c r="M99" s="284"/>
      <c r="N99" s="276"/>
    </row>
    <row r="100" spans="1:14" ht="63" hidden="1" customHeight="1" x14ac:dyDescent="0.25">
      <c r="A100" s="303"/>
      <c r="B100" s="299">
        <f>'[6]свод оценок по услугам'!B100:B103</f>
        <v>0</v>
      </c>
      <c r="C100" s="305" t="s">
        <v>141</v>
      </c>
      <c r="D100" s="308" t="s">
        <v>10</v>
      </c>
      <c r="E100" s="92" t="s">
        <v>11</v>
      </c>
      <c r="F100" s="93" t="s">
        <v>112</v>
      </c>
      <c r="G100" s="94" t="s">
        <v>13</v>
      </c>
      <c r="H100" s="147"/>
      <c r="I100" s="109"/>
      <c r="J100" s="87" t="e">
        <f>IF(I100/H100*100&gt;100,100,I100/H100*100)</f>
        <v>#DIV/0!</v>
      </c>
      <c r="K100" s="287" t="e">
        <f>(J100+J101+J102)/3</f>
        <v>#DIV/0!</v>
      </c>
      <c r="L100" s="277" t="e">
        <f>(K100+K103)/2</f>
        <v>#DIV/0!</v>
      </c>
      <c r="M100" s="284"/>
      <c r="N100" s="84"/>
    </row>
    <row r="101" spans="1:14" ht="63" hidden="1" customHeight="1" x14ac:dyDescent="0.25">
      <c r="A101" s="303"/>
      <c r="B101" s="300" t="s">
        <v>111</v>
      </c>
      <c r="C101" s="306"/>
      <c r="D101" s="309"/>
      <c r="E101" s="95" t="s">
        <v>11</v>
      </c>
      <c r="F101" s="97" t="s">
        <v>12</v>
      </c>
      <c r="G101" s="96" t="s">
        <v>13</v>
      </c>
      <c r="H101" s="110"/>
      <c r="I101" s="87"/>
      <c r="J101" s="87" t="e">
        <f>IF(H101/I101*100&gt;100,100,H101/I101*100)</f>
        <v>#DIV/0!</v>
      </c>
      <c r="K101" s="288"/>
      <c r="L101" s="285"/>
      <c r="M101" s="284"/>
      <c r="N101" s="84"/>
    </row>
    <row r="102" spans="1:14" ht="47.25" hidden="1" customHeight="1" x14ac:dyDescent="0.25">
      <c r="A102" s="303"/>
      <c r="B102" s="300" t="s">
        <v>113</v>
      </c>
      <c r="C102" s="306"/>
      <c r="D102" s="309"/>
      <c r="E102" s="95" t="s">
        <v>11</v>
      </c>
      <c r="F102" s="97" t="s">
        <v>131</v>
      </c>
      <c r="G102" s="96" t="s">
        <v>13</v>
      </c>
      <c r="H102" s="110"/>
      <c r="I102" s="110"/>
      <c r="J102" s="87" t="e">
        <f>IF(I102/H102*100&gt;100,100,I102/H102*100)</f>
        <v>#DIV/0!</v>
      </c>
      <c r="K102" s="289"/>
      <c r="L102" s="285"/>
      <c r="M102" s="284"/>
      <c r="N102" s="84"/>
    </row>
    <row r="103" spans="1:14" ht="32.25" hidden="1" customHeight="1" thickBot="1" x14ac:dyDescent="0.3">
      <c r="A103" s="303"/>
      <c r="B103" s="301" t="s">
        <v>115</v>
      </c>
      <c r="C103" s="307"/>
      <c r="D103" s="310"/>
      <c r="E103" s="98" t="s">
        <v>16</v>
      </c>
      <c r="F103" s="99" t="s">
        <v>116</v>
      </c>
      <c r="G103" s="100" t="s">
        <v>18</v>
      </c>
      <c r="H103" s="150"/>
      <c r="I103" s="150"/>
      <c r="J103" s="101" t="e">
        <f>IF(I103/H103*100&gt;100,100,I103/H103*100)</f>
        <v>#DIV/0!</v>
      </c>
      <c r="K103" s="91" t="e">
        <f>J103</f>
        <v>#DIV/0!</v>
      </c>
      <c r="L103" s="286"/>
      <c r="M103" s="284"/>
      <c r="N103" s="87"/>
    </row>
    <row r="104" spans="1:14" ht="63" hidden="1" customHeight="1" x14ac:dyDescent="0.25">
      <c r="A104" s="303"/>
      <c r="B104" s="299" t="str">
        <f>'[6]свод оценок по услугам'!B104:B107</f>
        <v>853211О.99.0.БВ19АБ52000</v>
      </c>
      <c r="C104" s="305" t="s">
        <v>142</v>
      </c>
      <c r="D104" s="308" t="s">
        <v>10</v>
      </c>
      <c r="E104" s="92" t="s">
        <v>11</v>
      </c>
      <c r="F104" s="93" t="s">
        <v>112</v>
      </c>
      <c r="G104" s="94" t="s">
        <v>13</v>
      </c>
      <c r="H104" s="147"/>
      <c r="I104" s="109"/>
      <c r="J104" s="87" t="e">
        <f>IF(I104/H104*100&gt;100,100,I104/H104*100)</f>
        <v>#DIV/0!</v>
      </c>
      <c r="K104" s="287" t="e">
        <f>(J104+J105+J106)/3</f>
        <v>#DIV/0!</v>
      </c>
      <c r="L104" s="277" t="e">
        <f>(K104+K107)/2</f>
        <v>#DIV/0!</v>
      </c>
      <c r="M104" s="284"/>
      <c r="N104" s="84"/>
    </row>
    <row r="105" spans="1:14" ht="63" hidden="1" customHeight="1" x14ac:dyDescent="0.25">
      <c r="A105" s="303"/>
      <c r="B105" s="300" t="s">
        <v>111</v>
      </c>
      <c r="C105" s="306"/>
      <c r="D105" s="309"/>
      <c r="E105" s="95" t="s">
        <v>11</v>
      </c>
      <c r="F105" s="97" t="s">
        <v>12</v>
      </c>
      <c r="G105" s="96" t="s">
        <v>13</v>
      </c>
      <c r="H105" s="110"/>
      <c r="I105" s="87"/>
      <c r="J105" s="87" t="e">
        <f>IF(H105/I105*100&gt;100,100,H105/I105*100)</f>
        <v>#DIV/0!</v>
      </c>
      <c r="K105" s="288"/>
      <c r="L105" s="285"/>
      <c r="M105" s="284"/>
      <c r="N105" s="84"/>
    </row>
    <row r="106" spans="1:14" ht="47.25" hidden="1" customHeight="1" x14ac:dyDescent="0.25">
      <c r="A106" s="303"/>
      <c r="B106" s="300" t="s">
        <v>113</v>
      </c>
      <c r="C106" s="306"/>
      <c r="D106" s="309"/>
      <c r="E106" s="95" t="s">
        <v>11</v>
      </c>
      <c r="F106" s="97" t="s">
        <v>131</v>
      </c>
      <c r="G106" s="96" t="s">
        <v>13</v>
      </c>
      <c r="H106" s="110"/>
      <c r="I106" s="110"/>
      <c r="J106" s="87" t="e">
        <f>IF(I106/H106*100&gt;100,100,I106/H106*100)</f>
        <v>#DIV/0!</v>
      </c>
      <c r="K106" s="289"/>
      <c r="L106" s="285"/>
      <c r="M106" s="284"/>
      <c r="N106" s="84"/>
    </row>
    <row r="107" spans="1:14" ht="32.25" hidden="1" customHeight="1" thickBot="1" x14ac:dyDescent="0.3">
      <c r="A107" s="303"/>
      <c r="B107" s="300" t="s">
        <v>115</v>
      </c>
      <c r="C107" s="306"/>
      <c r="D107" s="309"/>
      <c r="E107" s="117" t="s">
        <v>16</v>
      </c>
      <c r="F107" s="118" t="s">
        <v>116</v>
      </c>
      <c r="G107" s="119" t="s">
        <v>18</v>
      </c>
      <c r="H107" s="152"/>
      <c r="I107" s="152"/>
      <c r="J107" s="101" t="e">
        <f>IF(I107/H107*100&gt;100,100,I107/H107*100)</f>
        <v>#DIV/0!</v>
      </c>
      <c r="K107" s="120" t="e">
        <f>J107</f>
        <v>#DIV/0!</v>
      </c>
      <c r="L107" s="285"/>
      <c r="M107" s="284"/>
      <c r="N107" s="120"/>
    </row>
    <row r="108" spans="1:14" s="138" customFormat="1" x14ac:dyDescent="0.25">
      <c r="B108" s="332"/>
      <c r="D108" s="136"/>
      <c r="H108" s="153"/>
      <c r="I108" s="153"/>
      <c r="J108" s="153"/>
      <c r="K108" s="153"/>
      <c r="L108" s="153"/>
    </row>
    <row r="109" spans="1:14" s="138" customFormat="1" x14ac:dyDescent="0.25">
      <c r="B109" s="333"/>
      <c r="D109" s="136"/>
      <c r="H109" s="153"/>
      <c r="I109" s="153"/>
      <c r="J109" s="153"/>
      <c r="K109" s="153"/>
      <c r="L109" s="153"/>
    </row>
    <row r="110" spans="1:14" s="138" customFormat="1" x14ac:dyDescent="0.25">
      <c r="B110" s="333"/>
      <c r="D110" s="136"/>
      <c r="H110" s="153"/>
      <c r="I110" s="153"/>
      <c r="J110" s="153"/>
      <c r="K110" s="153"/>
      <c r="L110" s="153"/>
    </row>
    <row r="111" spans="1:14" s="138" customFormat="1" x14ac:dyDescent="0.25">
      <c r="B111" s="333"/>
      <c r="D111" s="136"/>
      <c r="H111" s="153"/>
      <c r="I111" s="153"/>
      <c r="J111" s="153"/>
      <c r="K111" s="153"/>
      <c r="L111" s="153"/>
    </row>
    <row r="112" spans="1:14" x14ac:dyDescent="0.25">
      <c r="A112" s="124"/>
      <c r="B112" s="124"/>
      <c r="C112" s="124"/>
      <c r="F112" s="124"/>
    </row>
    <row r="114" spans="2:2" x14ac:dyDescent="0.25">
      <c r="B114" s="125" t="s">
        <v>143</v>
      </c>
    </row>
    <row r="116" spans="2:2" x14ac:dyDescent="0.25">
      <c r="B116" s="125" t="s">
        <v>158</v>
      </c>
    </row>
  </sheetData>
  <autoFilter ref="A3:N112"/>
  <mergeCells count="135">
    <mergeCell ref="L100:L103"/>
    <mergeCell ref="B104:B107"/>
    <mergeCell ref="C104:C107"/>
    <mergeCell ref="D104:D107"/>
    <mergeCell ref="K104:K106"/>
    <mergeCell ref="L104:L107"/>
    <mergeCell ref="B100:B103"/>
    <mergeCell ref="C100:C103"/>
    <mergeCell ref="D100:D103"/>
    <mergeCell ref="K100:K102"/>
    <mergeCell ref="D96:D99"/>
    <mergeCell ref="K96:K98"/>
    <mergeCell ref="L96:L99"/>
    <mergeCell ref="D92:D95"/>
    <mergeCell ref="B96:B99"/>
    <mergeCell ref="C96:C99"/>
    <mergeCell ref="B92:B95"/>
    <mergeCell ref="C92:C95"/>
    <mergeCell ref="B84:B87"/>
    <mergeCell ref="C84:C87"/>
    <mergeCell ref="D84:D87"/>
    <mergeCell ref="K84:K86"/>
    <mergeCell ref="K92:K94"/>
    <mergeCell ref="L92:L95"/>
    <mergeCell ref="B80:B83"/>
    <mergeCell ref="C80:C83"/>
    <mergeCell ref="B76:B79"/>
    <mergeCell ref="C76:C79"/>
    <mergeCell ref="L84:L87"/>
    <mergeCell ref="B88:B91"/>
    <mergeCell ref="C88:C91"/>
    <mergeCell ref="D88:D91"/>
    <mergeCell ref="K88:K90"/>
    <mergeCell ref="L88:L91"/>
    <mergeCell ref="K76:K78"/>
    <mergeCell ref="L76:L79"/>
    <mergeCell ref="D80:D83"/>
    <mergeCell ref="K80:K82"/>
    <mergeCell ref="L80:L83"/>
    <mergeCell ref="D76:D79"/>
    <mergeCell ref="L68:L71"/>
    <mergeCell ref="B72:B75"/>
    <mergeCell ref="C72:C75"/>
    <mergeCell ref="D72:D75"/>
    <mergeCell ref="K72:K74"/>
    <mergeCell ref="L72:L75"/>
    <mergeCell ref="B68:B71"/>
    <mergeCell ref="C68:C71"/>
    <mergeCell ref="D68:D71"/>
    <mergeCell ref="K68:K70"/>
    <mergeCell ref="B56:B59"/>
    <mergeCell ref="C56:C59"/>
    <mergeCell ref="D56:D59"/>
    <mergeCell ref="K56:K58"/>
    <mergeCell ref="L56:L59"/>
    <mergeCell ref="D64:D67"/>
    <mergeCell ref="K64:K66"/>
    <mergeCell ref="L64:L67"/>
    <mergeCell ref="D60:D63"/>
    <mergeCell ref="B64:B67"/>
    <mergeCell ref="C64:C67"/>
    <mergeCell ref="B60:B63"/>
    <mergeCell ref="C60:C63"/>
    <mergeCell ref="K60:K62"/>
    <mergeCell ref="L60:L63"/>
    <mergeCell ref="D48:D51"/>
    <mergeCell ref="K48:K50"/>
    <mergeCell ref="L48:L51"/>
    <mergeCell ref="D44:D47"/>
    <mergeCell ref="B48:B51"/>
    <mergeCell ref="C48:C51"/>
    <mergeCell ref="B44:B47"/>
    <mergeCell ref="C44:C47"/>
    <mergeCell ref="L52:L55"/>
    <mergeCell ref="B52:B55"/>
    <mergeCell ref="C52:C55"/>
    <mergeCell ref="D52:D55"/>
    <mergeCell ref="K52:K54"/>
    <mergeCell ref="K32:K34"/>
    <mergeCell ref="L32:L35"/>
    <mergeCell ref="D28:D31"/>
    <mergeCell ref="C32:C35"/>
    <mergeCell ref="C36:C39"/>
    <mergeCell ref="D36:D39"/>
    <mergeCell ref="K36:K38"/>
    <mergeCell ref="K44:K46"/>
    <mergeCell ref="L44:L47"/>
    <mergeCell ref="N8:N99"/>
    <mergeCell ref="K20:K22"/>
    <mergeCell ref="L20:L23"/>
    <mergeCell ref="B24:B27"/>
    <mergeCell ref="C24:C27"/>
    <mergeCell ref="D24:D27"/>
    <mergeCell ref="K24:K26"/>
    <mergeCell ref="L24:L27"/>
    <mergeCell ref="B20:B23"/>
    <mergeCell ref="C20:C23"/>
    <mergeCell ref="K12:K14"/>
    <mergeCell ref="L12:L15"/>
    <mergeCell ref="B28:B31"/>
    <mergeCell ref="C28:C31"/>
    <mergeCell ref="K28:K30"/>
    <mergeCell ref="L36:L39"/>
    <mergeCell ref="B40:B43"/>
    <mergeCell ref="C40:C43"/>
    <mergeCell ref="D40:D43"/>
    <mergeCell ref="K40:K42"/>
    <mergeCell ref="L40:L43"/>
    <mergeCell ref="B36:B39"/>
    <mergeCell ref="L28:L31"/>
    <mergeCell ref="D32:D35"/>
    <mergeCell ref="B108:B111"/>
    <mergeCell ref="A1:N1"/>
    <mergeCell ref="A4:A107"/>
    <mergeCell ref="B4:B7"/>
    <mergeCell ref="C4:C7"/>
    <mergeCell ref="D4:D7"/>
    <mergeCell ref="D16:D19"/>
    <mergeCell ref="K16:K18"/>
    <mergeCell ref="L16:L19"/>
    <mergeCell ref="B16:B19"/>
    <mergeCell ref="K4:K6"/>
    <mergeCell ref="L4:L7"/>
    <mergeCell ref="M4:M107"/>
    <mergeCell ref="B8:B11"/>
    <mergeCell ref="C8:C11"/>
    <mergeCell ref="D8:D11"/>
    <mergeCell ref="K8:K10"/>
    <mergeCell ref="C16:C19"/>
    <mergeCell ref="D20:D23"/>
    <mergeCell ref="B32:B35"/>
    <mergeCell ref="L8:L11"/>
    <mergeCell ref="B12:B15"/>
    <mergeCell ref="C12:C15"/>
    <mergeCell ref="D12:D15"/>
  </mergeCells>
  <phoneticPr fontId="10" type="noConversion"/>
  <pageMargins left="0.7" right="0.7" top="0.75" bottom="0.75" header="0.3" footer="0.3"/>
  <pageSetup paperSize="9" scale="47" fitToHeight="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I20" sqref="I20"/>
    </sheetView>
  </sheetViews>
  <sheetFormatPr defaultColWidth="9.140625" defaultRowHeight="15.75" x14ac:dyDescent="0.25"/>
  <cols>
    <col min="1" max="1" width="19.140625" style="189" customWidth="1"/>
    <col min="2" max="2" width="33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181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23"/>
      <c r="I7" s="23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'[7]9'!$H$8</f>
        <v>6.6</v>
      </c>
      <c r="I8" s="73">
        <f>'[7]9'!$I$8</f>
        <v>4.9000000000000004</v>
      </c>
      <c r="J8" s="24">
        <f>IF(H8/I8*100&gt;100,100,H8/I8*100)</f>
        <v>100</v>
      </c>
      <c r="K8" s="334">
        <f>(J8+J9+J10)/3</f>
        <v>100</v>
      </c>
      <c r="L8" s="336">
        <f>(K8+K11)/2</f>
        <v>100</v>
      </c>
      <c r="M8" s="348"/>
      <c r="N8" s="198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'[7]9'!$H$9</f>
        <v>100</v>
      </c>
      <c r="I9" s="73">
        <f>'[7]9'!$I$9</f>
        <v>100</v>
      </c>
      <c r="J9" s="24">
        <f>IF(I9/H9*100&gt;100,100,I9/H9*100)</f>
        <v>100</v>
      </c>
      <c r="K9" s="335"/>
      <c r="L9" s="337"/>
      <c r="M9" s="348"/>
      <c r="N9" s="199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'[7]9'!$H$10</f>
        <v>100</v>
      </c>
      <c r="I10" s="73">
        <f>'[7]9'!$I$10</f>
        <v>100</v>
      </c>
      <c r="J10" s="24">
        <f>IF(I10/H10*100&gt;100,100,I10/H10*100)</f>
        <v>100</v>
      </c>
      <c r="K10" s="335"/>
      <c r="L10" s="337"/>
      <c r="M10" s="348"/>
      <c r="N10" s="199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'[7]9'!$H$11</f>
        <v>1</v>
      </c>
      <c r="I11" s="73">
        <f>'[7]9'!$I$11</f>
        <v>1</v>
      </c>
      <c r="J11" s="24">
        <f>IF(I11/H11*100&gt;100,100,I11/H11*100)</f>
        <v>100</v>
      </c>
      <c r="K11" s="24">
        <f>J11</f>
        <v>100</v>
      </c>
      <c r="L11" s="337"/>
      <c r="M11" s="348"/>
      <c r="N11" s="200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198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199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199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23"/>
      <c r="I15" s="23"/>
      <c r="J15" s="24"/>
      <c r="K15" s="24"/>
      <c r="L15" s="344"/>
      <c r="M15" s="348"/>
      <c r="N15" s="200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'[8]Оценка от учреждения'!H16</f>
        <v>6.6</v>
      </c>
      <c r="I16" s="73">
        <f>'[8]Оценка от учреждения'!I16</f>
        <v>4.9000000000000004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198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'[8]Оценка от учреждения'!H17</f>
        <v>100</v>
      </c>
      <c r="I17" s="73">
        <f>'[8]Оценка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199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'[8]Оценка от учреждения'!H18</f>
        <v>71</v>
      </c>
      <c r="I18" s="73">
        <f>'[8]Оценка от учреждения'!I18</f>
        <v>80</v>
      </c>
      <c r="J18" s="24">
        <f>IF(I18/H18*100&gt;100,100,I18/H18*100)</f>
        <v>100</v>
      </c>
      <c r="K18" s="335"/>
      <c r="L18" s="337"/>
      <c r="M18" s="348"/>
      <c r="N18" s="199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'[8]Оценка от учреждения'!H19</f>
        <v>0.57999999999999996</v>
      </c>
      <c r="I19" s="73">
        <f>'[8]Оценка от учреждения'!I19</f>
        <v>0.57999999999999996</v>
      </c>
      <c r="J19" s="24">
        <f>IF(I19/H19*100&gt;100,100,I19/H19*100)</f>
        <v>100</v>
      </c>
      <c r="K19" s="24">
        <f>J19</f>
        <v>100</v>
      </c>
      <c r="L19" s="337"/>
      <c r="M19" s="348"/>
      <c r="N19" s="200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'[8]Оценка от учреждения'!H20</f>
        <v>6.6</v>
      </c>
      <c r="I20" s="73">
        <f>'[8]Оценка от учреждения'!I20</f>
        <v>2.1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198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'[8]Оценка от учреждения'!H21</f>
        <v>100</v>
      </c>
      <c r="I21" s="73">
        <f>'[8]Оценка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199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'[8]Оценка от учреждения'!H22</f>
        <v>71</v>
      </c>
      <c r="I22" s="73">
        <f>'[8]Оценка от учреждения'!I22</f>
        <v>75</v>
      </c>
      <c r="J22" s="24">
        <f>IF(I22/H22*100&gt;100,100,I22/H22*100)</f>
        <v>100</v>
      </c>
      <c r="K22" s="335"/>
      <c r="L22" s="337"/>
      <c r="M22" s="348"/>
      <c r="N22" s="199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'[8]Оценка от учреждения'!H23</f>
        <v>1.33</v>
      </c>
      <c r="I23" s="73">
        <f>'[8]Оценка от учреждения'!I23</f>
        <v>2.17</v>
      </c>
      <c r="J23" s="24">
        <f>IF(I23/H23*100&gt;100,100,I23/H23*100)</f>
        <v>100</v>
      </c>
      <c r="K23" s="24">
        <f>J23</f>
        <v>100</v>
      </c>
      <c r="L23" s="337"/>
      <c r="M23" s="348"/>
      <c r="N23" s="200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'[8]Оценка от учреждения'!H24</f>
        <v>6.6</v>
      </c>
      <c r="I24" s="73">
        <f>'[8]Оценка от учреждения'!I24</f>
        <v>6.3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198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'[8]Оценка от учреждения'!H25</f>
        <v>100</v>
      </c>
      <c r="I25" s="73">
        <f>'[8]Оценка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199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'[8]Оценка от учреждения'!H26</f>
        <v>71</v>
      </c>
      <c r="I26" s="73">
        <f>'[8]Оценка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199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'[8]Оценка от учреждения'!H27</f>
        <v>31</v>
      </c>
      <c r="I27" s="73">
        <f>'[8]Оценка от учреждения'!I27</f>
        <v>31.5</v>
      </c>
      <c r="J27" s="24">
        <f>IF(I27/H27*100&gt;100,100,I27/H27*100)</f>
        <v>100</v>
      </c>
      <c r="K27" s="24">
        <f>J27</f>
        <v>100</v>
      </c>
      <c r="L27" s="337"/>
      <c r="M27" s="348"/>
      <c r="N27" s="200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'[8]Оценка от учреждения'!H28</f>
        <v>6.6</v>
      </c>
      <c r="I28" s="73">
        <f>'[8]Оценка от учреждения'!I28</f>
        <v>2.9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198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'[8]Оценка от учреждения'!H29</f>
        <v>100</v>
      </c>
      <c r="I29" s="73">
        <f>'[8]Оценка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199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'[8]Оценка от учреждения'!H30</f>
        <v>71</v>
      </c>
      <c r="I30" s="73">
        <f>'[8]Оценка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199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'[8]Оценка от учреждения'!H31</f>
        <v>6.67</v>
      </c>
      <c r="I31" s="73">
        <f>'[8]Оценка от учреждения'!I31</f>
        <v>7</v>
      </c>
      <c r="J31" s="24">
        <f>IF(I31/H31*100&gt;100,100,I31/H31*100)</f>
        <v>100</v>
      </c>
      <c r="K31" s="24">
        <f>J31</f>
        <v>100</v>
      </c>
      <c r="L31" s="337"/>
      <c r="M31" s="348"/>
      <c r="N31" s="200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'[8]Оценка от учреждения'!H32</f>
        <v>6.6</v>
      </c>
      <c r="I32" s="73">
        <f>'[8]Оценка от учреждения'!I32</f>
        <v>2</v>
      </c>
      <c r="J32" s="24">
        <f>IF(H32/I32*100&gt;100,100,H32/I32*100)</f>
        <v>100</v>
      </c>
      <c r="K32" s="334">
        <f>(J32+J33+J34)/3</f>
        <v>99.154929577464785</v>
      </c>
      <c r="L32" s="336">
        <f>(K32+K35)/2</f>
        <v>99.577464788732385</v>
      </c>
      <c r="M32" s="348"/>
      <c r="N32" s="198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'[8]Оценка от учреждения'!H33</f>
        <v>100</v>
      </c>
      <c r="I33" s="73">
        <f>'[8]Оценка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199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'[8]Оценка от учреждения'!H34</f>
        <v>71</v>
      </c>
      <c r="I34" s="73">
        <f>'[8]Оценка от учреждения'!I34</f>
        <v>69.2</v>
      </c>
      <c r="J34" s="24">
        <f>IF(I34/H34*100&gt;100,100,I34/H34*100)</f>
        <v>97.464788732394368</v>
      </c>
      <c r="K34" s="335"/>
      <c r="L34" s="337"/>
      <c r="M34" s="348"/>
      <c r="N34" s="199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'[8]Оценка от учреждения'!H35</f>
        <v>265.33</v>
      </c>
      <c r="I35" s="73">
        <f>'[8]Оценка от учреждения'!I35</f>
        <v>277.67</v>
      </c>
      <c r="J35" s="24">
        <f>IF(I35/H35*100&gt;100,100,I35/H35*100)</f>
        <v>100</v>
      </c>
      <c r="K35" s="24">
        <f>J35</f>
        <v>100</v>
      </c>
      <c r="L35" s="337"/>
      <c r="M35" s="348"/>
      <c r="N35" s="200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198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199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199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23"/>
      <c r="I39" s="23"/>
      <c r="J39" s="24"/>
      <c r="K39" s="24"/>
      <c r="L39" s="344"/>
      <c r="M39" s="348"/>
      <c r="N39" s="200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198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199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199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23"/>
      <c r="I43" s="23"/>
      <c r="J43" s="24"/>
      <c r="K43" s="24"/>
      <c r="L43" s="344"/>
      <c r="M43" s="348"/>
      <c r="N43" s="200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198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199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199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23"/>
      <c r="I47" s="23"/>
      <c r="J47" s="24"/>
      <c r="K47" s="24"/>
      <c r="L47" s="344"/>
      <c r="M47" s="348"/>
      <c r="N47" s="200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198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199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199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23"/>
      <c r="I51" s="23"/>
      <c r="J51" s="24"/>
      <c r="K51" s="24"/>
      <c r="L51" s="344"/>
      <c r="M51" s="348"/>
      <c r="N51" s="200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198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199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199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23"/>
      <c r="I55" s="23"/>
      <c r="J55" s="24"/>
      <c r="K55" s="24"/>
      <c r="L55" s="344"/>
      <c r="M55" s="348"/>
      <c r="N55" s="200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198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199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199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23"/>
      <c r="I59" s="23"/>
      <c r="J59" s="24"/>
      <c r="K59" s="24"/>
      <c r="L59" s="344"/>
      <c r="M59" s="348"/>
      <c r="N59" s="200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'[8]Оценка от учреждения'!H60</f>
        <v>6.6</v>
      </c>
      <c r="I60" s="73">
        <f>'[8]Оценка от учреждения'!I60</f>
        <v>2.2999999999999998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198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'[8]Оценка от учреждения'!H61</f>
        <v>100</v>
      </c>
      <c r="I61" s="73">
        <f>'[8]Оценка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199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'[8]Оценка от учреждения'!H62</f>
        <v>71</v>
      </c>
      <c r="I62" s="73">
        <f>'[8]Оценка от учреждения'!I62</f>
        <v>71.400000000000006</v>
      </c>
      <c r="J62" s="24">
        <f>IF(I62/H62*100&gt;100,100,I62/H62*100)</f>
        <v>100</v>
      </c>
      <c r="K62" s="335"/>
      <c r="L62" s="337"/>
      <c r="M62" s="348"/>
      <c r="N62" s="199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'[8]Оценка от учреждения'!H63</f>
        <v>20</v>
      </c>
      <c r="I63" s="73">
        <f>'[8]Оценка от учреждения'!I63</f>
        <v>21.5</v>
      </c>
      <c r="J63" s="24">
        <f>IF(I63/H63*100&gt;100,100,I63/H63*100)</f>
        <v>100</v>
      </c>
      <c r="K63" s="24">
        <f>J63</f>
        <v>100</v>
      </c>
      <c r="L63" s="337"/>
      <c r="M63" s="348"/>
      <c r="N63" s="200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198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199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199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23"/>
      <c r="I67" s="23"/>
      <c r="J67" s="24"/>
      <c r="K67" s="24"/>
      <c r="L67" s="344"/>
      <c r="M67" s="348"/>
      <c r="N67" s="200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198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199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199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23"/>
      <c r="I71" s="23"/>
      <c r="J71" s="24"/>
      <c r="K71" s="24"/>
      <c r="L71" s="344"/>
      <c r="M71" s="348"/>
      <c r="N71" s="200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198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199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199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23"/>
      <c r="I75" s="23"/>
      <c r="J75" s="24"/>
      <c r="K75" s="24"/>
      <c r="L75" s="344"/>
      <c r="M75" s="348"/>
      <c r="N75" s="200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'[8]Оценка от учреждения'!H76</f>
        <v>100</v>
      </c>
      <c r="I76" s="73">
        <f>'[8]Оценка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198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'[8]Оценка от учреждения'!H77</f>
        <v>6.6</v>
      </c>
      <c r="I77" s="73">
        <f>'[8]Оценка от учреждения'!I77</f>
        <v>0</v>
      </c>
      <c r="J77" s="24">
        <v>100</v>
      </c>
      <c r="K77" s="335"/>
      <c r="L77" s="337"/>
      <c r="M77" s="348"/>
      <c r="N77" s="199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'[8]Оценка от учреждения'!H78</f>
        <v>100</v>
      </c>
      <c r="I78" s="73">
        <f>'[8]Оценка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199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'[8]Оценка от учреждения'!H79</f>
        <v>1</v>
      </c>
      <c r="I79" s="73">
        <f>'[8]Оценка от учреждения'!I79</f>
        <v>1</v>
      </c>
      <c r="J79" s="24">
        <f>IF(I79/H79*100&gt;100,100,I79/H79*100)</f>
        <v>100</v>
      </c>
      <c r="K79" s="24">
        <f>J79</f>
        <v>100</v>
      </c>
      <c r="L79" s="337"/>
      <c r="M79" s="348"/>
      <c r="N79" s="200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198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199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199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23"/>
      <c r="I83" s="23"/>
      <c r="J83" s="24"/>
      <c r="K83" s="24"/>
      <c r="L83" s="344"/>
      <c r="M83" s="348"/>
      <c r="N83" s="200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'[8]Оценка от учреждения'!H84</f>
        <v>100</v>
      </c>
      <c r="I84" s="73">
        <f>'[8]Оценка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198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'[8]Оценка от учреждения'!H85</f>
        <v>6.6</v>
      </c>
      <c r="I85" s="73">
        <f>'[8]Оценка от учреждения'!I85</f>
        <v>4.9000000000000004</v>
      </c>
      <c r="J85" s="24">
        <f>IF(H85/I85*100&gt;100,100,H85/I85*100)</f>
        <v>100</v>
      </c>
      <c r="K85" s="335"/>
      <c r="L85" s="337"/>
      <c r="M85" s="348"/>
      <c r="N85" s="199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'[8]Оценка от учреждения'!H86</f>
        <v>100</v>
      </c>
      <c r="I86" s="73">
        <f>'[8]Оценка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199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'[8]Оценка от учреждения'!H87</f>
        <v>0.57999999999999996</v>
      </c>
      <c r="I87" s="73">
        <f>'[8]Оценка от учреждения'!I87</f>
        <v>0.57999999999999996</v>
      </c>
      <c r="J87" s="24">
        <f>IF(I87/H87*100&gt;100,100,I87/H87*100)</f>
        <v>100</v>
      </c>
      <c r="K87" s="24">
        <f>J87</f>
        <v>100</v>
      </c>
      <c r="L87" s="337"/>
      <c r="M87" s="348"/>
      <c r="N87" s="200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198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199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199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23"/>
      <c r="I91" s="23"/>
      <c r="J91" s="24"/>
      <c r="K91" s="24"/>
      <c r="L91" s="344"/>
      <c r="M91" s="348"/>
      <c r="N91" s="200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198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199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199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23"/>
      <c r="I95" s="23"/>
      <c r="J95" s="24"/>
      <c r="K95" s="24"/>
      <c r="L95" s="344"/>
      <c r="M95" s="348"/>
      <c r="N95" s="200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'[8]Оценка от учреждения'!H96</f>
        <v>100</v>
      </c>
      <c r="I96" s="73">
        <f>'[8]Оценка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198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'[8]Оценка от учреждения'!H97</f>
        <v>6.6</v>
      </c>
      <c r="I97" s="73">
        <f>'[8]Оценка от учреждения'!I97</f>
        <v>2.1</v>
      </c>
      <c r="J97" s="24">
        <f>IF(H97/I97*100&gt;100,100,H97/I97*100)</f>
        <v>100</v>
      </c>
      <c r="K97" s="335"/>
      <c r="L97" s="337"/>
      <c r="M97" s="348"/>
      <c r="N97" s="199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'[8]Оценка от учреждения'!H98</f>
        <v>100</v>
      </c>
      <c r="I98" s="73">
        <f>'[8]Оценка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199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'[8]Оценка от учреждения'!H99</f>
        <v>1.33</v>
      </c>
      <c r="I99" s="73">
        <f>'[8]Оценка от учреждения'!I99</f>
        <v>2.17</v>
      </c>
      <c r="J99" s="24">
        <f>IF(I99/H99*100&gt;100,100,I99/H99*100)</f>
        <v>100</v>
      </c>
      <c r="K99" s="24">
        <f>J99</f>
        <v>100</v>
      </c>
      <c r="L99" s="337"/>
      <c r="M99" s="348"/>
      <c r="N99" s="200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'[8]Оценка от учреждения'!H100</f>
        <v>100</v>
      </c>
      <c r="I100" s="73">
        <f>'[8]Оценка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198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'[8]Оценка от учреждения'!H101</f>
        <v>6.6</v>
      </c>
      <c r="I101" s="73">
        <f>'[8]Оценка от учреждения'!I101</f>
        <v>6.3</v>
      </c>
      <c r="J101" s="24">
        <v>100</v>
      </c>
      <c r="K101" s="335"/>
      <c r="L101" s="337"/>
      <c r="M101" s="348"/>
      <c r="N101" s="199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'[8]Оценка от учреждения'!H102</f>
        <v>100</v>
      </c>
      <c r="I102" s="73">
        <f>'[8]Оценка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199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'[8]Оценка от учреждения'!H103</f>
        <v>31</v>
      </c>
      <c r="I103" s="73">
        <f>'[8]Оценка от учреждения'!I103</f>
        <v>31.5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200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'[8]Оценка от учреждения'!H104</f>
        <v>100</v>
      </c>
      <c r="I104" s="73">
        <f>'[8]Оценка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198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'[8]Оценка от учреждения'!H105</f>
        <v>6.6</v>
      </c>
      <c r="I105" s="73">
        <f>'[8]Оценка от учреждения'!I105</f>
        <v>2.9</v>
      </c>
      <c r="J105" s="24">
        <f>IF(H105/I105*100&gt;100,100,H105/I105*100)</f>
        <v>100</v>
      </c>
      <c r="K105" s="335"/>
      <c r="L105" s="337"/>
      <c r="M105" s="348"/>
      <c r="N105" s="199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'[8]Оценка от учреждения'!H106</f>
        <v>100</v>
      </c>
      <c r="I106" s="73">
        <f>'[8]Оценка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199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'[8]Оценка от учреждения'!H107</f>
        <v>6.67</v>
      </c>
      <c r="I107" s="73">
        <f>'[8]Оценка от учреждения'!I107</f>
        <v>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200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'[8]Оценка от учреждения'!H108</f>
        <v>100</v>
      </c>
      <c r="I108" s="73">
        <f>'[8]Оценка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98.712265476227643</v>
      </c>
      <c r="M108" s="348"/>
      <c r="N108" s="198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'[8]Оценка от учреждения'!H109</f>
        <v>6.6</v>
      </c>
      <c r="I109" s="73">
        <f>'[8]Оценка от учреждения'!I109</f>
        <v>2</v>
      </c>
      <c r="J109" s="24">
        <f>IF(H109/I109*100&gt;100,100,H109/I109*100)</f>
        <v>100</v>
      </c>
      <c r="K109" s="335"/>
      <c r="L109" s="337"/>
      <c r="M109" s="348"/>
      <c r="N109" s="199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'[8]Оценка от учреждения'!H110</f>
        <v>100</v>
      </c>
      <c r="I110" s="73">
        <f>'[8]Оценка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199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'[8]Оценка от учреждения'!H111</f>
        <v>320.33</v>
      </c>
      <c r="I111" s="73">
        <f>'[8]Оценка от учреждения'!I111</f>
        <v>312.08</v>
      </c>
      <c r="J111" s="24">
        <f>IF(I111/H111*100&gt;100,100,I111/H111*100)</f>
        <v>97.424530952455285</v>
      </c>
      <c r="K111" s="24">
        <f>J111</f>
        <v>97.424530952455285</v>
      </c>
      <c r="L111" s="337"/>
      <c r="M111" s="348"/>
      <c r="N111" s="200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23"/>
      <c r="I115" s="23"/>
      <c r="J115" s="24"/>
      <c r="K115" s="24"/>
      <c r="L115" s="344"/>
      <c r="M115" s="349"/>
      <c r="N115" s="352"/>
    </row>
    <row r="116" spans="1:14" x14ac:dyDescent="0.25">
      <c r="H116" s="190"/>
      <c r="I116" s="190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45">
    <mergeCell ref="C104:C107"/>
    <mergeCell ref="D104:D107"/>
    <mergeCell ref="N112:N115"/>
    <mergeCell ref="L96:L99"/>
    <mergeCell ref="B100:B103"/>
    <mergeCell ref="C100:C103"/>
    <mergeCell ref="D100:D103"/>
    <mergeCell ref="K100:K102"/>
    <mergeCell ref="L100:L103"/>
    <mergeCell ref="B112:B115"/>
    <mergeCell ref="C112:C115"/>
    <mergeCell ref="C96:C99"/>
    <mergeCell ref="D96:D99"/>
    <mergeCell ref="K96:K98"/>
    <mergeCell ref="K112:K114"/>
    <mergeCell ref="L104:L107"/>
    <mergeCell ref="L108:L111"/>
    <mergeCell ref="L112:L115"/>
    <mergeCell ref="K108:K110"/>
    <mergeCell ref="K104:K106"/>
    <mergeCell ref="B96:B99"/>
    <mergeCell ref="D112:D115"/>
    <mergeCell ref="B108:B111"/>
    <mergeCell ref="C108:C111"/>
    <mergeCell ref="D108:D111"/>
    <mergeCell ref="B104:B107"/>
    <mergeCell ref="B84:B87"/>
    <mergeCell ref="C84:C87"/>
    <mergeCell ref="D84:D87"/>
    <mergeCell ref="K84:K86"/>
    <mergeCell ref="B92:B95"/>
    <mergeCell ref="C92:C95"/>
    <mergeCell ref="D92:D95"/>
    <mergeCell ref="B80:B83"/>
    <mergeCell ref="C80:C83"/>
    <mergeCell ref="D80:D83"/>
    <mergeCell ref="D88:D91"/>
    <mergeCell ref="L84:L87"/>
    <mergeCell ref="K92:K94"/>
    <mergeCell ref="L92:L95"/>
    <mergeCell ref="L88:L91"/>
    <mergeCell ref="K88:K90"/>
    <mergeCell ref="B88:B91"/>
    <mergeCell ref="C88:C91"/>
    <mergeCell ref="B64:B67"/>
    <mergeCell ref="C64:C67"/>
    <mergeCell ref="D64:D67"/>
    <mergeCell ref="K80:K82"/>
    <mergeCell ref="L80:L83"/>
    <mergeCell ref="L76:L79"/>
    <mergeCell ref="B76:B79"/>
    <mergeCell ref="C76:C79"/>
    <mergeCell ref="D76:D79"/>
    <mergeCell ref="K76:K78"/>
    <mergeCell ref="B72:B75"/>
    <mergeCell ref="C72:C75"/>
    <mergeCell ref="D72:D75"/>
    <mergeCell ref="K72:K74"/>
    <mergeCell ref="B68:B71"/>
    <mergeCell ref="C68:C71"/>
    <mergeCell ref="D68:D71"/>
    <mergeCell ref="L72:L75"/>
    <mergeCell ref="L60:L63"/>
    <mergeCell ref="K68:K70"/>
    <mergeCell ref="L68:L71"/>
    <mergeCell ref="L64:L67"/>
    <mergeCell ref="K64:K66"/>
    <mergeCell ref="B56:B59"/>
    <mergeCell ref="C56:C59"/>
    <mergeCell ref="B60:B63"/>
    <mergeCell ref="C60:C63"/>
    <mergeCell ref="D60:D63"/>
    <mergeCell ref="K60:K62"/>
    <mergeCell ref="L40:L43"/>
    <mergeCell ref="B44:B47"/>
    <mergeCell ref="C44:C47"/>
    <mergeCell ref="D44:D47"/>
    <mergeCell ref="K44:K46"/>
    <mergeCell ref="L44:L47"/>
    <mergeCell ref="L48:L51"/>
    <mergeCell ref="D56:D59"/>
    <mergeCell ref="K56:K58"/>
    <mergeCell ref="L56:L59"/>
    <mergeCell ref="L52:L55"/>
    <mergeCell ref="D48:D51"/>
    <mergeCell ref="K48:K50"/>
    <mergeCell ref="D52:D55"/>
    <mergeCell ref="K52:K54"/>
    <mergeCell ref="D24:D27"/>
    <mergeCell ref="B52:B55"/>
    <mergeCell ref="B40:B43"/>
    <mergeCell ref="C40:C43"/>
    <mergeCell ref="D40:D43"/>
    <mergeCell ref="B48:B51"/>
    <mergeCell ref="C48:C51"/>
    <mergeCell ref="C52:C55"/>
    <mergeCell ref="K40:K42"/>
    <mergeCell ref="A1:N1"/>
    <mergeCell ref="A4:A115"/>
    <mergeCell ref="B4:B7"/>
    <mergeCell ref="C4:C7"/>
    <mergeCell ref="D4:D7"/>
    <mergeCell ref="K4:K6"/>
    <mergeCell ref="L4:L7"/>
    <mergeCell ref="M4:M115"/>
    <mergeCell ref="N4:N7"/>
    <mergeCell ref="B8:B11"/>
    <mergeCell ref="B32:B35"/>
    <mergeCell ref="C32:C35"/>
    <mergeCell ref="D32:D35"/>
    <mergeCell ref="B12:B15"/>
    <mergeCell ref="C12:C15"/>
    <mergeCell ref="D12:D15"/>
    <mergeCell ref="B24:B27"/>
    <mergeCell ref="K24:K26"/>
    <mergeCell ref="L24:L27"/>
    <mergeCell ref="L28:L31"/>
    <mergeCell ref="B28:B31"/>
    <mergeCell ref="C28:C31"/>
    <mergeCell ref="D28:D31"/>
    <mergeCell ref="K28:K30"/>
    <mergeCell ref="K32:K34"/>
    <mergeCell ref="L32:L35"/>
    <mergeCell ref="B36:B39"/>
    <mergeCell ref="C36:C39"/>
    <mergeCell ref="D36:D39"/>
    <mergeCell ref="K36:K38"/>
    <mergeCell ref="L36:L39"/>
    <mergeCell ref="K12:K14"/>
    <mergeCell ref="C8:C11"/>
    <mergeCell ref="D8:D11"/>
    <mergeCell ref="K8:K10"/>
    <mergeCell ref="L8:L11"/>
    <mergeCell ref="L20:L23"/>
    <mergeCell ref="L12:L15"/>
    <mergeCell ref="B16:B19"/>
    <mergeCell ref="C16:C19"/>
    <mergeCell ref="D16:D19"/>
    <mergeCell ref="K16:K18"/>
    <mergeCell ref="L16:L19"/>
    <mergeCell ref="B20:B23"/>
    <mergeCell ref="C20:C23"/>
    <mergeCell ref="D20:D23"/>
    <mergeCell ref="K20:K22"/>
    <mergeCell ref="C24:C27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zoomScaleSheetLayoutView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226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'[9]Оценка от учреждения'!H8</f>
        <v>8.6999999999999993</v>
      </c>
      <c r="I8" s="73">
        <f>'[9]Оценка от учреждения'!I8</f>
        <v>5.2</v>
      </c>
      <c r="J8" s="24">
        <f>IF(H8/I8*100&gt;100,100,H8/I8*100)</f>
        <v>100</v>
      </c>
      <c r="K8" s="334">
        <f>(J8+J9+J10)/3</f>
        <v>96.878147029204442</v>
      </c>
      <c r="L8" s="336">
        <f>(K8+K11)/2</f>
        <v>98.439073514602228</v>
      </c>
      <c r="M8" s="348"/>
      <c r="N8" s="350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'[9]Оценка от учреждения'!H9</f>
        <v>100</v>
      </c>
      <c r="I9" s="73">
        <f>'[9]Оценка от учреждения'!I9</f>
        <v>100</v>
      </c>
      <c r="J9" s="24">
        <f>IF(I9/H9*100&gt;100,100,I9/H9*100)</f>
        <v>100</v>
      </c>
      <c r="K9" s="335"/>
      <c r="L9" s="337"/>
      <c r="M9" s="348"/>
      <c r="N9" s="351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'[9]Оценка от учреждения'!H10</f>
        <v>66.2</v>
      </c>
      <c r="I10" s="73">
        <f>'[9]Оценка от учреждения'!I10</f>
        <v>60</v>
      </c>
      <c r="J10" s="24">
        <f>IF(I10/H10*100&gt;100,100,I10/H10*100)</f>
        <v>90.634441087613297</v>
      </c>
      <c r="K10" s="335"/>
      <c r="L10" s="337"/>
      <c r="M10" s="348"/>
      <c r="N10" s="351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'[9]Оценка от учреждения'!H11</f>
        <v>1</v>
      </c>
      <c r="I11" s="73">
        <f>'[9]Оценка от учреждения'!I11</f>
        <v>1</v>
      </c>
      <c r="J11" s="24">
        <f>IF(I11/H11*100&gt;100,100,I11/H11*100)</f>
        <v>100</v>
      </c>
      <c r="K11" s="24">
        <f>J11</f>
        <v>100</v>
      </c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'[9]Оценка от учреждения'!H16</f>
        <v>8.6999999999999993</v>
      </c>
      <c r="I16" s="73">
        <f>'[9]Оценка от учреждения'!I16</f>
        <v>1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'[9]Оценка от учреждения'!H17</f>
        <v>100</v>
      </c>
      <c r="I17" s="73">
        <f>'[9]Оценка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'[9]Оценка от учреждения'!H18</f>
        <v>66.2</v>
      </c>
      <c r="I18" s="73">
        <f>'[9]Оценка от учреждения'!I18</f>
        <v>83.3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'[9]Оценка от учреждения'!H19</f>
        <v>3</v>
      </c>
      <c r="I19" s="73">
        <f>'[9]Оценка от учреждения'!I19</f>
        <v>5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'[9]Оценка от учреждения'!H20</f>
        <v>8.6999999999999993</v>
      </c>
      <c r="I20" s="73">
        <f>'[9]Оценка от учреждения'!I20</f>
        <v>1.6</v>
      </c>
      <c r="J20" s="24">
        <f>IF(H20/I20*100&gt;100,100,H20/I20*100)</f>
        <v>100</v>
      </c>
      <c r="K20" s="334">
        <f>(J20+J21+J22)/3</f>
        <v>96.878147029204442</v>
      </c>
      <c r="L20" s="336">
        <f>(K20+K23)/2</f>
        <v>98.439073514602228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'[9]Оценка от учреждения'!H21</f>
        <v>100</v>
      </c>
      <c r="I21" s="73">
        <f>'[9]Оценка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'[9]Оценка от учреждения'!H22</f>
        <v>66.2</v>
      </c>
      <c r="I22" s="73">
        <f>'[9]Оценка от учреждения'!I22</f>
        <v>60</v>
      </c>
      <c r="J22" s="24">
        <f>IF(I22/H22*100&gt;100,100,I22/H22*100)</f>
        <v>90.634441087613297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'[9]Оценка от учреждения'!H23</f>
        <v>3</v>
      </c>
      <c r="I23" s="73">
        <f>'[9]Оценка от учреждения'!I23</f>
        <v>3.33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'[9]Оценка от учреждения'!H24</f>
        <v>8.6999999999999993</v>
      </c>
      <c r="I24" s="73">
        <f>'[9]Оценка от учреждения'!I24</f>
        <v>1.6</v>
      </c>
      <c r="J24" s="24">
        <f>IF(H24/I24*100&gt;100,100,H24/I24*100)</f>
        <v>100</v>
      </c>
      <c r="K24" s="334">
        <f>(J24+J25+J26)/3</f>
        <v>98.136958710976842</v>
      </c>
      <c r="L24" s="336">
        <f>(K24+K27)/2</f>
        <v>99.068479355488421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'[9]Оценка от учреждения'!H25</f>
        <v>100</v>
      </c>
      <c r="I25" s="73">
        <f>'[9]Оценка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'[9]Оценка от учреждения'!H26</f>
        <v>66.2</v>
      </c>
      <c r="I26" s="73">
        <f>'[9]Оценка от учреждения'!I26</f>
        <v>62.5</v>
      </c>
      <c r="J26" s="24">
        <f>IF(I26/H26*100&gt;100,100,I26/H26*100)</f>
        <v>94.410876132930511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'[9]Оценка от учреждения'!H27</f>
        <v>46</v>
      </c>
      <c r="I27" s="73">
        <f>'[9]Оценка от учреждения'!I27</f>
        <v>47.83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'[9]Оценка от учреждения'!H28</f>
        <v>8.6999999999999993</v>
      </c>
      <c r="I28" s="73">
        <f>'[9]Оценка от учреждения'!I28</f>
        <v>4.4000000000000004</v>
      </c>
      <c r="J28" s="24">
        <f>IF(H28/I28*100&gt;100,100,H28/I28*100)</f>
        <v>100</v>
      </c>
      <c r="K28" s="334">
        <f>(J28+J29+J30)/3</f>
        <v>100</v>
      </c>
      <c r="L28" s="336">
        <f>(K28+K31)/2</f>
        <v>99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'[9]Оценка от учреждения'!H29</f>
        <v>100</v>
      </c>
      <c r="I29" s="73">
        <f>'[9]Оценка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'[9]Оценка от учреждения'!H30</f>
        <v>66.2</v>
      </c>
      <c r="I30" s="73">
        <f>'[9]Оценка от учреждения'!I30</f>
        <v>71.400000000000006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'[9]Оценка от учреждения'!H31</f>
        <v>4</v>
      </c>
      <c r="I31" s="73">
        <v>3.92</v>
      </c>
      <c r="J31" s="24">
        <f>IF(I31/H31*100&gt;100,100,I31/H31*100)</f>
        <v>98</v>
      </c>
      <c r="K31" s="24">
        <f>J31</f>
        <v>98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'[9]Оценка от учреждения'!H32</f>
        <v>8.6999999999999993</v>
      </c>
      <c r="I32" s="73">
        <f>'[9]Оценка от учреждения'!I32</f>
        <v>1.1000000000000001</v>
      </c>
      <c r="J32" s="24">
        <f>IF(H32/I32*100&gt;100,100,H32/I32*100)</f>
        <v>100</v>
      </c>
      <c r="K32" s="334">
        <f>(J32+J33+J34)/3</f>
        <v>100</v>
      </c>
      <c r="L32" s="336">
        <f>(K32+K35)/2</f>
        <v>98.976109215017061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'[9]Оценка от учреждения'!H33</f>
        <v>100</v>
      </c>
      <c r="I33" s="73">
        <f>'[9]Оценка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'[9]Оценка от учреждения'!H34</f>
        <v>66.2</v>
      </c>
      <c r="I34" s="73">
        <f>'[9]Оценка от учреждения'!I34</f>
        <v>72.400000000000006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'[9]Оценка от учреждения'!H35</f>
        <v>293</v>
      </c>
      <c r="I35" s="73">
        <f>'[9]Оценка от учреждения'!I35</f>
        <v>287</v>
      </c>
      <c r="J35" s="24">
        <f>IF(I35/H35*100&gt;100,100,I35/H35*100)</f>
        <v>97.952218430034137</v>
      </c>
      <c r="K35" s="24">
        <f>J35</f>
        <v>97.952218430034137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tr">
        <f>F49</f>
        <v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/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e">
        <f>F44-F45</f>
        <v>#VALUE!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'[9]Оценка от учреждения'!H60</f>
        <v>6.6</v>
      </c>
      <c r="I60" s="73">
        <v>0</v>
      </c>
      <c r="J60" s="24">
        <f>IF(I60=0,100,IF(H60/I60*100&gt;100,100,H60/I60*100))</f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'[9]Оценка от учреждения'!H61</f>
        <v>100</v>
      </c>
      <c r="I61" s="73">
        <f>'[9]Оценка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'[9]Оценка от учреждения'!H62</f>
        <v>71</v>
      </c>
      <c r="I62" s="73">
        <f>'[9]Оценка от учреждения'!I62</f>
        <v>75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'[9]Оценка от учреждения'!H63</f>
        <v>1</v>
      </c>
      <c r="I63" s="73">
        <f>'[9]Оценка от учреждения'!I63</f>
        <v>1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'[9]Оценка от учреждения'!H68</f>
        <v>6.6</v>
      </c>
      <c r="I68" s="23">
        <v>0</v>
      </c>
      <c r="J68" s="24">
        <f>IF(I68=0,100,IF(H68/I68*100&gt;100,100,H68/I68*100))</f>
        <v>100</v>
      </c>
      <c r="K68" s="342">
        <f>(J68+J69+J70)/3</f>
        <v>97.981220657276992</v>
      </c>
      <c r="L68" s="336">
        <f>(K68+K71)/2</f>
        <v>98.990610328638496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'[9]Оценка от учреждения'!H69</f>
        <v>100</v>
      </c>
      <c r="I69" s="23">
        <f>'[9]Оценка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'[9]Оценка от учреждения'!H70</f>
        <v>71</v>
      </c>
      <c r="I70" s="23">
        <f>'[9]Оценка от учреждения'!I70</f>
        <v>66.7</v>
      </c>
      <c r="J70" s="24">
        <f>IF(I70/H70*100&gt;100,100,I70/H70*100)</f>
        <v>93.943661971830991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'[9]Оценка от учреждения'!H71</f>
        <v>2</v>
      </c>
      <c r="I71" s="187">
        <f>'[9]Оценка от учреждения'!I71</f>
        <v>2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'[9]Оценка от учреждения'!H76</f>
        <v>100</v>
      </c>
      <c r="I76" s="73">
        <f>'[9]Оценка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'[9]Оценка от учреждения'!H77</f>
        <v>8.6999999999999993</v>
      </c>
      <c r="I77" s="73">
        <f>'[9]Оценка от учреждения'!I77</f>
        <v>5.2</v>
      </c>
      <c r="J77" s="24">
        <f>IF(H77/I77*100&gt;100,100,H77/I77*100)</f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'[9]Оценка от учреждения'!H78</f>
        <v>100</v>
      </c>
      <c r="I78" s="73">
        <f>'[9]Оценка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'[9]Оценка от учреждения'!H79</f>
        <v>1</v>
      </c>
      <c r="I79" s="73">
        <f>'[9]Оценка от учреждения'!I79</f>
        <v>1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'[9]Оценка от учреждения'!H84</f>
        <v>100</v>
      </c>
      <c r="I84" s="73">
        <f>'[9]Оценка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'[9]Оценка от учреждения'!H85</f>
        <v>8.6999999999999993</v>
      </c>
      <c r="I85" s="73">
        <f>'[9]Оценка от учреждения'!I85</f>
        <v>0.7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'[9]Оценка от учреждения'!H86</f>
        <v>100</v>
      </c>
      <c r="I86" s="73">
        <f>'[9]Оценка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'[9]Оценка от учреждения'!H87</f>
        <v>5</v>
      </c>
      <c r="I87" s="73">
        <f>'[9]Оценка от учреждения'!I87</f>
        <v>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'[9]Оценка от учреждения'!H96</f>
        <v>100</v>
      </c>
      <c r="I96" s="73">
        <f>'[9]Оценка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'[9]Оценка от учреждения'!H97</f>
        <v>8.6999999999999993</v>
      </c>
      <c r="I97" s="73">
        <f>'[9]Оценка от учреждения'!I97</f>
        <v>1.6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'[9]Оценка от учреждения'!H98</f>
        <v>100</v>
      </c>
      <c r="I98" s="73">
        <f>'[9]Оценка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'[9]Оценка от учреждения'!H99</f>
        <v>3</v>
      </c>
      <c r="I99" s="73">
        <f>'[9]Оценка от учреждения'!I99</f>
        <v>3.33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'[9]Оценка от учреждения'!H100</f>
        <v>100</v>
      </c>
      <c r="I100" s="73">
        <f>'[9]Оценка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'[9]Оценка от учреждения'!H101</f>
        <v>8.6999999999999993</v>
      </c>
      <c r="I101" s="73">
        <f>'[9]Оценка от учреждения'!I101</f>
        <v>0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'[9]Оценка от учреждения'!H102</f>
        <v>100</v>
      </c>
      <c r="I102" s="73">
        <f>'[9]Оценка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'[9]Оценка от учреждения'!H103</f>
        <v>46</v>
      </c>
      <c r="I103" s="73">
        <f>'[9]Оценка от учреждения'!I103</f>
        <v>47.83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'[7]11'!H104</f>
        <v>100</v>
      </c>
      <c r="I104" s="73">
        <f>'[7]11'!I104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'[7]11'!H105</f>
        <v>8.6999999999999993</v>
      </c>
      <c r="I105" s="73">
        <f>'[7]11'!I105</f>
        <v>5.4</v>
      </c>
      <c r="J105" s="24"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'[7]11'!H106</f>
        <v>100</v>
      </c>
      <c r="I106" s="73">
        <f>'[7]11'!I106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'[7]11'!H107</f>
        <v>4</v>
      </c>
      <c r="I107" s="73">
        <f>'[7]11'!I107</f>
        <v>4.17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'[9]Оценка от учреждения'!H108</f>
        <v>100</v>
      </c>
      <c r="I108" s="73">
        <f>'[9]Оценка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98.979591836734699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'[9]Оценка от учреждения'!H109</f>
        <v>8.6999999999999993</v>
      </c>
      <c r="I109" s="73">
        <f>'[9]Оценка от учреждения'!I109</f>
        <v>0</v>
      </c>
      <c r="J109" s="24"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'[9]Оценка от учреждения'!H110</f>
        <v>100</v>
      </c>
      <c r="I110" s="73">
        <f>'[9]Оценка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'[9]Оценка от учреждения'!H111</f>
        <v>294</v>
      </c>
      <c r="I111" s="73">
        <f>'[9]Оценка от учреждения'!I111</f>
        <v>288</v>
      </c>
      <c r="J111" s="24">
        <f>IF(I111/H111*100&gt;100,100,I111/H111*100)</f>
        <v>97.959183673469383</v>
      </c>
      <c r="K111" s="24">
        <f>J111</f>
        <v>97.959183673469383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H20" sqref="H20"/>
    </sheetView>
  </sheetViews>
  <sheetFormatPr defaultColWidth="9.140625" defaultRowHeight="15.75" x14ac:dyDescent="0.25"/>
  <cols>
    <col min="1" max="1" width="19.140625" style="189" customWidth="1"/>
    <col min="2" max="2" width="33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227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'[10]Оценка от учреждения'!H20</f>
        <v>10</v>
      </c>
      <c r="I20" s="73">
        <f>'[10]Оценка от учреждения'!I20</f>
        <v>5.3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'[10]Оценка от учреждения'!H21</f>
        <v>100</v>
      </c>
      <c r="I21" s="73">
        <f>'[10]Оценка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'[10]Оценка от учреждения'!H22</f>
        <v>55</v>
      </c>
      <c r="I22" s="73">
        <f>'[10]Оценка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'[10]Оценка от учреждения'!H23</f>
        <v>3.67</v>
      </c>
      <c r="I23" s="73">
        <f>'[10]Оценка от учреждения'!I23</f>
        <v>4.08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'[10]Оценка от учреждения'!H24</f>
        <v>10</v>
      </c>
      <c r="I24" s="73">
        <f>'[10]Оценка от учреждения'!I24</f>
        <v>6.5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'[10]Оценка от учреждения'!H25</f>
        <v>100</v>
      </c>
      <c r="I25" s="73">
        <f>'[10]Оценка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'[10]Оценка от учреждения'!H26</f>
        <v>55</v>
      </c>
      <c r="I26" s="73">
        <f>'[10]Оценка от учреждения'!I26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'[10]Оценка от учреждения'!H27</f>
        <v>33.33</v>
      </c>
      <c r="I27" s="73">
        <f>'[10]Оценка от учреждения'!I27</f>
        <v>39.5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'[10]Оценка от учреждения'!H28</f>
        <v>6.5</v>
      </c>
      <c r="I28" s="73">
        <f>'[10]Оценка от учреждения'!I28</f>
        <v>4.2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'[10]Оценка от учреждения'!H29</f>
        <v>100</v>
      </c>
      <c r="I29" s="73">
        <f>'[10]Оценка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'[10]Оценка от учреждения'!H30</f>
        <v>55</v>
      </c>
      <c r="I30" s="73">
        <f>'[10]Оценка от учреждения'!I30</f>
        <v>57.1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'[10]Оценка от учреждения'!H31</f>
        <v>1.5</v>
      </c>
      <c r="I31" s="73">
        <f>'[10]Оценка от учреждения'!I31</f>
        <v>1.75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'[10]Оценка от учреждения'!H32</f>
        <v>6.5</v>
      </c>
      <c r="I32" s="73">
        <f>'[10]Оценка от учреждения'!I32</f>
        <v>3.8</v>
      </c>
      <c r="J32" s="24">
        <f>IF(H32/I32*100&gt;100,100,H32/I32*100)</f>
        <v>100</v>
      </c>
      <c r="K32" s="334">
        <f>(J32+J33+J34)/3</f>
        <v>91.454545454545453</v>
      </c>
      <c r="L32" s="336">
        <f>(K32+K35)/2</f>
        <v>95.117400115807754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'[10]Оценка от учреждения'!H33</f>
        <v>100</v>
      </c>
      <c r="I33" s="73">
        <f>'[10]Оценка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'[10]Оценка от учреждения'!H34</f>
        <v>55</v>
      </c>
      <c r="I34" s="73">
        <f>'[10]Оценка от учреждения'!I34</f>
        <v>40.9</v>
      </c>
      <c r="J34" s="24">
        <f>IF(I34/H34*100&gt;100,100,I34/H34*100)</f>
        <v>74.36363636363636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'[10]Оценка от учреждения'!H35</f>
        <v>314</v>
      </c>
      <c r="I35" s="73">
        <f>'[10]Оценка от учреждения'!I35</f>
        <v>310.17</v>
      </c>
      <c r="J35" s="24">
        <f>IF(I35/H35*100&gt;100,100,I35/H35*100)</f>
        <v>98.78025477707007</v>
      </c>
      <c r="K35" s="24">
        <f>J35</f>
        <v>98.78025477707007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tr">
        <f>F49</f>
        <v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/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e">
        <f>F44-F45</f>
        <v>#VALUE!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'[10]Оценка от учреждения'!H96</f>
        <v>100</v>
      </c>
      <c r="I96" s="73">
        <f>'[10]Оценка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'[10]Оценка от учреждения'!H97</f>
        <v>10</v>
      </c>
      <c r="I97" s="73">
        <f>'[10]Оценка от учреждения'!I97</f>
        <v>5.3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'[10]Оценка от учреждения'!H98</f>
        <v>100</v>
      </c>
      <c r="I98" s="73">
        <f>'[10]Оценка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'[10]Оценка от учреждения'!H99</f>
        <v>3.67</v>
      </c>
      <c r="I99" s="73">
        <f>'[10]Оценка от учреждения'!I99</f>
        <v>4.08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'[10]Оценка от учреждения'!H100</f>
        <v>100</v>
      </c>
      <c r="I100" s="73">
        <f>'[10]Оценка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'[10]Оценка от учреждения'!H101</f>
        <v>10</v>
      </c>
      <c r="I101" s="73">
        <f>'[10]Оценка от учреждения'!I101</f>
        <v>6.5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'[10]Оценка от учреждения'!H102</f>
        <v>100</v>
      </c>
      <c r="I102" s="73">
        <f>'[10]Оценка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'[10]Оценка от учреждения'!H103</f>
        <v>33.33</v>
      </c>
      <c r="I103" s="73">
        <f>'[10]Оценка от учреждения'!I103</f>
        <v>39.5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'[10]Оценка от учреждения'!H104</f>
        <v>100</v>
      </c>
      <c r="I104" s="73">
        <f>'[10]Оценка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'[10]Оценка от учреждения'!H105</f>
        <v>6.5</v>
      </c>
      <c r="I105" s="73">
        <f>'[10]Оценка от учреждения'!I105</f>
        <v>4.2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'[10]Оценка от учреждения'!H106</f>
        <v>100</v>
      </c>
      <c r="I106" s="73">
        <f>'[10]Оценка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'[10]Оценка от учреждения'!H107</f>
        <v>1.5</v>
      </c>
      <c r="I107" s="73">
        <f>'[10]Оценка от учреждения'!I107</f>
        <v>1.75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'[10]Оценка от учреждения'!H108</f>
        <v>100</v>
      </c>
      <c r="I108" s="73">
        <f>'[10]Оценка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99.390127388535035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'[10]Оценка от учреждения'!H109</f>
        <v>6.5</v>
      </c>
      <c r="I109" s="73">
        <f>'[10]Оценка от учреждения'!I109</f>
        <v>3.8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'[10]Оценка от учреждения'!H110</f>
        <v>100</v>
      </c>
      <c r="I110" s="73">
        <f>'[10]Оценка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'[10]Оценка от учреждения'!H111</f>
        <v>314</v>
      </c>
      <c r="I111" s="73">
        <f>'[10]Оценка от учреждения'!I111</f>
        <v>310.17</v>
      </c>
      <c r="J111" s="24">
        <f>IF(I111/H111*100&gt;100,100,I111/H111*100)</f>
        <v>98.78025477707007</v>
      </c>
      <c r="K111" s="24">
        <f>J111</f>
        <v>98.78025477707007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1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5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228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>
        <f>'[11]Оценка от учреждения'!H12</f>
        <v>7.5</v>
      </c>
      <c r="I12" s="23">
        <f>'[11]Оценка от учреждения'!I12</f>
        <v>7.3</v>
      </c>
      <c r="J12" s="24">
        <f>IF(H12/I12*100&gt;100,100,H12/I12*100)</f>
        <v>100</v>
      </c>
      <c r="K12" s="342">
        <f>(J12+J13+J14)/3</f>
        <v>100</v>
      </c>
      <c r="L12" s="336">
        <f>(K12+K15)/2</f>
        <v>100</v>
      </c>
      <c r="M12" s="348"/>
      <c r="N12" s="350"/>
    </row>
    <row r="13" spans="1:14" s="179" customFormat="1" ht="39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>
        <f>'[11]Оценка от учреждения'!H13</f>
        <v>100</v>
      </c>
      <c r="I13" s="23">
        <f>'[11]Оценка от учреждения'!I13</f>
        <v>100</v>
      </c>
      <c r="J13" s="24">
        <f>IF(I13/H13*100&gt;100,100,I13/H13*100)</f>
        <v>100</v>
      </c>
      <c r="K13" s="343"/>
      <c r="L13" s="344"/>
      <c r="M13" s="348"/>
      <c r="N13" s="351"/>
    </row>
    <row r="14" spans="1:14" s="179" customFormat="1" ht="33.75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>
        <f>'[11]Оценка от учреждения'!H14</f>
        <v>66.7</v>
      </c>
      <c r="I14" s="23">
        <f>'[11]Оценка от учреждения'!I14</f>
        <v>66.7</v>
      </c>
      <c r="J14" s="24">
        <f>IF(I14/H14*100&gt;100,100,I14/H14*100)</f>
        <v>100</v>
      </c>
      <c r="K14" s="343"/>
      <c r="L14" s="344"/>
      <c r="M14" s="348"/>
      <c r="N14" s="351"/>
    </row>
    <row r="15" spans="1:14" s="179" customFormat="1" ht="33" customHeight="1" x14ac:dyDescent="0.25">
      <c r="A15" s="339"/>
      <c r="B15" s="338"/>
      <c r="C15" s="339"/>
      <c r="D15" s="341"/>
      <c r="E15" s="180" t="s">
        <v>16</v>
      </c>
      <c r="F15" s="183" t="s">
        <v>295</v>
      </c>
      <c r="G15" s="182" t="s">
        <v>18</v>
      </c>
      <c r="H15" s="23">
        <f>'[11]Оценка от учреждения'!H15</f>
        <v>1</v>
      </c>
      <c r="I15" s="23">
        <f>'[11]Оценка от учреждения'!I15</f>
        <v>1</v>
      </c>
      <c r="J15" s="24">
        <f>IF(I15/H15*100&gt;100,100,I15/H15*100)</f>
        <v>100</v>
      </c>
      <c r="K15" s="24">
        <f>J15</f>
        <v>100</v>
      </c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'[11]Оценка от учреждения'!H20</f>
        <v>7.5</v>
      </c>
      <c r="I20" s="73">
        <f>'[11]Оценка от учреждения'!I20</f>
        <v>7.1</v>
      </c>
      <c r="J20" s="24">
        <f>IF(H20/I20*100&gt;100,100,H20/I20*100)</f>
        <v>100</v>
      </c>
      <c r="K20" s="334">
        <f>(J20+J21+J22)/3</f>
        <v>98.069679849340858</v>
      </c>
      <c r="L20" s="336">
        <f>(K20+K23)/2</f>
        <v>99.034839924670422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'[11]Оценка от учреждения'!H21</f>
        <v>100</v>
      </c>
      <c r="I21" s="73">
        <f>'[11]Оценка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'[11]Оценка от учреждения'!H22</f>
        <v>70.8</v>
      </c>
      <c r="I22" s="73">
        <f>'[11]Оценка от учреждения'!I22</f>
        <v>66.7</v>
      </c>
      <c r="J22" s="24">
        <f>IF(I22/H22*100&gt;100,100,I22/H22*100)</f>
        <v>94.209039548022616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'[11]Оценка от учреждения'!H23</f>
        <v>4.33</v>
      </c>
      <c r="I23" s="73">
        <f>'[11]Оценка от учреждения'!I23</f>
        <v>4.42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'[11]Оценка от учреждения'!H24</f>
        <v>7.5</v>
      </c>
      <c r="I24" s="73">
        <f>'[11]Оценка от учреждения'!I24</f>
        <v>7.3</v>
      </c>
      <c r="J24" s="24">
        <f>IF(H24/I24*100&gt;100,100,H24/I24*100)</f>
        <v>100</v>
      </c>
      <c r="K24" s="334">
        <f>(J24+J25+J26)/3</f>
        <v>96.09227871939737</v>
      </c>
      <c r="L24" s="336">
        <f>(K24+K27)/2</f>
        <v>98.046139359698685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'[11]Оценка от учреждения'!H25</f>
        <v>100</v>
      </c>
      <c r="I25" s="73">
        <f>'[11]Оценка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'[11]Оценка от учреждения'!H26</f>
        <v>70.8</v>
      </c>
      <c r="I26" s="73">
        <f>'[11]Оценка от учреждения'!I26</f>
        <v>62.5</v>
      </c>
      <c r="J26" s="24">
        <f>IF(I26/H26*100&gt;100,100,I26/H26*100)</f>
        <v>88.276836158192097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'[11]Оценка от учреждения'!H27</f>
        <v>40</v>
      </c>
      <c r="I27" s="73">
        <f>'[11]Оценка от учреждения'!I27</f>
        <v>40.58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'[11]Оценка от учреждения'!H28</f>
        <v>7.5</v>
      </c>
      <c r="I28" s="73">
        <f>'[11]Оценка от учреждения'!I28</f>
        <v>5.5</v>
      </c>
      <c r="J28" s="24">
        <f>IF(H28/I28*100&gt;100,100,H28/I28*100)</f>
        <v>100</v>
      </c>
      <c r="K28" s="334">
        <f>(J28+J29+J30)/3</f>
        <v>98.069679849340858</v>
      </c>
      <c r="L28" s="336">
        <f>(K28+K31)/2</f>
        <v>99.034839924670422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'[11]Оценка от учреждения'!H29</f>
        <v>100</v>
      </c>
      <c r="I29" s="73">
        <f>'[11]Оценка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'[11]Оценка от учреждения'!H30</f>
        <v>70.8</v>
      </c>
      <c r="I30" s="73">
        <f>'[11]Оценка от учреждения'!I30</f>
        <v>66.7</v>
      </c>
      <c r="J30" s="24">
        <f>IF(I30/H30*100&gt;100,100,I30/H30*100)</f>
        <v>94.209039548022616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'[11]Оценка от учреждения'!H31</f>
        <v>2.33</v>
      </c>
      <c r="I31" s="73">
        <f>'[11]Оценка от учреждения'!I31</f>
        <v>3.08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'[11]Оценка от учреждения'!H32</f>
        <v>7.5</v>
      </c>
      <c r="I32" s="73">
        <f>'[11]Оценка от учреждения'!I32</f>
        <v>8</v>
      </c>
      <c r="J32" s="24">
        <f>IF(H32/I32*100&gt;100,100,H32/I32*100)</f>
        <v>93.75</v>
      </c>
      <c r="K32" s="334">
        <f>(J32+J33+J34)/3</f>
        <v>97.916666666666671</v>
      </c>
      <c r="L32" s="336">
        <f>(K32+K35)/2</f>
        <v>95.774376562475737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'[11]Оценка от учреждения'!H33</f>
        <v>100</v>
      </c>
      <c r="I33" s="73">
        <f>'[11]Оценка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'[11]Оценка от учреждения'!H34</f>
        <v>70.8</v>
      </c>
      <c r="I34" s="73">
        <f>'[11]Оценка от учреждения'!I34</f>
        <v>71.400000000000006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'[11]Оценка от учреждения'!H35</f>
        <v>214.67</v>
      </c>
      <c r="I35" s="73">
        <f>'[11]Оценка от учреждения'!I35</f>
        <v>201</v>
      </c>
      <c r="J35" s="24">
        <f>IF(I35/H35*100&gt;100,100,I35/H35*100)</f>
        <v>93.632086458284817</v>
      </c>
      <c r="K35" s="24">
        <f>J35</f>
        <v>93.632086458284817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tr">
        <f>F49</f>
        <v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/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e">
        <f>F44-F45</f>
        <v>#VALUE!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'[11]Оценка от учреждения'!H60</f>
        <v>7.5</v>
      </c>
      <c r="I60" s="73">
        <f>'[11]Оценка от учреждения'!I60</f>
        <v>7.3</v>
      </c>
      <c r="J60" s="24">
        <v>100</v>
      </c>
      <c r="K60" s="334">
        <f>(J60+J61+J62)/3</f>
        <v>98.069679849340858</v>
      </c>
      <c r="L60" s="336">
        <f>(K60+K63)/2</f>
        <v>99.034839924670422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'[11]Оценка от учреждения'!H61</f>
        <v>100</v>
      </c>
      <c r="I61" s="73">
        <f>'[11]Оценка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'[11]Оценка от учреждения'!H62</f>
        <v>70.8</v>
      </c>
      <c r="I62" s="73">
        <f>'[11]Оценка от учреждения'!I62</f>
        <v>66.7</v>
      </c>
      <c r="J62" s="24">
        <f>IF(I62/H62*100&gt;100,100,I62/H62*100)</f>
        <v>94.209039548022616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'[11]Оценка от учреждения'!H63</f>
        <v>54</v>
      </c>
      <c r="I63" s="73">
        <f>'[11]Оценка от учреждения'!I63</f>
        <v>55.33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'[11]Оценка от учреждения'!H68</f>
        <v>6.6</v>
      </c>
      <c r="I68" s="23">
        <f>'[11]Оценка от учреждения'!I68</f>
        <v>7</v>
      </c>
      <c r="J68" s="24">
        <f>IF(H68/I68*100&gt;100,100,H68/I68*100)</f>
        <v>94.285714285714278</v>
      </c>
      <c r="K68" s="342">
        <f>(J68+J69+J70)/3</f>
        <v>96.07645875251508</v>
      </c>
      <c r="L68" s="336">
        <f>(K68+K71)/2</f>
        <v>98.038229376257533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'[11]Оценка от учреждения'!H69</f>
        <v>100</v>
      </c>
      <c r="I69" s="23">
        <f>'[11]Оценка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'[11]Оценка от учреждения'!H70</f>
        <v>71</v>
      </c>
      <c r="I70" s="23">
        <f>'[11]Оценка от учреждения'!I70</f>
        <v>66.7</v>
      </c>
      <c r="J70" s="24">
        <f>IF(I70/H70*100&gt;100,100,I70/H70*100)</f>
        <v>93.943661971830991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'[11]Оценка от учреждения'!H71</f>
        <v>0.57999999999999996</v>
      </c>
      <c r="I71" s="187">
        <f>'[11]Оценка от учреждения'!I71</f>
        <v>0.57999999999999996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'[11]Оценка от учреждения'!H80</f>
        <v>100</v>
      </c>
      <c r="I80" s="23">
        <f>'[11]Оценка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'[11]Оценка от учреждения'!H81</f>
        <v>7.5</v>
      </c>
      <c r="I81" s="23">
        <f>'[11]Оценка от учреждения'!I81</f>
        <v>7.3</v>
      </c>
      <c r="J81" s="24">
        <f>IF(H81/I81*100&gt;100,100,H81/I81*100)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'[11]Оценка от учреждения'!H82</f>
        <v>100</v>
      </c>
      <c r="I82" s="23">
        <f>'[11]Оценка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23">
        <f>'[11]Оценка от учреждения'!H83</f>
        <v>1</v>
      </c>
      <c r="I83" s="23">
        <f>'[11]Оценка от учреждения'!I83</f>
        <v>1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'[11]Оценка от учреждения'!H84</f>
        <v>100</v>
      </c>
      <c r="I84" s="73">
        <f>'[11]Оценка от учреждения'!I84</f>
        <v>100</v>
      </c>
      <c r="J84" s="24">
        <f>IF(I84/H84*100&gt;100,100,I84/H84*100)</f>
        <v>100</v>
      </c>
      <c r="K84" s="334">
        <f>(J84+J85+J86)/3</f>
        <v>98.095238095238088</v>
      </c>
      <c r="L84" s="336">
        <f>(K84+K87)/2</f>
        <v>99.047619047619037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'[11]Оценка от учреждения'!H85</f>
        <v>6.6</v>
      </c>
      <c r="I85" s="73">
        <f>'[11]Оценка от учреждения'!I85</f>
        <v>7</v>
      </c>
      <c r="J85" s="24">
        <f>IF(H85/I85*100&gt;100,100,H85/I85*100)</f>
        <v>94.285714285714278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'[11]Оценка от учреждения'!H86</f>
        <v>100</v>
      </c>
      <c r="I86" s="73">
        <f>'[11]Оценка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'[11]Оценка от учреждения'!H87</f>
        <v>0.57999999999999996</v>
      </c>
      <c r="I87" s="73">
        <f>'[11]Оценка от учреждения'!I87</f>
        <v>0.57999999999999996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'[11]Оценка от учреждения'!H96</f>
        <v>100</v>
      </c>
      <c r="I96" s="73">
        <f>'[11]Оценка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'[11]Оценка от учреждения'!H97</f>
        <v>7.5</v>
      </c>
      <c r="I97" s="73">
        <f>'[11]Оценка от учреждения'!I97</f>
        <v>7.1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'[11]Оценка от учреждения'!H98</f>
        <v>100</v>
      </c>
      <c r="I98" s="73">
        <f>'[11]Оценка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'[11]Оценка от учреждения'!H99</f>
        <v>4.33</v>
      </c>
      <c r="I99" s="73">
        <f>'[11]Оценка от учреждения'!I99</f>
        <v>4.42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'[11]Оценка от учреждения'!H100</f>
        <v>100</v>
      </c>
      <c r="I100" s="73">
        <f>'[11]Оценка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'[11]Оценка от учреждения'!H101</f>
        <v>7.5</v>
      </c>
      <c r="I101" s="73">
        <f>'[11]Оценка от учреждения'!I101</f>
        <v>7.3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'[11]Оценка от учреждения'!H102</f>
        <v>100</v>
      </c>
      <c r="I102" s="73">
        <f>'[11]Оценка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'[11]Оценка от учреждения'!H103</f>
        <v>40</v>
      </c>
      <c r="I103" s="73">
        <f>'[11]Оценка от учреждения'!I103</f>
        <v>40.58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'[11]Оценка от учреждения'!H104</f>
        <v>100</v>
      </c>
      <c r="I104" s="73">
        <f>'[11]Оценка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'[11]Оценка от учреждения'!H105</f>
        <v>7.5</v>
      </c>
      <c r="I105" s="73">
        <f>'[11]Оценка от учреждения'!I105</f>
        <v>5.5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'[11]Оценка от учреждения'!H106</f>
        <v>100</v>
      </c>
      <c r="I106" s="73">
        <f>'[11]Оценка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'[11]Оценка от учреждения'!H107</f>
        <v>2.33</v>
      </c>
      <c r="I107" s="73">
        <f>'[11]Оценка от учреждения'!I107</f>
        <v>3.08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'[11]Оценка от учреждения'!H108</f>
        <v>100</v>
      </c>
      <c r="I108" s="73">
        <f>'[11]Оценка от учреждения'!I108</f>
        <v>100</v>
      </c>
      <c r="J108" s="24">
        <f>IF(I108/H108*100&gt;100,100,I108/H108*100)</f>
        <v>100</v>
      </c>
      <c r="K108" s="334">
        <f>(J108+J109+J110)/3</f>
        <v>98.71794871794873</v>
      </c>
      <c r="L108" s="336">
        <f>(K108+K111)/2</f>
        <v>97.06247679690938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'[11]Оценка от учреждения'!H109</f>
        <v>7.5</v>
      </c>
      <c r="I109" s="73">
        <f>'[11]Оценка от учреждения'!I109</f>
        <v>7.8</v>
      </c>
      <c r="J109" s="24">
        <f>IF(H109/I109*100&gt;100,100,H109/I109*100)</f>
        <v>96.15384615384616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'[11]Оценка от учреждения'!H110</f>
        <v>100</v>
      </c>
      <c r="I110" s="73">
        <f>'[11]Оценка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'[11]Оценка от учреждения'!H111</f>
        <v>268.67</v>
      </c>
      <c r="I111" s="73">
        <f>'[11]Оценка от учреждения'!I111</f>
        <v>256.33</v>
      </c>
      <c r="J111" s="24">
        <f>IF(I111/H111*100&gt;100,100,I111/H111*100)</f>
        <v>95.407004875870015</v>
      </c>
      <c r="K111" s="24">
        <f>J111</f>
        <v>95.407004875870015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229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'[12]Оценка от учреждения'!H20</f>
        <v>3.8</v>
      </c>
      <c r="I20" s="73">
        <f>'[12]Оценка от учреждения'!I20</f>
        <v>3.2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'[12]Оценка от учреждения'!H21</f>
        <v>100</v>
      </c>
      <c r="I21" s="73">
        <f>'[12]Оценка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'[12]Оценка от учреждения'!H22</f>
        <v>54.8</v>
      </c>
      <c r="I22" s="73">
        <f>'[12]Оценка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'[12]Оценка от учреждения'!H23</f>
        <v>3.33</v>
      </c>
      <c r="I23" s="73">
        <f>'[12]Оценка от учреждения'!I23</f>
        <v>3.83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'[12]Оценка от учреждения'!H24</f>
        <v>3.8</v>
      </c>
      <c r="I24" s="73">
        <f>'[12]Оценка от учреждения'!I24</f>
        <v>2.4</v>
      </c>
      <c r="J24" s="24">
        <f>IF(H24/I24*100&gt;100,100,H24/I24*100)</f>
        <v>100</v>
      </c>
      <c r="K24" s="334">
        <f>(J24+J25+J26)/3</f>
        <v>81.873479318734795</v>
      </c>
      <c r="L24" s="336">
        <f>(K24+K27)/2</f>
        <v>90.93673965936739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'[12]Оценка от учреждения'!H25</f>
        <v>100</v>
      </c>
      <c r="I25" s="73">
        <f>'[12]Оценка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'[12]Оценка от учреждения'!H26</f>
        <v>54.8</v>
      </c>
      <c r="I26" s="73">
        <f>'[12]Оценка от учреждения'!I26</f>
        <v>25</v>
      </c>
      <c r="J26" s="24">
        <f>IF(I26/H26*100&gt;100,100,I26/H26*100)</f>
        <v>45.620437956204377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'[12]Оценка от учреждения'!H27</f>
        <v>32.67</v>
      </c>
      <c r="I27" s="73">
        <f>'[12]Оценка от учреждения'!I27</f>
        <v>35.5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'[12]Оценка от учреждения'!H32</f>
        <v>3.8</v>
      </c>
      <c r="I32" s="73">
        <f>'[12]Оценка от учреждения'!I32</f>
        <v>2</v>
      </c>
      <c r="J32" s="24">
        <f>IF(H32/I32*100&gt;100,100,H32/I32*100)</f>
        <v>100</v>
      </c>
      <c r="K32" s="334">
        <f>(J32+J33+J34)/3</f>
        <v>100</v>
      </c>
      <c r="L32" s="336">
        <f>(K32+K35)/2</f>
        <v>99.350467289719631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'[12]Оценка от учреждения'!H33</f>
        <v>100</v>
      </c>
      <c r="I33" s="73">
        <f>'[12]Оценка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'[12]Оценка от учреждения'!H34</f>
        <v>54.8</v>
      </c>
      <c r="I34" s="73">
        <f>'[12]Оценка от учреждения'!I34</f>
        <v>63.2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'[12]Оценка от учреждения'!H35</f>
        <v>321</v>
      </c>
      <c r="I35" s="73">
        <f>'[12]Оценка от учреждения'!I35</f>
        <v>316.83</v>
      </c>
      <c r="J35" s="24">
        <f>IF(I35/H35*100&gt;100,100,I35/H35*100)</f>
        <v>98.700934579439249</v>
      </c>
      <c r="K35" s="24">
        <f>J35</f>
        <v>98.700934579439249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'[12]Оценка от учреждения'!H44</f>
        <v>7.5</v>
      </c>
      <c r="I44" s="23">
        <f>'[12]Оценка от учреждения'!I44</f>
        <v>7</v>
      </c>
      <c r="J44" s="24">
        <f>IF(H44/I44*100&gt;100,100,H44/I44*100)</f>
        <v>100</v>
      </c>
      <c r="K44" s="342">
        <f>(J44+J45+J46)/3</f>
        <v>96.969696969696955</v>
      </c>
      <c r="L44" s="336">
        <f>(K44+K47)/2</f>
        <v>91.76843057440071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'[12]Оценка от учреждения'!H45</f>
        <v>100</v>
      </c>
      <c r="I45" s="23">
        <f>'[12]Оценка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'[12]Оценка от учреждения'!H46</f>
        <v>55</v>
      </c>
      <c r="I46" s="23">
        <f>'[12]Оценка от учреждения'!I46</f>
        <v>50</v>
      </c>
      <c r="J46" s="24">
        <f>IF(I46/H46*100&gt;100,100,I46/H46*100)</f>
        <v>90.909090909090907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187">
        <f>'[12]Оценка от учреждения'!H47</f>
        <v>0.67</v>
      </c>
      <c r="I47" s="187">
        <f>'[12]Оценка от учреждения'!I47</f>
        <v>0.57999999999999996</v>
      </c>
      <c r="J47" s="24">
        <f>IF(I47/H47*100&gt;100,100,I47/H47*100)</f>
        <v>86.567164179104466</v>
      </c>
      <c r="K47" s="24">
        <f>J47</f>
        <v>86.567164179104466</v>
      </c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'[12]Оценка от учреждения'!H68</f>
        <v>6.6</v>
      </c>
      <c r="I68" s="23">
        <f>'[12]Оценка от учреждения'!I68</f>
        <v>5.0999999999999996</v>
      </c>
      <c r="J68" s="24">
        <f>IF(H68/I68*100&gt;100,100,H68/I68*100)</f>
        <v>100</v>
      </c>
      <c r="K68" s="342">
        <f>(J68+J69+J70)/3</f>
        <v>82.300469483568079</v>
      </c>
      <c r="L68" s="336">
        <f>(K68+K71)/2</f>
        <v>91.150234741784033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'[12]Оценка от учреждения'!H69</f>
        <v>100</v>
      </c>
      <c r="I69" s="23">
        <f>'[12]Оценка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'[12]Оценка от учреждения'!H70</f>
        <v>71</v>
      </c>
      <c r="I70" s="23">
        <f>'[12]Оценка от учреждения'!I70</f>
        <v>33.299999999999997</v>
      </c>
      <c r="J70" s="24">
        <f>IF(I70/H70*100&gt;100,100,I70/H70*100)</f>
        <v>46.901408450704224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'[12]Оценка от учреждения'!H71</f>
        <v>1</v>
      </c>
      <c r="I71" s="187">
        <f>'[12]Оценка от учреждения'!I71</f>
        <v>1.5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'[12]Оценка от учреждения'!H76</f>
        <v>100</v>
      </c>
      <c r="I76" s="73">
        <f>'[12]Оценка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93.283582089552226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'[12]Оценка от учреждения'!H77</f>
        <v>7.5</v>
      </c>
      <c r="I77" s="73">
        <f>'[12]Оценка от учреждения'!I77</f>
        <v>7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'[12]Оценка от учреждения'!H78</f>
        <v>100</v>
      </c>
      <c r="I78" s="73">
        <f>'[12]Оценка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'[12]Оценка от учреждения'!H79</f>
        <v>0.67</v>
      </c>
      <c r="I79" s="73">
        <f>'[12]Оценка от учреждения'!I79</f>
        <v>0.57999999999999996</v>
      </c>
      <c r="J79" s="24">
        <f>IF(I79/H79*100&gt;100,100,I79/H79*100)</f>
        <v>86.567164179104466</v>
      </c>
      <c r="K79" s="24">
        <f>J79</f>
        <v>86.567164179104466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'[12]Оценка от учреждения'!H84</f>
        <v>100</v>
      </c>
      <c r="I84" s="73">
        <f>'[12]Оценка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'[12]Оценка от учреждения'!H85</f>
        <v>6.6</v>
      </c>
      <c r="I85" s="73">
        <f>'[12]Оценка от учреждения'!I85</f>
        <v>5.0999999999999996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'[12]Оценка от учреждения'!H86</f>
        <v>100</v>
      </c>
      <c r="I86" s="73">
        <f>'[12]Оценка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'[12]Оценка от учреждения'!H87</f>
        <v>1</v>
      </c>
      <c r="I87" s="73">
        <f>'[12]Оценка от учреждения'!I87</f>
        <v>1.5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'[12]Оценка от учреждения'!H96</f>
        <v>100</v>
      </c>
      <c r="I96" s="73">
        <f>'[12]Оценка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'[12]Оценка от учреждения'!H97</f>
        <v>3.8</v>
      </c>
      <c r="I97" s="73">
        <f>'[12]Оценка от учреждения'!I97</f>
        <v>3.2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'[12]Оценка от учреждения'!H98</f>
        <v>100</v>
      </c>
      <c r="I98" s="73">
        <f>'[12]Оценка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'[12]Оценка от учреждения'!H99</f>
        <v>3.33</v>
      </c>
      <c r="I99" s="73">
        <f>'[12]Оценка от учреждения'!I99</f>
        <v>3.83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'[12]Оценка от учреждения'!H100</f>
        <v>100</v>
      </c>
      <c r="I100" s="73">
        <f>'[12]Оценка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'[12]Оценка от учреждения'!H101</f>
        <v>3.8</v>
      </c>
      <c r="I101" s="73">
        <f>'[12]Оценка от учреждения'!I101</f>
        <v>2.4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'[12]Оценка от учреждения'!H102</f>
        <v>100</v>
      </c>
      <c r="I102" s="73">
        <f>'[12]Оценка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'[12]Оценка от учреждения'!H103</f>
        <v>32.67</v>
      </c>
      <c r="I103" s="73">
        <f>'[12]Оценка от учреждения'!I103</f>
        <v>35.5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'[12]Оценка от учреждения'!H108</f>
        <v>100</v>
      </c>
      <c r="I108" s="73">
        <f>'[12]Оценка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93.886612021857928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'[12]Оценка от учреждения'!H109</f>
        <v>3.8</v>
      </c>
      <c r="I109" s="73">
        <f>'[12]Оценка от учреждения'!I109</f>
        <v>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'[12]Оценка от учреждения'!H110</f>
        <v>100</v>
      </c>
      <c r="I110" s="73">
        <f>'[12]Оценка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'[12]Оценка от учреждения'!H111</f>
        <v>366</v>
      </c>
      <c r="I111" s="73">
        <f>'[12]Оценка от учреждения'!I111</f>
        <v>321.25</v>
      </c>
      <c r="J111" s="24">
        <f>IF(I111/H111*100&gt;100,100,I111/H111*100)</f>
        <v>87.773224043715842</v>
      </c>
      <c r="K111" s="24">
        <f>J111</f>
        <v>87.773224043715842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'[13]Оценка от учреждения'!H28</f>
        <v>3.8</v>
      </c>
      <c r="I28" s="73">
        <f>'[13]Оценка от учреждения'!I28</f>
        <v>1.3</v>
      </c>
      <c r="J28" s="24">
        <f>IF(H28/I28*100&gt;100,100,H28/I28*100)</f>
        <v>100</v>
      </c>
      <c r="K28" s="334">
        <f>(J28+J29+J30)/3</f>
        <v>97.080291970802918</v>
      </c>
      <c r="L28" s="336">
        <f>(K28+K31)/2</f>
        <v>98.540145985401466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'[13]Оценка от учреждения'!H29</f>
        <v>100</v>
      </c>
      <c r="I29" s="73">
        <f>'[13]Оценка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'[13]Оценка от учреждения'!H30</f>
        <v>54.8</v>
      </c>
      <c r="I30" s="73">
        <f>'[13]Оценка от учреждения'!I30</f>
        <v>50</v>
      </c>
      <c r="J30" s="24">
        <f>IF(I30/H30*100&gt;100,100,I30/H30*100)</f>
        <v>91.240875912408754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'[13]Оценка от учреждения'!H31</f>
        <v>3.33</v>
      </c>
      <c r="I31" s="73">
        <f>'[13]Оценка от учреждения'!I31</f>
        <v>3.67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'[13]Оценка от учреждения'!H32</f>
        <v>10</v>
      </c>
      <c r="I32" s="73">
        <f>'[13]Оценка от учреждения'!I32</f>
        <v>3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'[13]Оценка от учреждения'!H33</f>
        <v>100</v>
      </c>
      <c r="I33" s="73">
        <f>'[13]Оценка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'[13]Оценка от учреждения'!H34</f>
        <v>54.8</v>
      </c>
      <c r="I34" s="73">
        <f>'[13]Оценка от учреждения'!I34</f>
        <v>57.1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'[13]Оценка от учреждения'!H35</f>
        <v>130</v>
      </c>
      <c r="I35" s="73">
        <f>'[13]Оценка от учреждения'!I35</f>
        <v>135.16999999999999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tr">
        <f>F49</f>
        <v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/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e">
        <f>F44-F45</f>
        <v>#VALUE!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'[13]Оценка от учреждения'!H60</f>
        <v>3.8</v>
      </c>
      <c r="I60" s="73">
        <f>'[13]Оценка от учреждения'!I60</f>
        <v>3.6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'[13]Оценка от учреждения'!H61</f>
        <v>100</v>
      </c>
      <c r="I61" s="73">
        <f>'[13]Оценка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'[13]Оценка от учреждения'!H62</f>
        <v>54.8</v>
      </c>
      <c r="I62" s="73">
        <f>'[13]Оценка от учреждения'!I62</f>
        <v>83.3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'[13]Оценка от учреждения'!H63</f>
        <v>2.25</v>
      </c>
      <c r="I63" s="73">
        <f>'[13]Оценка от учреждения'!I63</f>
        <v>2.25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'[13]Оценка от учреждения'!H64</f>
        <v>8</v>
      </c>
      <c r="I64" s="23">
        <f>'[13]Оценка от учреждения'!I64</f>
        <v>6.1</v>
      </c>
      <c r="J64" s="24">
        <f>IF(H64/I64*100&gt;100,100,H64/I64*100)</f>
        <v>100</v>
      </c>
      <c r="K64" s="342">
        <f>(J64+J65+J66)/3</f>
        <v>100</v>
      </c>
      <c r="L64" s="336">
        <f>(K64+K67)/2</f>
        <v>100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'[13]Оценка от учреждения'!H65</f>
        <v>100</v>
      </c>
      <c r="I65" s="23">
        <f>'[13]Оценка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'[13]Оценка от учреждения'!H66</f>
        <v>54.8</v>
      </c>
      <c r="I66" s="23">
        <f>'[13]Оценка от учреждения'!I66</f>
        <v>66.7</v>
      </c>
      <c r="J66" s="24">
        <f>IF(I66/H66*100&gt;100,100,I66/H66*100)</f>
        <v>100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187">
        <f>'[13]Оценка от учреждения'!H67</f>
        <v>1</v>
      </c>
      <c r="I67" s="187">
        <f>'[13]Оценка от учреждения'!I67</f>
        <v>1</v>
      </c>
      <c r="J67" s="24">
        <f>IF(I67/H67*100&gt;100,100,I67/H67*100)</f>
        <v>100</v>
      </c>
      <c r="K67" s="24">
        <f>J67</f>
        <v>100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'[13]Оценка от учреждения'!H68</f>
        <v>8</v>
      </c>
      <c r="I68" s="23">
        <f>'[13]Оценка от учреждения'!I68</f>
        <v>3.9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'[13]Оценка от учреждения'!H69</f>
        <v>100</v>
      </c>
      <c r="I69" s="23">
        <f>'[13]Оценка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'[13]Оценка от учреждения'!H70</f>
        <v>54.8</v>
      </c>
      <c r="I70" s="23">
        <f>'[13]Оценка от учреждения'!I70</f>
        <v>66.7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'[13]Оценка от учреждения'!H71</f>
        <v>1.25</v>
      </c>
      <c r="I71" s="187">
        <f>'[13]Оценка от учреждения'!I71</f>
        <v>1.25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'[13]Оценка от учреждения'!H80</f>
        <v>100</v>
      </c>
      <c r="I80" s="23">
        <f>'[13]Оценка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'[13]Оценка от учреждения'!H81</f>
        <v>8</v>
      </c>
      <c r="I81" s="23">
        <f>'[13]Оценка от учреждения'!I81</f>
        <v>6.1</v>
      </c>
      <c r="J81" s="24">
        <f>IF(H81/I81*100&gt;100,100,H81/I81*100)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'[13]Оценка от учреждения'!H82</f>
        <v>100</v>
      </c>
      <c r="I82" s="23">
        <f>'[13]Оценка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7">
        <f>'[13]Оценка от учреждения'!H83</f>
        <v>1</v>
      </c>
      <c r="I83" s="187">
        <f>'[13]Оценка от учреждения'!I83</f>
        <v>1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'[13]Оценка от учреждения'!H84</f>
        <v>100</v>
      </c>
      <c r="I84" s="73">
        <f>'[13]Оценка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'[13]Оценка от учреждения'!H85</f>
        <v>8</v>
      </c>
      <c r="I85" s="73">
        <f>'[13]Оценка от учреждения'!I85</f>
        <v>3.9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'[13]Оценка от учреждения'!H86</f>
        <v>100</v>
      </c>
      <c r="I86" s="73">
        <f>'[13]Оценка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'[13]Оценка от учреждения'!H87</f>
        <v>1.25</v>
      </c>
      <c r="I87" s="73">
        <f>'[13]Оценка от учреждения'!I87</f>
        <v>1.25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'[13]Оценка от учреждения'!H104</f>
        <v>100</v>
      </c>
      <c r="I104" s="73">
        <f>'[13]Оценка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'[13]Оценка от учреждения'!H105</f>
        <v>3.8</v>
      </c>
      <c r="I105" s="73">
        <f>'[13]Оценка от учреждения'!I105</f>
        <v>1.3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'[13]Оценка от учреждения'!H106</f>
        <v>100</v>
      </c>
      <c r="I106" s="73">
        <f>'[13]Оценка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'[13]Оценка от учреждения'!H107</f>
        <v>3.33</v>
      </c>
      <c r="I107" s="73">
        <f>'[13]Оценка от учреждения'!I107</f>
        <v>3.67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'[13]Оценка от учреждения'!H108</f>
        <v>100</v>
      </c>
      <c r="I108" s="73">
        <f>'[13]Оценка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'[13]Оценка от учреждения'!H109</f>
        <v>10</v>
      </c>
      <c r="I109" s="73">
        <f>'[13]Оценка от учреждения'!I109</f>
        <v>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'[13]Оценка от учреждения'!H110</f>
        <v>100</v>
      </c>
      <c r="I110" s="73">
        <f>'[13]Оценка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'[13]Оценка от учреждения'!H111</f>
        <v>132.25</v>
      </c>
      <c r="I111" s="73">
        <f>'[13]Оценка от учреждения'!I111</f>
        <v>137.41999999999999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7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'[14]Оценка от учреждения'!H16</f>
        <v>10</v>
      </c>
      <c r="I16" s="73">
        <f>'[14]Оценка от учреждения'!I16</f>
        <v>1.8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'[14]Оценка от учреждения'!H17</f>
        <v>100</v>
      </c>
      <c r="I17" s="73">
        <f>'[14]Оценка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'[14]Оценка от учреждения'!H18</f>
        <v>100</v>
      </c>
      <c r="I18" s="73">
        <f>'[14]Оценка от учреждения'!I18</f>
        <v>100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'[14]Оценка от учреждения'!H19</f>
        <v>3.33</v>
      </c>
      <c r="I19" s="73">
        <f>'[14]Оценка от учреждения'!I19</f>
        <v>3.33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'[14]Оценка от учреждения'!H20</f>
        <v>10</v>
      </c>
      <c r="I20" s="73">
        <f>'[14]Оценка от учреждения'!I20</f>
        <v>6.8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'[14]Оценка от учреждения'!H21</f>
        <v>100</v>
      </c>
      <c r="I21" s="73">
        <f>'[14]Оценка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'[14]Оценка от учреждения'!H22</f>
        <v>50</v>
      </c>
      <c r="I22" s="73">
        <f>'[14]Оценка от учреждения'!I22</f>
        <v>50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'[14]Оценка от учреждения'!H23</f>
        <v>7</v>
      </c>
      <c r="I23" s="73">
        <f>'[14]Оценка от учреждения'!I23</f>
        <v>7.17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'[14]Оценка от учреждения'!H24</f>
        <v>10</v>
      </c>
      <c r="I24" s="73">
        <f>'[14]Оценка от учреждения'!I24</f>
        <v>6.9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'[14]Оценка от учреждения'!H25</f>
        <v>100</v>
      </c>
      <c r="I25" s="73">
        <f>'[14]Оценка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'[14]Оценка от учреждения'!H26</f>
        <v>100</v>
      </c>
      <c r="I26" s="73">
        <f>'[14]Оценка от учреждения'!I26</f>
        <v>100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'[14]Оценка от учреждения'!H27</f>
        <v>24</v>
      </c>
      <c r="I27" s="73">
        <f>'[14]Оценка от учреждения'!I27</f>
        <v>24.17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'[14]Оценка от учреждения'!H28</f>
        <v>3.8</v>
      </c>
      <c r="I28" s="73">
        <f>'[14]Оценка от учреждения'!I28</f>
        <v>2.4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'[14]Оценка от учреждения'!H29</f>
        <v>100</v>
      </c>
      <c r="I29" s="73">
        <f>'[14]Оценка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'[14]Оценка от учреждения'!H30</f>
        <v>54.8</v>
      </c>
      <c r="I30" s="73">
        <f>'[14]Оценка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'[14]Оценка от учреждения'!H31</f>
        <v>6.33</v>
      </c>
      <c r="I31" s="73">
        <f>'[14]Оценка от учреждения'!I31</f>
        <v>9.58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'[14]Оценка от учреждения'!H32</f>
        <v>10</v>
      </c>
      <c r="I32" s="73">
        <f>'[14]Оценка от учреждения'!I32</f>
        <v>5.0999999999999996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'[14]Оценка от учреждения'!H33</f>
        <v>100</v>
      </c>
      <c r="I33" s="73">
        <f>'[14]Оценка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'[14]Оценка от учреждения'!H34</f>
        <v>54.8</v>
      </c>
      <c r="I34" s="73">
        <f>'[14]Оценка от учреждения'!I34</f>
        <v>80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'[14]Оценка от учреждения'!H35</f>
        <v>331</v>
      </c>
      <c r="I35" s="73">
        <f>'[14]Оценка от учреждения'!I35</f>
        <v>348.75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'[14]Оценка от учреждения'!H60</f>
        <v>10</v>
      </c>
      <c r="I60" s="73">
        <f>'[14]Оценка от учреждения'!I60</f>
        <v>5.5</v>
      </c>
      <c r="J60" s="24">
        <v>100</v>
      </c>
      <c r="K60" s="334">
        <f>(J60+J61+J62)/3</f>
        <v>97.080291970802918</v>
      </c>
      <c r="L60" s="336">
        <f>(K60+K63)/2</f>
        <v>98.540145985401466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'[14]Оценка от учреждения'!H61</f>
        <v>100</v>
      </c>
      <c r="I61" s="73">
        <f>'[14]Оценка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'[14]Оценка от учреждения'!H62</f>
        <v>54.8</v>
      </c>
      <c r="I62" s="73">
        <f>'[14]Оценка от учреждения'!I62</f>
        <v>50</v>
      </c>
      <c r="J62" s="24">
        <f>IF(I62/H62*100&gt;100,100,I62/H62*100)</f>
        <v>91.240875912408754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'[14]Оценка от учреждения'!H63</f>
        <v>36</v>
      </c>
      <c r="I63" s="73">
        <f>'[14]Оценка от учреждения'!I63</f>
        <v>39.17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'[14]Оценка от учреждения'!H84</f>
        <v>100</v>
      </c>
      <c r="I84" s="73">
        <f>'[14]Оценка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'[14]Оценка от учреждения'!H85</f>
        <v>10</v>
      </c>
      <c r="I85" s="73">
        <f>'[14]Оценка от учреждения'!I85</f>
        <v>1.8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'[14]Оценка от учреждения'!H86</f>
        <v>100</v>
      </c>
      <c r="I86" s="73">
        <f>'[14]Оценка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'[14]Оценка от учреждения'!H87</f>
        <v>3.33</v>
      </c>
      <c r="I87" s="73">
        <f>'[14]Оценка от учреждения'!I87</f>
        <v>3.33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'[14]Оценка от учреждения'!H96</f>
        <v>100</v>
      </c>
      <c r="I96" s="73">
        <f>'[14]Оценка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'[14]Оценка от учреждения'!H97</f>
        <v>10</v>
      </c>
      <c r="I97" s="73">
        <f>'[14]Оценка от учреждения'!I97</f>
        <v>6.8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'[14]Оценка от учреждения'!H98</f>
        <v>100</v>
      </c>
      <c r="I98" s="73">
        <f>'[14]Оценка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'[14]Оценка от учреждения'!H99</f>
        <v>7</v>
      </c>
      <c r="I99" s="73">
        <f>'[14]Оценка от учреждения'!I99</f>
        <v>7.17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'[14]Оценка от учреждения'!H100</f>
        <v>100</v>
      </c>
      <c r="I100" s="73">
        <f>'[14]Оценка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'[14]Оценка от учреждения'!H101</f>
        <v>10</v>
      </c>
      <c r="I101" s="73">
        <f>'[14]Оценка от учреждения'!I101</f>
        <v>6.9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'[14]Оценка от учреждения'!H102</f>
        <v>100</v>
      </c>
      <c r="I102" s="73">
        <f>'[14]Оценка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'[14]Оценка от учреждения'!H103</f>
        <v>24</v>
      </c>
      <c r="I103" s="73">
        <f>'[14]Оценка от учреждения'!I103</f>
        <v>24.17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'[14]Оценка от учреждения'!H104</f>
        <v>100</v>
      </c>
      <c r="I104" s="73">
        <f>'[14]Оценка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'[14]Оценка от учреждения'!H105</f>
        <v>9</v>
      </c>
      <c r="I105" s="73">
        <f>'[14]Оценка от учреждения'!I105</f>
        <v>2.4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'[14]Оценка от учреждения'!H106</f>
        <v>100</v>
      </c>
      <c r="I106" s="73">
        <f>'[14]Оценка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'[14]Оценка от учреждения'!H107</f>
        <v>6.33</v>
      </c>
      <c r="I107" s="73">
        <f>'[14]Оценка от учреждения'!I107</f>
        <v>9.58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'[14]Оценка от учреждения'!H108</f>
        <v>100</v>
      </c>
      <c r="I108" s="73">
        <f>'[14]Оценка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'[14]Оценка от учреждения'!H109</f>
        <v>10</v>
      </c>
      <c r="I109" s="73">
        <f>'[14]Оценка от учреждения'!I109</f>
        <v>5.0999999999999996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'[14]Оценка от учреждения'!H110</f>
        <v>100</v>
      </c>
      <c r="I110" s="73">
        <f>'[14]Оценка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'[14]Оценка от учреждения'!H111</f>
        <v>367</v>
      </c>
      <c r="I111" s="73">
        <f>'[14]Оценка от учреждения'!I111</f>
        <v>387.92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5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'[15]Оценка от учреждения'!H28</f>
        <v>8.8000000000000007</v>
      </c>
      <c r="I28" s="73">
        <f>'[15]Оценка от учреждения'!I28</f>
        <v>4.3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'[15]Оценка от учреждения'!H29</f>
        <v>100</v>
      </c>
      <c r="I29" s="73">
        <f>'[15]Оценка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'[15]Оценка от учреждения'!H30</f>
        <v>54.8</v>
      </c>
      <c r="I30" s="73">
        <f>'[15]Оценка от учреждения'!I30</f>
        <v>75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'[15]Оценка от учреждения'!H31</f>
        <v>1</v>
      </c>
      <c r="I31" s="73">
        <f>'[15]Оценка от учреждения'!I31</f>
        <v>1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'[15]Оценка от учреждения'!H32</f>
        <v>8.8000000000000007</v>
      </c>
      <c r="I32" s="73">
        <f>'[15]Оценка от учреждения'!I32</f>
        <v>7</v>
      </c>
      <c r="J32" s="24">
        <f>IF(H32/I32*100&gt;100,100,H32/I32*100)</f>
        <v>100</v>
      </c>
      <c r="K32" s="334">
        <f>(J32+J33+J34)/3</f>
        <v>100</v>
      </c>
      <c r="L32" s="336">
        <f>(K32+K35)/2</f>
        <v>98.58846153846153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'[15]Оценка от учреждения'!H33</f>
        <v>100</v>
      </c>
      <c r="I33" s="73">
        <f>'[15]Оценка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'[15]Оценка от учреждения'!H34</f>
        <v>54.8</v>
      </c>
      <c r="I34" s="73">
        <f>'[15]Оценка от учреждения'!I34</f>
        <v>75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'[15]Оценка от учреждения'!H35</f>
        <v>130</v>
      </c>
      <c r="I35" s="73">
        <f>'[15]Оценка от учреждения'!I35</f>
        <v>126.33</v>
      </c>
      <c r="J35" s="24">
        <f>IF(I35/H35*100&gt;100,100,I35/H35*100)</f>
        <v>97.176923076923075</v>
      </c>
      <c r="K35" s="24">
        <f>J35</f>
        <v>97.176923076923075</v>
      </c>
      <c r="L35" s="337"/>
      <c r="M35" s="348"/>
      <c r="N35" s="352"/>
    </row>
    <row r="36" spans="1:14" s="179" customFormat="1" ht="49.5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>
        <f>'[15]Оценка от учреждения'!H36</f>
        <v>8.8000000000000007</v>
      </c>
      <c r="I36" s="23">
        <f>'[15]Оценка от учреждения'!I36</f>
        <v>9.6</v>
      </c>
      <c r="J36" s="24">
        <f>IF(H36/I36*100&gt;100,100,H36/I36*100)</f>
        <v>91.666666666666671</v>
      </c>
      <c r="K36" s="342">
        <f>(J36+J37+J38)/3</f>
        <v>97.222222222222229</v>
      </c>
      <c r="L36" s="336">
        <f>(K36+K39)/2</f>
        <v>97.180076628352495</v>
      </c>
      <c r="M36" s="348"/>
      <c r="N36" s="350"/>
    </row>
    <row r="37" spans="1:14" s="179" customFormat="1" ht="39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>
        <f>'[15]Оценка от учреждения'!H37</f>
        <v>100</v>
      </c>
      <c r="I37" s="23">
        <f>'[15]Оценка от учреждения'!I37</f>
        <v>100</v>
      </c>
      <c r="J37" s="24">
        <f>IF(I37/H37*100&gt;100,100,I37/H37*100)</f>
        <v>100</v>
      </c>
      <c r="K37" s="343"/>
      <c r="L37" s="344"/>
      <c r="M37" s="348"/>
      <c r="N37" s="351"/>
    </row>
    <row r="38" spans="1:14" s="179" customFormat="1" ht="36.75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>
        <f>'[15]Оценка от учреждения'!H38</f>
        <v>54.8</v>
      </c>
      <c r="I38" s="23">
        <f>'[15]Оценка от учреждения'!I38</f>
        <v>75</v>
      </c>
      <c r="J38" s="24">
        <f>IF(I38/H38*100&gt;100,100,I38/H38*100)</f>
        <v>100</v>
      </c>
      <c r="K38" s="343"/>
      <c r="L38" s="344"/>
      <c r="M38" s="348"/>
      <c r="N38" s="351"/>
    </row>
    <row r="39" spans="1:14" s="179" customFormat="1" ht="33" customHeight="1" x14ac:dyDescent="0.25">
      <c r="A39" s="339"/>
      <c r="B39" s="338"/>
      <c r="C39" s="339"/>
      <c r="D39" s="341"/>
      <c r="E39" s="180" t="s">
        <v>16</v>
      </c>
      <c r="F39" s="183" t="s">
        <v>295</v>
      </c>
      <c r="G39" s="182" t="s">
        <v>18</v>
      </c>
      <c r="H39" s="187">
        <f>'[15]Оценка от учреждения'!H39</f>
        <v>29</v>
      </c>
      <c r="I39" s="187">
        <f>'[15]Оценка от учреждения'!I39</f>
        <v>28.17</v>
      </c>
      <c r="J39" s="24">
        <f>IF(I39/H39*100&gt;100,100,I39/H39*100)</f>
        <v>97.137931034482762</v>
      </c>
      <c r="K39" s="24">
        <f>J39</f>
        <v>97.137931034482762</v>
      </c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'[15]Оценка от учреждения'!H104</f>
        <v>100</v>
      </c>
      <c r="I104" s="73">
        <f>'[15]Оценка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'[15]Оценка от учреждения'!H105</f>
        <v>8.8000000000000007</v>
      </c>
      <c r="I105" s="73">
        <f>'[15]Оценка от учреждения'!I105</f>
        <v>4.3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'[15]Оценка от учреждения'!H106</f>
        <v>100</v>
      </c>
      <c r="I106" s="73">
        <f>'[15]Оценка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'[15]Оценка от учреждения'!H107</f>
        <v>1</v>
      </c>
      <c r="I107" s="73">
        <f>'[15]Оценка от учреждения'!I107</f>
        <v>1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'[15]Оценка от учреждения'!H108</f>
        <v>100</v>
      </c>
      <c r="I108" s="73">
        <f>'[15]Оценка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98.58846153846153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'[15]Оценка от учреждения'!H109</f>
        <v>8.8000000000000007</v>
      </c>
      <c r="I109" s="73">
        <f>'[15]Оценка от учреждения'!I109</f>
        <v>7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'[15]Оценка от учреждения'!H110</f>
        <v>100</v>
      </c>
      <c r="I110" s="73">
        <f>'[15]Оценка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'[15]Оценка от учреждения'!H111</f>
        <v>130</v>
      </c>
      <c r="I111" s="73">
        <f>'[15]Оценка от учреждения'!I111</f>
        <v>126.33</v>
      </c>
      <c r="J111" s="24">
        <f>IF(I111/H111*100&gt;100,100,I111/H111*100)</f>
        <v>97.176923076923075</v>
      </c>
      <c r="K111" s="24">
        <f>J111</f>
        <v>97.176923076923075</v>
      </c>
      <c r="L111" s="337"/>
      <c r="M111" s="348"/>
      <c r="N111" s="352"/>
    </row>
    <row r="112" spans="1:14" s="179" customFormat="1" ht="33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>
        <f>'[15]Оценка от учреждения'!H112</f>
        <v>100</v>
      </c>
      <c r="I112" s="23">
        <f>'[15]Оценка от учреждения'!I112</f>
        <v>100</v>
      </c>
      <c r="J112" s="24">
        <f>IF(I112/H112*100&gt;100,100,I112/H112*100)</f>
        <v>100</v>
      </c>
      <c r="K112" s="342">
        <f>(J112+J113+J114)/3</f>
        <v>97.222222222222229</v>
      </c>
      <c r="L112" s="336">
        <f>(K112+K115)/2</f>
        <v>97.180076628352495</v>
      </c>
      <c r="M112" s="348"/>
      <c r="N112" s="350"/>
    </row>
    <row r="113" spans="1:14" s="179" customFormat="1" ht="39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>
        <f>'[15]Оценка от учреждения'!H113</f>
        <v>8.8000000000000007</v>
      </c>
      <c r="I113" s="23">
        <f>'[15]Оценка от учреждения'!I113</f>
        <v>9.6</v>
      </c>
      <c r="J113" s="24">
        <f>IF(H113/I113*100&gt;100,100,H113/I113*100)</f>
        <v>91.666666666666671</v>
      </c>
      <c r="K113" s="343"/>
      <c r="L113" s="344"/>
      <c r="M113" s="348"/>
      <c r="N113" s="351"/>
    </row>
    <row r="114" spans="1:14" s="179" customFormat="1" ht="32.25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>
        <f>'[15]Оценка от учреждения'!H114</f>
        <v>100</v>
      </c>
      <c r="I114" s="23">
        <f>'[15]Оценка от учреждения'!I114</f>
        <v>100</v>
      </c>
      <c r="J114" s="24">
        <f>IF(I114/H114*100&gt;100,100,I114/H114*100)</f>
        <v>100</v>
      </c>
      <c r="K114" s="343"/>
      <c r="L114" s="344"/>
      <c r="M114" s="348"/>
      <c r="N114" s="351"/>
    </row>
    <row r="115" spans="1:14" s="179" customFormat="1" ht="33" customHeight="1" x14ac:dyDescent="0.25">
      <c r="A115" s="339"/>
      <c r="B115" s="338"/>
      <c r="C115" s="339"/>
      <c r="D115" s="341"/>
      <c r="E115" s="180" t="s">
        <v>16</v>
      </c>
      <c r="F115" s="183" t="s">
        <v>295</v>
      </c>
      <c r="G115" s="182" t="s">
        <v>18</v>
      </c>
      <c r="H115" s="187">
        <f>'[15]Оценка от учреждения'!H115</f>
        <v>29</v>
      </c>
      <c r="I115" s="187">
        <f>'[15]Оценка от учреждения'!I115</f>
        <v>28.17</v>
      </c>
      <c r="J115" s="24">
        <f>IF(I115/H115*100&gt;100,100,I115/H115*100)</f>
        <v>97.137931034482762</v>
      </c>
      <c r="K115" s="24">
        <f>J115</f>
        <v>97.137931034482762</v>
      </c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L112:L115"/>
    <mergeCell ref="N112:N115"/>
    <mergeCell ref="L108:L111"/>
    <mergeCell ref="N108:N111"/>
    <mergeCell ref="D112:D115"/>
    <mergeCell ref="K112:K114"/>
    <mergeCell ref="B112:B115"/>
    <mergeCell ref="C112:C115"/>
    <mergeCell ref="B104:B107"/>
    <mergeCell ref="C104:C107"/>
    <mergeCell ref="D104:D107"/>
    <mergeCell ref="K104:K106"/>
    <mergeCell ref="D108:D111"/>
    <mergeCell ref="K108:K110"/>
    <mergeCell ref="L104:L107"/>
    <mergeCell ref="N104:N107"/>
    <mergeCell ref="L92:L95"/>
    <mergeCell ref="L100:L103"/>
    <mergeCell ref="N100:N103"/>
    <mergeCell ref="B108:B111"/>
    <mergeCell ref="C108:C111"/>
    <mergeCell ref="L96:L99"/>
    <mergeCell ref="N96:N99"/>
    <mergeCell ref="B100:B103"/>
    <mergeCell ref="C100:C103"/>
    <mergeCell ref="B96:B99"/>
    <mergeCell ref="C96:C99"/>
    <mergeCell ref="D96:D99"/>
    <mergeCell ref="K96:K98"/>
    <mergeCell ref="D100:D103"/>
    <mergeCell ref="K100:K102"/>
    <mergeCell ref="N92:N95"/>
    <mergeCell ref="B80:B83"/>
    <mergeCell ref="C80:C83"/>
    <mergeCell ref="D80:D83"/>
    <mergeCell ref="K80:K82"/>
    <mergeCell ref="B84:B87"/>
    <mergeCell ref="C84:C87"/>
    <mergeCell ref="L76:L79"/>
    <mergeCell ref="N76:N79"/>
    <mergeCell ref="B88:B91"/>
    <mergeCell ref="C88:C91"/>
    <mergeCell ref="D88:D91"/>
    <mergeCell ref="K88:K90"/>
    <mergeCell ref="L84:L87"/>
    <mergeCell ref="N84:N87"/>
    <mergeCell ref="B76:B79"/>
    <mergeCell ref="C76:C79"/>
    <mergeCell ref="D84:D87"/>
    <mergeCell ref="K84:K86"/>
    <mergeCell ref="B92:B95"/>
    <mergeCell ref="C92:C95"/>
    <mergeCell ref="D92:D95"/>
    <mergeCell ref="K92:K94"/>
    <mergeCell ref="D76:D79"/>
    <mergeCell ref="B68:B71"/>
    <mergeCell ref="C68:C71"/>
    <mergeCell ref="L88:L91"/>
    <mergeCell ref="N88:N91"/>
    <mergeCell ref="D68:D71"/>
    <mergeCell ref="K68:K70"/>
    <mergeCell ref="L68:L71"/>
    <mergeCell ref="N68:N71"/>
    <mergeCell ref="L80:L83"/>
    <mergeCell ref="N80:N83"/>
    <mergeCell ref="B72:B75"/>
    <mergeCell ref="C72:C75"/>
    <mergeCell ref="D72:D75"/>
    <mergeCell ref="K72:K74"/>
    <mergeCell ref="L72:L75"/>
    <mergeCell ref="N72:N75"/>
    <mergeCell ref="K76:K78"/>
    <mergeCell ref="B64:B67"/>
    <mergeCell ref="C64:C67"/>
    <mergeCell ref="D64:D67"/>
    <mergeCell ref="K64:K66"/>
    <mergeCell ref="L64:L67"/>
    <mergeCell ref="N64:N67"/>
    <mergeCell ref="B60:B63"/>
    <mergeCell ref="C60:C63"/>
    <mergeCell ref="K56:K58"/>
    <mergeCell ref="L56:L59"/>
    <mergeCell ref="N56:N59"/>
    <mergeCell ref="L60:L63"/>
    <mergeCell ref="N60:N63"/>
    <mergeCell ref="D60:D63"/>
    <mergeCell ref="K60:K62"/>
    <mergeCell ref="B56:B59"/>
    <mergeCell ref="C56:C59"/>
    <mergeCell ref="D56:D59"/>
    <mergeCell ref="B52:B55"/>
    <mergeCell ref="C52:C55"/>
    <mergeCell ref="D52:D55"/>
    <mergeCell ref="K52:K54"/>
    <mergeCell ref="B48:B51"/>
    <mergeCell ref="D44:D47"/>
    <mergeCell ref="K44:K46"/>
    <mergeCell ref="C44:C47"/>
    <mergeCell ref="L36:L39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L28:L31"/>
    <mergeCell ref="K28:K30"/>
    <mergeCell ref="L20:L23"/>
    <mergeCell ref="K8:K10"/>
    <mergeCell ref="L8:L11"/>
    <mergeCell ref="N28:N31"/>
    <mergeCell ref="B24:B27"/>
    <mergeCell ref="C24:C27"/>
    <mergeCell ref="D24:D27"/>
    <mergeCell ref="K24:K26"/>
    <mergeCell ref="L24:L27"/>
    <mergeCell ref="N24:N27"/>
    <mergeCell ref="B28:B31"/>
    <mergeCell ref="C28:C31"/>
    <mergeCell ref="D28:D31"/>
    <mergeCell ref="N20:N23"/>
    <mergeCell ref="N12:N15"/>
    <mergeCell ref="B16:B19"/>
    <mergeCell ref="C16:C19"/>
    <mergeCell ref="D16:D19"/>
    <mergeCell ref="K16:K18"/>
    <mergeCell ref="L16:L19"/>
    <mergeCell ref="N16:N19"/>
    <mergeCell ref="N4:N7"/>
    <mergeCell ref="B8:B11"/>
    <mergeCell ref="N8:N11"/>
    <mergeCell ref="B12:B15"/>
    <mergeCell ref="C12:C15"/>
    <mergeCell ref="D12:D15"/>
    <mergeCell ref="K12:K14"/>
    <mergeCell ref="L12:L15"/>
    <mergeCell ref="C8:C11"/>
    <mergeCell ref="D8:D11"/>
    <mergeCell ref="B20:B23"/>
    <mergeCell ref="C20:C23"/>
    <mergeCell ref="D20:D23"/>
    <mergeCell ref="K20:K22"/>
    <mergeCell ref="A1:N1"/>
    <mergeCell ref="A4:A115"/>
    <mergeCell ref="B4:B7"/>
    <mergeCell ref="C4:C7"/>
    <mergeCell ref="D4:D7"/>
    <mergeCell ref="K4:K6"/>
    <mergeCell ref="L4:L7"/>
    <mergeCell ref="M4:M115"/>
    <mergeCell ref="L52:L55"/>
    <mergeCell ref="N52:N55"/>
    <mergeCell ref="L48:L51"/>
    <mergeCell ref="N48:N51"/>
    <mergeCell ref="C48:C51"/>
    <mergeCell ref="D48:D51"/>
    <mergeCell ref="K48:K50"/>
    <mergeCell ref="L44:L47"/>
    <mergeCell ref="N44:N47"/>
    <mergeCell ref="B40:B43"/>
    <mergeCell ref="C40:C43"/>
    <mergeCell ref="D40:D43"/>
    <mergeCell ref="K40:K42"/>
    <mergeCell ref="L40:L43"/>
    <mergeCell ref="N40:N43"/>
    <mergeCell ref="B44:B47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R131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140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38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77">
        <v>8</v>
      </c>
      <c r="I3" s="78">
        <v>9</v>
      </c>
      <c r="J3" s="77">
        <v>10</v>
      </c>
      <c r="K3" s="78">
        <v>11</v>
      </c>
      <c r="L3" s="54">
        <v>12</v>
      </c>
      <c r="M3" s="45">
        <v>13</v>
      </c>
      <c r="N3" s="45">
        <v>14</v>
      </c>
    </row>
    <row r="4" spans="1:18" ht="75" hidden="1" customHeight="1" x14ac:dyDescent="0.25">
      <c r="A4" s="203" t="s">
        <v>28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3" t="s">
        <v>23</v>
      </c>
      <c r="N4" s="46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383.33333333333331</v>
      </c>
      <c r="Q5" s="129">
        <f>I7+I11+I15+I19+I23+I27+I31+I35+I39+I43+I47+I51+I55+I59+I63+I67+I71</f>
        <v>400.35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433.33333333333331</v>
      </c>
      <c r="Q7" s="129">
        <f>I75+I79+I83+I87+I91+I95+I99+I103+I107+I111+I115+I119</f>
        <v>450.16666666666669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9.9580852583948545</v>
      </c>
      <c r="I8" s="73">
        <v>3.6268556005398112</v>
      </c>
      <c r="J8" s="24">
        <f>IF(H8/I8*100&gt;100,100,H8/I8*100)</f>
        <v>100</v>
      </c>
      <c r="K8" s="229">
        <f>(J8+J9+J10)/3</f>
        <v>100</v>
      </c>
      <c r="L8" s="230">
        <f>(K8+K11)/2</f>
        <v>92.35294117647058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25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60</v>
      </c>
      <c r="I10" s="73">
        <v>63.89</v>
      </c>
      <c r="J10" s="24">
        <f t="shared" si="0"/>
        <v>100</v>
      </c>
      <c r="K10" s="214"/>
      <c r="L10" s="233"/>
      <c r="M10" s="203"/>
      <c r="N10" s="225"/>
    </row>
    <row r="11" spans="1:18" ht="81.75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11.333333333333334</v>
      </c>
      <c r="I11" s="74">
        <v>9.6</v>
      </c>
      <c r="J11" s="24">
        <f>IF(I11/H11*100&gt;100,100,I11/H11*100)</f>
        <v>84.70588235294116</v>
      </c>
      <c r="K11" s="24">
        <f>J11</f>
        <v>84.70588235294116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customHeight="1" x14ac:dyDescent="0.25">
      <c r="A16" s="203"/>
      <c r="B16" s="51" t="s">
        <v>180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14.031055900621119</v>
      </c>
      <c r="I16" s="73">
        <v>17.701863354037265</v>
      </c>
      <c r="J16" s="172">
        <f>IF(H16/I16*100&gt;100,100,H16/I16*100)</f>
        <v>79.263157894736864</v>
      </c>
      <c r="K16" s="229">
        <f>(J16+J17+J18)/3</f>
        <v>93.087719298245631</v>
      </c>
      <c r="L16" s="230">
        <f>(K16+K19)/2</f>
        <v>96.543859649122822</v>
      </c>
      <c r="M16" s="203"/>
      <c r="N16" s="225"/>
    </row>
    <row r="17" spans="1:14" ht="81.75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100</v>
      </c>
      <c r="I17" s="73">
        <v>100</v>
      </c>
      <c r="J17" s="24">
        <f t="shared" si="0"/>
        <v>100</v>
      </c>
      <c r="K17" s="213"/>
      <c r="L17" s="233"/>
      <c r="M17" s="203"/>
      <c r="N17" s="225"/>
    </row>
    <row r="18" spans="1:14" ht="81.75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60</v>
      </c>
      <c r="I18" s="73">
        <v>60</v>
      </c>
      <c r="J18" s="24">
        <f t="shared" si="0"/>
        <v>100</v>
      </c>
      <c r="K18" s="214"/>
      <c r="L18" s="233"/>
      <c r="M18" s="203"/>
      <c r="N18" s="225"/>
    </row>
    <row r="19" spans="1:14" ht="81.75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0.66666666666666663</v>
      </c>
      <c r="I19" s="74">
        <v>0.66666666666666663</v>
      </c>
      <c r="J19" s="24">
        <f t="shared" si="0"/>
        <v>100</v>
      </c>
      <c r="K19" s="24">
        <f>J19</f>
        <v>100</v>
      </c>
      <c r="L19" s="234"/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/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/>
      <c r="I23" s="74"/>
      <c r="J23" s="24"/>
      <c r="K23" s="24"/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233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>IF(I26/H26*100&gt;100,100,I26/H26*100)</f>
        <v>#DIV/0!</v>
      </c>
      <c r="K26" s="214"/>
      <c r="L26" s="233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>IF(I27/H27*100&gt;100,100,I27/H27*100)</f>
        <v>#DIV/0!</v>
      </c>
      <c r="K27" s="24" t="e">
        <f>J27</f>
        <v>#DIV/0!</v>
      </c>
      <c r="L27" s="234"/>
      <c r="M27" s="203"/>
      <c r="N27" s="225"/>
    </row>
    <row r="28" spans="1:14" ht="81.75" customHeight="1" x14ac:dyDescent="0.25">
      <c r="A28" s="203"/>
      <c r="B28" s="51" t="s">
        <v>178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9.9999999999999982</v>
      </c>
      <c r="I28" s="73">
        <v>3.0364372469635623</v>
      </c>
      <c r="J28" s="24">
        <f>IF(H28/I28*100&gt;100,100,H28/I28*100)</f>
        <v>100</v>
      </c>
      <c r="K28" s="229">
        <f>(J28+J29+J30)/3</f>
        <v>100</v>
      </c>
      <c r="L28" s="230">
        <f>(K28+K31)/2</f>
        <v>100</v>
      </c>
      <c r="M28" s="203"/>
      <c r="N28" s="225"/>
    </row>
    <row r="29" spans="1:14" ht="81.75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100</v>
      </c>
      <c r="I29" s="73">
        <v>100</v>
      </c>
      <c r="J29" s="24">
        <f>IF(I29/H29*100&gt;100,100,I29/H29*100)</f>
        <v>100</v>
      </c>
      <c r="K29" s="213"/>
      <c r="L29" s="231"/>
      <c r="M29" s="203"/>
      <c r="N29" s="225"/>
    </row>
    <row r="30" spans="1:14" ht="81.75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100</v>
      </c>
      <c r="I30" s="73">
        <v>100</v>
      </c>
      <c r="J30" s="24">
        <f>IF(I30/H30*100&gt;100,100,I30/H30*100)</f>
        <v>100</v>
      </c>
      <c r="K30" s="214"/>
      <c r="L30" s="231"/>
      <c r="M30" s="203"/>
      <c r="N30" s="225"/>
    </row>
    <row r="31" spans="1:14" ht="81.75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2</v>
      </c>
      <c r="I31" s="74">
        <v>2</v>
      </c>
      <c r="J31" s="24">
        <f>IF(I31/H31*100&gt;100,100,I31/H31*100)</f>
        <v>100</v>
      </c>
      <c r="K31" s="24">
        <f>J31</f>
        <v>100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9.9578095035158736</v>
      </c>
      <c r="I32" s="73">
        <v>6.7809458178999042</v>
      </c>
      <c r="J32" s="24">
        <f>IF(H32/I32*100&gt;100,100,H32/I32*100)</f>
        <v>100</v>
      </c>
      <c r="K32" s="229">
        <f>(J32+J33+J34)/3</f>
        <v>100</v>
      </c>
      <c r="L32" s="230">
        <f>(K32+K35)/2</f>
        <v>100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60</v>
      </c>
      <c r="I34" s="73">
        <v>78.260000000000005</v>
      </c>
      <c r="J34" s="24">
        <f>IF(I34/H34*100&gt;100,100,I34/H34*100)</f>
        <v>100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19</v>
      </c>
      <c r="I35" s="74">
        <v>19.583333333333332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10.008229185002639</v>
      </c>
      <c r="I36" s="73">
        <v>8.5144276486733173</v>
      </c>
      <c r="J36" s="24">
        <f>IF(H36/I36*100&gt;100,100,H36/I36*100)</f>
        <v>100</v>
      </c>
      <c r="K36" s="229">
        <f>(J36+J37+J38)/3</f>
        <v>99.6481129778427</v>
      </c>
      <c r="L36" s="230">
        <f>(K36+K39)/2</f>
        <v>99.824056488921343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 t="shared" ref="J37:J43" si="1"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60.043859649122808</v>
      </c>
      <c r="I38" s="73">
        <v>59.41</v>
      </c>
      <c r="J38" s="24">
        <f t="shared" si="1"/>
        <v>98.944338933528115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306.66666666666669</v>
      </c>
      <c r="I39" s="74">
        <v>318.25</v>
      </c>
      <c r="J39" s="24">
        <f t="shared" si="1"/>
        <v>100</v>
      </c>
      <c r="K39" s="24">
        <f>J39</f>
        <v>100</v>
      </c>
      <c r="L39" s="232"/>
      <c r="M39" s="203"/>
      <c r="N39" s="225"/>
    </row>
    <row r="40" spans="1:14" ht="81.75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10.043372093023258</v>
      </c>
      <c r="I40" s="73">
        <v>11.278255813953489</v>
      </c>
      <c r="J40" s="24">
        <f>IF(H40/I40*100&gt;100,100,H40/I40*100)</f>
        <v>89.050756240141055</v>
      </c>
      <c r="K40" s="229">
        <f>(J40+J41+J42)/3</f>
        <v>96.350252080047014</v>
      </c>
      <c r="L40" s="230">
        <f>(K40+K43)/2</f>
        <v>98.175126040023514</v>
      </c>
      <c r="M40" s="203"/>
      <c r="N40" s="225"/>
    </row>
    <row r="41" spans="1:14" ht="81.75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100</v>
      </c>
      <c r="I41" s="73">
        <v>100</v>
      </c>
      <c r="J41" s="24">
        <f t="shared" si="1"/>
        <v>100</v>
      </c>
      <c r="K41" s="213"/>
      <c r="L41" s="233"/>
      <c r="M41" s="203"/>
      <c r="N41" s="225"/>
    </row>
    <row r="42" spans="1:14" ht="81.75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60</v>
      </c>
      <c r="I42" s="73">
        <v>75</v>
      </c>
      <c r="J42" s="24">
        <f t="shared" si="1"/>
        <v>100</v>
      </c>
      <c r="K42" s="214"/>
      <c r="L42" s="233"/>
      <c r="M42" s="203"/>
      <c r="N42" s="225"/>
    </row>
    <row r="43" spans="1:14" ht="81.75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121">
        <v>0.33333333333333331</v>
      </c>
      <c r="I43" s="121">
        <v>0.33333333333333331</v>
      </c>
      <c r="J43" s="24">
        <f t="shared" si="1"/>
        <v>100</v>
      </c>
      <c r="K43" s="24">
        <f>J43</f>
        <v>100</v>
      </c>
      <c r="L43" s="234"/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9.9999999999999982</v>
      </c>
      <c r="I44" s="73">
        <v>10.599926389400073</v>
      </c>
      <c r="J44" s="24">
        <f>IF(H44/I44*100&gt;100,100,H44/I44*100)</f>
        <v>94.340277777777771</v>
      </c>
      <c r="K44" s="229">
        <f>(J44+J45+J46)/3</f>
        <v>92.556759259259252</v>
      </c>
      <c r="L44" s="230">
        <f>(K44+K47)/2</f>
        <v>92.111712962962955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>IF(I45/H45*100&gt;100,100,I45/H45*100)</f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100</v>
      </c>
      <c r="I46" s="73">
        <v>83.33</v>
      </c>
      <c r="J46" s="24">
        <f>IF(I46/H46*100&gt;100,100,I46/H46*100)</f>
        <v>83.33</v>
      </c>
      <c r="K46" s="214"/>
      <c r="L46" s="231"/>
      <c r="M46" s="203"/>
      <c r="N46" s="225"/>
    </row>
    <row r="47" spans="1:14" ht="81.75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1</v>
      </c>
      <c r="I47" s="74">
        <v>0.91666666666666663</v>
      </c>
      <c r="J47" s="24">
        <f>IF(I47/H47*100&gt;100,100,I47/H47*100)</f>
        <v>91.666666666666657</v>
      </c>
      <c r="K47" s="24">
        <f>J47</f>
        <v>91.666666666666657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9.9999999999999982</v>
      </c>
      <c r="I48" s="73">
        <v>6.1679281816581577</v>
      </c>
      <c r="J48" s="173">
        <f>IF(H48/I48*100&gt;100,100,H48/I48*100)</f>
        <v>100</v>
      </c>
      <c r="K48" s="229">
        <f>(J48+J49+J50)/3</f>
        <v>87.5</v>
      </c>
      <c r="L48" s="230">
        <f>(K48+K51)/2</f>
        <v>93.75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60</v>
      </c>
      <c r="I50" s="73">
        <v>37.5</v>
      </c>
      <c r="J50" s="24">
        <f t="shared" ref="J50:J79" si="2">IF(I50/H50*100&gt;100,100,I50/H50*100)</f>
        <v>62.5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5</v>
      </c>
      <c r="I51" s="74">
        <v>5.75</v>
      </c>
      <c r="J51" s="24">
        <f t="shared" si="2"/>
        <v>100</v>
      </c>
      <c r="K51" s="24">
        <f>J51</f>
        <v>100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9.9952356853672626</v>
      </c>
      <c r="I64" s="73">
        <v>11.765697034939505</v>
      </c>
      <c r="J64" s="173">
        <f>IF(H64/I64*100&gt;100,100,H64/I64*100)</f>
        <v>84.952346262914418</v>
      </c>
      <c r="K64" s="229">
        <f>(J64+J65+J66)/3</f>
        <v>83.873004309860363</v>
      </c>
      <c r="L64" s="230">
        <f>(K64+K67)/2</f>
        <v>91.936502154930182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si="2"/>
        <v>100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60</v>
      </c>
      <c r="I66" s="73">
        <v>40</v>
      </c>
      <c r="J66" s="24">
        <f t="shared" si="2"/>
        <v>66.666666666666657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37.333333333333336</v>
      </c>
      <c r="I67" s="74">
        <v>43.25</v>
      </c>
      <c r="J67" s="24">
        <f t="shared" si="2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2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2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2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2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2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2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2"/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2"/>
        <v>#DIV/0!</v>
      </c>
      <c r="K75" s="24" t="e">
        <f>J75</f>
        <v>#DIV/0!</v>
      </c>
      <c r="L75" s="234"/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9.9999999999999982</v>
      </c>
      <c r="I76" s="73">
        <v>6.045883940620782</v>
      </c>
      <c r="J76" s="24">
        <f>IF(H76/I76*100&gt;100,100,H76/I76*100)</f>
        <v>100</v>
      </c>
      <c r="K76" s="229">
        <f>(J76+J77+J78)/3</f>
        <v>100</v>
      </c>
      <c r="L76" s="230">
        <f>(K76+K79)/2</f>
        <v>100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 t="shared" si="2"/>
        <v>100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 t="shared" si="2"/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5</v>
      </c>
      <c r="I79" s="74">
        <v>6</v>
      </c>
      <c r="J79" s="24">
        <f t="shared" si="2"/>
        <v>100</v>
      </c>
      <c r="K79" s="24">
        <f>J79</f>
        <v>100</v>
      </c>
      <c r="L79" s="232"/>
      <c r="M79" s="203"/>
      <c r="N79" s="225"/>
    </row>
    <row r="80" spans="1:14" ht="81.75" customHeight="1" x14ac:dyDescent="0.25">
      <c r="A80" s="203"/>
      <c r="B80" s="51" t="s">
        <v>96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9.9992089802316961</v>
      </c>
      <c r="I80" s="73">
        <v>9.1349423050769438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3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3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375.33333333333331</v>
      </c>
      <c r="I83" s="74">
        <v>387</v>
      </c>
      <c r="J83" s="24">
        <f t="shared" si="3"/>
        <v>100</v>
      </c>
      <c r="K83" s="24">
        <f>J83</f>
        <v>100</v>
      </c>
      <c r="L83" s="234"/>
      <c r="M83" s="203"/>
      <c r="N83" s="225"/>
    </row>
    <row r="84" spans="1:14" ht="81.75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9.9999999999999982</v>
      </c>
      <c r="I84" s="73">
        <v>8.9068825910931171</v>
      </c>
      <c r="J84" s="172">
        <f>IF(H84/I84*100&gt;100,100,H84/I84*100)</f>
        <v>100</v>
      </c>
      <c r="K84" s="229">
        <f>(J84+J85+J86)/3</f>
        <v>100</v>
      </c>
      <c r="L84" s="230">
        <f>(K84+K87)/2</f>
        <v>100</v>
      </c>
      <c r="M84" s="203"/>
      <c r="N84" s="225"/>
    </row>
    <row r="85" spans="1:14" ht="81.75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100</v>
      </c>
      <c r="I85" s="73">
        <v>100</v>
      </c>
      <c r="J85" s="24">
        <f t="shared" si="3"/>
        <v>100</v>
      </c>
      <c r="K85" s="213"/>
      <c r="L85" s="231"/>
      <c r="M85" s="203"/>
      <c r="N85" s="225"/>
    </row>
    <row r="86" spans="1:14" ht="81.75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100</v>
      </c>
      <c r="I86" s="73">
        <v>100</v>
      </c>
      <c r="J86" s="24">
        <f t="shared" si="3"/>
        <v>100</v>
      </c>
      <c r="K86" s="214"/>
      <c r="L86" s="231"/>
      <c r="M86" s="203"/>
      <c r="N86" s="225"/>
    </row>
    <row r="87" spans="1:14" ht="81.75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1</v>
      </c>
      <c r="I87" s="74">
        <v>1</v>
      </c>
      <c r="J87" s="24">
        <f t="shared" si="3"/>
        <v>100</v>
      </c>
      <c r="K87" s="24">
        <f>J87</f>
        <v>100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3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3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3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3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3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3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3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3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3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3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3"/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3"/>
        <v>#DIV/0!</v>
      </c>
      <c r="K99" s="24" t="e">
        <f>J99</f>
        <v>#DIV/0!</v>
      </c>
      <c r="L99" s="234"/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3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3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3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3"/>
        <v>#DIV/0!</v>
      </c>
      <c r="K103" s="24" t="e">
        <f>J103</f>
        <v>#DIV/0!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10.046486408328512</v>
      </c>
      <c r="I104" s="73">
        <v>16.618020901986629</v>
      </c>
      <c r="J104" s="172">
        <f>IF(H104/I104*100&gt;100,100,H104/I104*100)</f>
        <v>60.455372318899222</v>
      </c>
      <c r="K104" s="229">
        <f>(J104+J105+J106)/3</f>
        <v>86.818457439633065</v>
      </c>
      <c r="L104" s="230">
        <f>(K104+K107)/2</f>
        <v>93.409228719816525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 t="shared" si="3"/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37.333333333333336</v>
      </c>
      <c r="I107" s="74">
        <v>43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10.013455176402545</v>
      </c>
      <c r="I108" s="73">
        <v>4.3804340611933359</v>
      </c>
      <c r="J108" s="24">
        <f>IF(H108/I108*100&gt;100,100,H108/I108*100)</f>
        <v>100</v>
      </c>
      <c r="K108" s="229">
        <f>(J108+J109+J110)/3</f>
        <v>100</v>
      </c>
      <c r="L108" s="230">
        <f>(K108+K111)/2</f>
        <v>93.571428571428569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11.666666666666666</v>
      </c>
      <c r="I111" s="74">
        <v>10.166666666666666</v>
      </c>
      <c r="J111" s="24">
        <f>IF(I111/H111*100&gt;100,100,I111/H111*100)</f>
        <v>87.142857142857139</v>
      </c>
      <c r="K111" s="24">
        <f>J111</f>
        <v>87.142857142857139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10</v>
      </c>
      <c r="I112" s="73">
        <v>2.0242914979757085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100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4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4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3</v>
      </c>
      <c r="I115" s="74">
        <v>3</v>
      </c>
      <c r="J115" s="24">
        <f t="shared" si="4"/>
        <v>100</v>
      </c>
      <c r="K115" s="24">
        <f>J115</f>
        <v>100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4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4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4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4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4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83">
      <selection activeCell="B4" sqref="B4:B7"/>
      <rowBreaks count="6" manualBreakCount="6">
        <brk id="20" max="13" man="1"/>
        <brk id="39" max="13" man="1"/>
        <brk id="47" max="16383" man="1"/>
        <brk id="66" max="13" man="1"/>
        <brk id="85" max="13" man="1"/>
        <brk id="104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6" manualBreakCount="6">
        <brk id="20" max="13" man="1"/>
        <brk id="39" max="13" man="1"/>
        <brk id="47" max="16383" man="1"/>
        <brk id="66" max="13" man="1"/>
        <brk id="85" max="13" man="1"/>
        <brk id="104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23">
    <mergeCell ref="L44:L47"/>
    <mergeCell ref="L36:L39"/>
    <mergeCell ref="L32:L35"/>
    <mergeCell ref="K68:K70"/>
    <mergeCell ref="D48:D51"/>
    <mergeCell ref="N116:N119"/>
    <mergeCell ref="L104:L107"/>
    <mergeCell ref="L112:L115"/>
    <mergeCell ref="L60:L63"/>
    <mergeCell ref="L88:L91"/>
    <mergeCell ref="N8:N115"/>
    <mergeCell ref="L52:L55"/>
    <mergeCell ref="L56:L59"/>
    <mergeCell ref="L72:L75"/>
    <mergeCell ref="L40:L43"/>
    <mergeCell ref="L96:L99"/>
    <mergeCell ref="L84:L87"/>
    <mergeCell ref="L64:L67"/>
    <mergeCell ref="L80:L83"/>
    <mergeCell ref="L92:L95"/>
    <mergeCell ref="L68:L71"/>
    <mergeCell ref="L76:L79"/>
    <mergeCell ref="L20:L23"/>
    <mergeCell ref="L28:L31"/>
    <mergeCell ref="L48:L51"/>
    <mergeCell ref="L24:L27"/>
    <mergeCell ref="A1:N1"/>
    <mergeCell ref="L4:L7"/>
    <mergeCell ref="K4:K6"/>
    <mergeCell ref="A4:A119"/>
    <mergeCell ref="C4:C7"/>
    <mergeCell ref="D4:D7"/>
    <mergeCell ref="D40:D43"/>
    <mergeCell ref="L12:L15"/>
    <mergeCell ref="C20:C23"/>
    <mergeCell ref="C40:C43"/>
    <mergeCell ref="K8:K10"/>
    <mergeCell ref="L8:L11"/>
    <mergeCell ref="D36:D39"/>
    <mergeCell ref="C24:C27"/>
    <mergeCell ref="K16:K18"/>
    <mergeCell ref="D12:D15"/>
    <mergeCell ref="K12:K14"/>
    <mergeCell ref="L16:L19"/>
    <mergeCell ref="K28:K30"/>
    <mergeCell ref="K20:K22"/>
    <mergeCell ref="C12:C15"/>
    <mergeCell ref="C8:C11"/>
    <mergeCell ref="D20:D23"/>
    <mergeCell ref="C48:C51"/>
    <mergeCell ref="D8:D11"/>
    <mergeCell ref="C16:C19"/>
    <mergeCell ref="D16:D19"/>
    <mergeCell ref="C28:C31"/>
    <mergeCell ref="C36:C39"/>
    <mergeCell ref="D52:D55"/>
    <mergeCell ref="K52:K54"/>
    <mergeCell ref="C32:C35"/>
    <mergeCell ref="D32:D35"/>
    <mergeCell ref="K36:K38"/>
    <mergeCell ref="K40:K42"/>
    <mergeCell ref="D28:D31"/>
    <mergeCell ref="D24:D27"/>
    <mergeCell ref="K24:K26"/>
    <mergeCell ref="K48:K50"/>
    <mergeCell ref="D44:D47"/>
    <mergeCell ref="K44:K46"/>
    <mergeCell ref="C56:C59"/>
    <mergeCell ref="D68:D71"/>
    <mergeCell ref="C44:C47"/>
    <mergeCell ref="K60:K62"/>
    <mergeCell ref="K32:K34"/>
    <mergeCell ref="C64:C67"/>
    <mergeCell ref="D64:D67"/>
    <mergeCell ref="K64:K66"/>
    <mergeCell ref="K56:K58"/>
    <mergeCell ref="C52:C55"/>
    <mergeCell ref="D56:D59"/>
    <mergeCell ref="D88:D91"/>
    <mergeCell ref="K88:K90"/>
    <mergeCell ref="C72:C75"/>
    <mergeCell ref="D72:D75"/>
    <mergeCell ref="K72:K74"/>
    <mergeCell ref="C68:C71"/>
    <mergeCell ref="C60:C63"/>
    <mergeCell ref="D60:D63"/>
    <mergeCell ref="C76:C79"/>
    <mergeCell ref="D76:D79"/>
    <mergeCell ref="K76:K78"/>
    <mergeCell ref="A121:C121"/>
    <mergeCell ref="M4:M119"/>
    <mergeCell ref="L108:L111"/>
    <mergeCell ref="L116:L119"/>
    <mergeCell ref="C112:C115"/>
    <mergeCell ref="D112:D115"/>
    <mergeCell ref="K112:K114"/>
    <mergeCell ref="C116:C119"/>
    <mergeCell ref="D116:D119"/>
    <mergeCell ref="L100:L103"/>
    <mergeCell ref="B120:C120"/>
    <mergeCell ref="D100:D103"/>
    <mergeCell ref="K100:K102"/>
    <mergeCell ref="K116:K118"/>
    <mergeCell ref="C104:C107"/>
    <mergeCell ref="D104:D107"/>
    <mergeCell ref="C100:C103"/>
    <mergeCell ref="C80:C83"/>
    <mergeCell ref="D80:D83"/>
    <mergeCell ref="K80:K82"/>
    <mergeCell ref="C84:C87"/>
    <mergeCell ref="D84:D87"/>
    <mergeCell ref="K84:K86"/>
    <mergeCell ref="C88:C91"/>
    <mergeCell ref="C108:C111"/>
    <mergeCell ref="D108:D111"/>
    <mergeCell ref="K108:K110"/>
    <mergeCell ref="K104:K106"/>
    <mergeCell ref="C92:C95"/>
    <mergeCell ref="D92:D95"/>
    <mergeCell ref="K92:K94"/>
    <mergeCell ref="C96:C99"/>
    <mergeCell ref="D96:D99"/>
    <mergeCell ref="K96:K98"/>
  </mergeCells>
  <phoneticPr fontId="5" type="noConversion"/>
  <pageMargins left="0.75" right="0.75" top="1" bottom="1" header="0.5" footer="0.5"/>
  <pageSetup paperSize="9" scale="27" orientation="portrait" r:id="rId3"/>
  <headerFooter alignWithMargins="0"/>
  <rowBreaks count="1" manualBreakCount="1">
    <brk id="49" max="1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H87" sqref="H87"/>
    </sheetView>
  </sheetViews>
  <sheetFormatPr defaultColWidth="9.140625" defaultRowHeight="15.75" x14ac:dyDescent="0.25"/>
  <cols>
    <col min="1" max="1" width="19.140625" style="189" customWidth="1"/>
    <col min="2" max="2" width="32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4">
        <v>13</v>
      </c>
      <c r="N3" s="194">
        <v>14</v>
      </c>
    </row>
    <row r="4" spans="1:14" s="179" customFormat="1" ht="55.5" hidden="1" customHeight="1" x14ac:dyDescent="0.25">
      <c r="A4" s="339" t="s">
        <v>233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'[16]Оценка от учреждения'!H28</f>
        <v>2.9</v>
      </c>
      <c r="I28" s="73">
        <f>'[16]Оценка от учреждения'!I28</f>
        <v>2.9</v>
      </c>
      <c r="J28" s="24">
        <f>IF(H28/I28*100&gt;100,100,H28/I28*100)</f>
        <v>100</v>
      </c>
      <c r="K28" s="334">
        <f>(J28+J29+J30)/3</f>
        <v>91.666666666666671</v>
      </c>
      <c r="L28" s="336">
        <f>(K28+K31)/2</f>
        <v>95.833333333333343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'[16]Оценка от учреждения'!H29</f>
        <v>100</v>
      </c>
      <c r="I29" s="73">
        <f>'[16]Оценка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'[16]Оценка от учреждения'!H30</f>
        <v>80</v>
      </c>
      <c r="I30" s="73">
        <f>'[16]Оценка от учреждения'!I30</f>
        <v>60</v>
      </c>
      <c r="J30" s="24">
        <f>IF(I30/H30*100&gt;100,100,I30/H30*100)</f>
        <v>75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'[16]Оценка от учреждения'!H31</f>
        <v>2.67</v>
      </c>
      <c r="I31" s="73">
        <f>'[16]Оценка от учреждения'!I31</f>
        <v>2.83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'[16]Оценка от учреждения'!H32</f>
        <v>2.9</v>
      </c>
      <c r="I32" s="73">
        <f>'[16]Оценка от учреждения'!I32</f>
        <v>2.9</v>
      </c>
      <c r="J32" s="24">
        <f>IF(H32/I32*100&gt;100,100,H32/I32*100)</f>
        <v>100</v>
      </c>
      <c r="K32" s="334">
        <f>(J32+J33+J34)/3</f>
        <v>98.541666666666671</v>
      </c>
      <c r="L32" s="336">
        <f>(K32+K35)/2</f>
        <v>99.270833333333343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'[16]Оценка от учреждения'!H33</f>
        <v>100</v>
      </c>
      <c r="I33" s="73">
        <f>'[16]Оценка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'[16]Оценка от учреждения'!H34</f>
        <v>80</v>
      </c>
      <c r="I34" s="73">
        <f>'[16]Оценка от учреждения'!I34</f>
        <v>76.5</v>
      </c>
      <c r="J34" s="24">
        <f>IF(I34/H34*100&gt;100,100,I34/H34*100)</f>
        <v>95.625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'[16]Оценка от учреждения'!H35</f>
        <v>228</v>
      </c>
      <c r="I35" s="73">
        <f>'[16]Оценка от учреждения'!I35</f>
        <v>228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'[16]Оценка от учреждения'!H60</f>
        <v>2.9</v>
      </c>
      <c r="I60" s="73">
        <f>'[16]Оценка от учреждения'!I60</f>
        <v>2.9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'[16]Оценка от учреждения'!H61</f>
        <v>100</v>
      </c>
      <c r="I61" s="73">
        <f>'[16]Оценка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'[16]Оценка от учреждения'!H62</f>
        <v>80</v>
      </c>
      <c r="I62" s="73">
        <f>'[16]Оценка от учреждения'!I62</f>
        <v>83.3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'[16]Оценка от учреждения'!H63</f>
        <v>19</v>
      </c>
      <c r="I63" s="73">
        <f>'[16]Оценка от учреждения'!I63</f>
        <v>19.329999999999998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'[16]Оценка от учреждения'!H68</f>
        <v>2.9</v>
      </c>
      <c r="I68" s="23">
        <f>'[16]Оценка от учреждения'!I68</f>
        <v>2.9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'[16]Оценка от учреждения'!H69</f>
        <v>100</v>
      </c>
      <c r="I69" s="23">
        <f>'[16]Оценка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'[16]Оценка от учреждения'!H70</f>
        <v>80</v>
      </c>
      <c r="I70" s="23">
        <f>'[16]Оценка от учреждения'!I70</f>
        <v>80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'[16]Оценка от учреждения'!H71</f>
        <v>1.67</v>
      </c>
      <c r="I71" s="187">
        <f>'[16]Оценка от учреждения'!I71</f>
        <v>1.67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'[16]Оценка от учреждения'!H84</f>
        <v>100</v>
      </c>
      <c r="I84" s="73">
        <f>'[16]Оценка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'[16]Оценка от учреждения'!H85</f>
        <v>2.9</v>
      </c>
      <c r="I85" s="73">
        <f>'[16]Оценка от учреждения'!I85</f>
        <v>2.9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'[16]Оценка от учреждения'!H86</f>
        <v>100</v>
      </c>
      <c r="I86" s="73">
        <f>'[16]Оценка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'[16]Оценка от учреждения'!H87</f>
        <v>1.67</v>
      </c>
      <c r="I87" s="73">
        <f>'[16]Оценка от учреждения'!I87</f>
        <v>1.67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'[16]Оценка от учреждения'!H104</f>
        <v>100</v>
      </c>
      <c r="I104" s="73">
        <f>'[16]Оценка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'[16]Оценка от учреждения'!H105</f>
        <v>2.9</v>
      </c>
      <c r="I105" s="73">
        <f>'[16]Оценка от учреждения'!I105</f>
        <v>2.9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'[16]Оценка от учреждения'!H106</f>
        <v>100</v>
      </c>
      <c r="I106" s="73">
        <f>'[16]Оценка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'[16]Оценка от учреждения'!H107</f>
        <v>2.67</v>
      </c>
      <c r="I107" s="73">
        <f>'[16]Оценка от учреждения'!I107</f>
        <v>2.83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'[16]Оценка от учреждения'!H108</f>
        <v>100</v>
      </c>
      <c r="I108" s="73">
        <f>'[16]Оценка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99.902723735408557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'[16]Оценка от учреждения'!H109</f>
        <v>2.9</v>
      </c>
      <c r="I109" s="73">
        <f>'[16]Оценка от учреждения'!I109</f>
        <v>2.8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'[16]Оценка от учреждения'!H110</f>
        <v>100</v>
      </c>
      <c r="I110" s="73">
        <f>'[16]Оценка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'[16]Оценка от учреждения'!H111</f>
        <v>257</v>
      </c>
      <c r="I111" s="73">
        <f>'[16]Оценка от учреждения'!I111</f>
        <v>256.5</v>
      </c>
      <c r="J111" s="24">
        <f>IF(I111/H111*100&gt;100,100,I111/H111*100)</f>
        <v>99.805447470817114</v>
      </c>
      <c r="K111" s="24">
        <f>J111</f>
        <v>99.805447470817114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4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234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'[7]42'!H8</f>
        <v>8.6999999999999993</v>
      </c>
      <c r="I8" s="73">
        <f>'[7]42'!I8</f>
        <v>8.6</v>
      </c>
      <c r="J8" s="24">
        <f>IF(H8/I8*100&gt;100,100,H8/I8*100)</f>
        <v>100</v>
      </c>
      <c r="K8" s="334">
        <f>(J8+J9+J10)/3</f>
        <v>100</v>
      </c>
      <c r="L8" s="336">
        <f>(K8+K11)/2</f>
        <v>97.333333333333343</v>
      </c>
      <c r="M8" s="348"/>
      <c r="N8" s="350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'[7]42'!H9</f>
        <v>100</v>
      </c>
      <c r="I9" s="73">
        <f>'[7]42'!I9</f>
        <v>100</v>
      </c>
      <c r="J9" s="24">
        <f>IF(I9/H9*100&gt;100,100,I9/H9*100)</f>
        <v>100</v>
      </c>
      <c r="K9" s="335"/>
      <c r="L9" s="337"/>
      <c r="M9" s="348"/>
      <c r="N9" s="351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'[7]42'!H10</f>
        <v>50</v>
      </c>
      <c r="I10" s="73">
        <f>'[7]42'!I10</f>
        <v>50</v>
      </c>
      <c r="J10" s="24">
        <f>IF(I10/H10*100&gt;100,100,I10/H10*100)</f>
        <v>100</v>
      </c>
      <c r="K10" s="335"/>
      <c r="L10" s="337"/>
      <c r="M10" s="348"/>
      <c r="N10" s="351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'[7]42'!H11</f>
        <v>1.5</v>
      </c>
      <c r="I11" s="73">
        <f>'[7]42'!I11</f>
        <v>1.42</v>
      </c>
      <c r="J11" s="24">
        <f>IF(I11/H11*100&gt;100,100,I11/H11*100)</f>
        <v>94.666666666666671</v>
      </c>
      <c r="K11" s="24">
        <f>J11</f>
        <v>94.666666666666671</v>
      </c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'[17]Оценка от учреждения'!H16</f>
        <v>8.6999999999999993</v>
      </c>
      <c r="I16" s="73">
        <f>'[17]Оценка от учреждения'!I16</f>
        <v>8.9</v>
      </c>
      <c r="J16" s="24">
        <f>IF(H16/I16*100&gt;100,100,H16/I16*100)</f>
        <v>97.752808988764031</v>
      </c>
      <c r="K16" s="334">
        <f>(J16+J17+J18)/3</f>
        <v>99.250936329588015</v>
      </c>
      <c r="L16" s="336">
        <f>(K16+K19)/2</f>
        <v>99.625468164794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'[17]Оценка от учреждения'!H17</f>
        <v>100</v>
      </c>
      <c r="I17" s="73">
        <f>'[17]Оценка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'[17]Оценка от учреждения'!H18</f>
        <v>58.8</v>
      </c>
      <c r="I18" s="73">
        <f>'[17]Оценка от учреждения'!I18</f>
        <v>100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'[17]Оценка от учреждения'!H19</f>
        <v>1</v>
      </c>
      <c r="I19" s="73">
        <f>'[17]Оценка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'[17]Оценка от учреждения'!H20</f>
        <v>8.6999999999999993</v>
      </c>
      <c r="I20" s="73">
        <f>'[17]Оценка от учреждения'!I20</f>
        <v>2.6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'[17]Оценка от учреждения'!H21</f>
        <v>100</v>
      </c>
      <c r="I21" s="73">
        <f>'[17]Оценка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'[17]Оценка от учреждения'!H22</f>
        <v>50</v>
      </c>
      <c r="I22" s="73">
        <f>'[17]Оценка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'[17]Оценка от учреждения'!H23</f>
        <v>0.33</v>
      </c>
      <c r="I23" s="73">
        <f>'[17]Оценка от учреждения'!I23</f>
        <v>1.08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'[17]Оценка от учреждения'!H24</f>
        <v>8.6999999999999993</v>
      </c>
      <c r="I24" s="73">
        <f>'[17]Оценка от учреждения'!I24</f>
        <v>7.6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'[17]Оценка от учреждения'!H25</f>
        <v>100</v>
      </c>
      <c r="I25" s="73">
        <f>'[17]Оценка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'[17]Оценка от учреждения'!H26</f>
        <v>50</v>
      </c>
      <c r="I26" s="73">
        <f>'[17]Оценка от учреждения'!I26</f>
        <v>50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'[17]Оценка от учреждения'!H27</f>
        <v>8.75</v>
      </c>
      <c r="I27" s="73">
        <f>'[17]Оценка от учреждения'!I27</f>
        <v>8.75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'[17]Оценка от учреждения'!H32</f>
        <v>8.6999999999999993</v>
      </c>
      <c r="I32" s="73">
        <f>'[17]Оценка от учреждения'!I32</f>
        <v>7.9</v>
      </c>
      <c r="J32" s="24">
        <f>IF(H32/I32*100&gt;100,100,H32/I32*100)</f>
        <v>100</v>
      </c>
      <c r="K32" s="334">
        <f>(J32+J33+J34)/3</f>
        <v>100</v>
      </c>
      <c r="L32" s="336">
        <f>(K32+K35)/2</f>
        <v>96.746575342465746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'[17]Оценка от учреждения'!H33</f>
        <v>100</v>
      </c>
      <c r="I33" s="73">
        <f>'[17]Оценка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'[17]Оценка от учреждения'!H34</f>
        <v>58.8</v>
      </c>
      <c r="I34" s="73">
        <f>'[17]Оценка от учреждения'!I34</f>
        <v>70.599999999999994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'[17]Оценка от учреждения'!H35</f>
        <v>146</v>
      </c>
      <c r="I35" s="73">
        <f>'[17]Оценка от учреждения'!I35</f>
        <v>136.5</v>
      </c>
      <c r="J35" s="24">
        <f>IF(I35/H35*100&gt;100,100,I35/H35*100)</f>
        <v>93.493150684931507</v>
      </c>
      <c r="K35" s="24">
        <f>J35</f>
        <v>93.493150684931507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'[17]Оценка от учреждения'!H60</f>
        <v>8.6999999999999993</v>
      </c>
      <c r="I60" s="73">
        <f>'[17]Оценка от учреждения'!I60</f>
        <v>6.8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'[17]Оценка от учреждения'!H61</f>
        <v>100</v>
      </c>
      <c r="I61" s="73">
        <f>'[17]Оценка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'[17]Оценка от учреждения'!H62</f>
        <v>58.8</v>
      </c>
      <c r="I62" s="73">
        <f>'[17]Оценка от учреждения'!I62</f>
        <v>71.400000000000006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'[17]Оценка от учреждения'!H63</f>
        <v>18</v>
      </c>
      <c r="I63" s="73">
        <f>'[17]Оценка от учреждения'!I63</f>
        <v>18.420000000000002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'[7]42'!H76</f>
        <v>100</v>
      </c>
      <c r="I76" s="73">
        <f>'[7]42'!H76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'[7]42'!H77</f>
        <v>8.6999999999999993</v>
      </c>
      <c r="I77" s="73">
        <f>'[7]42'!H77</f>
        <v>8.6999999999999993</v>
      </c>
      <c r="J77" s="24">
        <f>IF(H77/I77*100&gt;100,100,H77/I77*100)</f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'[7]42'!H78</f>
        <v>100</v>
      </c>
      <c r="I78" s="73">
        <f>'[7]42'!H78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'[7]42'!H79</f>
        <v>1.5</v>
      </c>
      <c r="I79" s="73">
        <f>'[7]42'!H79</f>
        <v>1.5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'[17]Оценка от учреждения'!H84</f>
        <v>100</v>
      </c>
      <c r="I84" s="73">
        <f>'[17]Оценка от учреждения'!I84</f>
        <v>100</v>
      </c>
      <c r="J84" s="24">
        <f>IF(I84/H84*100&gt;100,100,I84/H84*100)</f>
        <v>100</v>
      </c>
      <c r="K84" s="334">
        <f>(J84+J85+J86)/3</f>
        <v>99.250936329588015</v>
      </c>
      <c r="L84" s="336">
        <f>(K84+K87)/2</f>
        <v>99.625468164794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'[17]Оценка от учреждения'!H85</f>
        <v>8.6999999999999993</v>
      </c>
      <c r="I85" s="73">
        <f>'[17]Оценка от учреждения'!I85</f>
        <v>8.9</v>
      </c>
      <c r="J85" s="24">
        <f>IF(H85/I85*100&gt;100,100,H85/I85*100)</f>
        <v>97.752808988764031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'[17]Оценка от учреждения'!H86</f>
        <v>100</v>
      </c>
      <c r="I86" s="73">
        <f>'[17]Оценка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'[17]Оценка от учреждения'!H87</f>
        <v>1</v>
      </c>
      <c r="I87" s="73">
        <f>'[17]Оценка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188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188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188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8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188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188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188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8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'[17]Оценка от учреждения'!H96</f>
        <v>100</v>
      </c>
      <c r="I96" s="73">
        <f>'[17]Оценка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'[17]Оценка от учреждения'!H97</f>
        <v>8.6999999999999993</v>
      </c>
      <c r="I97" s="73">
        <f>'[17]Оценка от учреждения'!I97</f>
        <v>2.6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'[17]Оценка от учреждения'!H98</f>
        <v>100</v>
      </c>
      <c r="I98" s="73">
        <f>'[17]Оценка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'[17]Оценка от учреждения'!H99</f>
        <v>0.33</v>
      </c>
      <c r="I99" s="73">
        <f>'[17]Оценка от учреждения'!I99</f>
        <v>1.08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'[17]Оценка от учреждения'!H100</f>
        <v>100</v>
      </c>
      <c r="I100" s="73">
        <f>'[17]Оценка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'[17]Оценка от учреждения'!H101</f>
        <v>8.6999999999999993</v>
      </c>
      <c r="I101" s="73">
        <f>'[17]Оценка от учреждения'!I101</f>
        <v>7.6</v>
      </c>
      <c r="J101" s="24">
        <f>IF(H101/I101*100&gt;100,100,H101/I101*100)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'[17]Оценка от учреждения'!H102</f>
        <v>100</v>
      </c>
      <c r="I102" s="73">
        <f>'[17]Оценка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'[17]Оценка от учреждения'!H103</f>
        <v>8.75</v>
      </c>
      <c r="I103" s="73">
        <f>'[17]Оценка от учреждения'!I103</f>
        <v>8.75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'[17]Оценка от учреждения'!H108</f>
        <v>100</v>
      </c>
      <c r="I108" s="73">
        <f>'[17]Оценка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94.435754189944134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'[17]Оценка от учреждения'!H109</f>
        <v>8.6999999999999993</v>
      </c>
      <c r="I109" s="73">
        <f>'[17]Оценка от учреждения'!I109</f>
        <v>7.6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'[17]Оценка от учреждения'!H110</f>
        <v>100</v>
      </c>
      <c r="I110" s="73">
        <f>'[17]Оценка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'[17]Оценка от учреждения'!H111</f>
        <v>179</v>
      </c>
      <c r="I111" s="73">
        <f>'[17]Оценка от учреждения'!I111</f>
        <v>159.08000000000001</v>
      </c>
      <c r="J111" s="24">
        <f>IF(I111/H111*100&gt;100,100,I111/H111*100)</f>
        <v>88.871508379888269</v>
      </c>
      <c r="K111" s="24">
        <f>J111</f>
        <v>88.871508379888269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D1" zoomScale="70" zoomScaleNormal="70" workbookViewId="0">
      <selection activeCell="F2" sqref="F2"/>
    </sheetView>
  </sheetViews>
  <sheetFormatPr defaultColWidth="9.140625" defaultRowHeight="15.75" x14ac:dyDescent="0.25"/>
  <cols>
    <col min="1" max="1" width="19.140625" style="189" customWidth="1"/>
    <col min="2" max="2" width="32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235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'[18]Оценка от учреждения'!H16</f>
        <v>10</v>
      </c>
      <c r="I16" s="73">
        <f>'[18]Оценка от учреждения'!I16</f>
        <v>5.8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'[18]Оценка от учреждения'!H17</f>
        <v>100</v>
      </c>
      <c r="I17" s="73">
        <f>'[18]Оценка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'[18]Оценка от учреждения'!H18</f>
        <v>77</v>
      </c>
      <c r="I18" s="73">
        <f>'[18]Оценка от учреждения'!I18</f>
        <v>77.8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'[18]Оценка от учреждения'!H19</f>
        <v>3.67</v>
      </c>
      <c r="I19" s="73">
        <f>'[18]Оценка от учреждения'!I19</f>
        <v>3.67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'[18]Оценка от учреждения'!H20</f>
        <v>10</v>
      </c>
      <c r="I20" s="73">
        <f>'[18]Оценка от учреждения'!I20</f>
        <v>3.7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'[18]Оценка от учреждения'!H21</f>
        <v>100</v>
      </c>
      <c r="I21" s="73">
        <f>'[18]Оценка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'[18]Оценка от учреждения'!H22</f>
        <v>77</v>
      </c>
      <c r="I22" s="73">
        <f>'[18]Оценка от учреждения'!I22</f>
        <v>80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'[18]Оценка от учреждения'!H23</f>
        <v>4.33</v>
      </c>
      <c r="I23" s="73">
        <f>'[18]Оценка от учреждения'!I23</f>
        <v>5.17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'[18]Оценка от учреждения'!H24</f>
        <v>10</v>
      </c>
      <c r="I24" s="73">
        <f>'[18]Оценка от учреждения'!I24</f>
        <v>6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'[18]Оценка от учреждения'!H25</f>
        <v>100</v>
      </c>
      <c r="I25" s="73">
        <f>'[18]Оценка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'[18]Оценка от учреждения'!H26</f>
        <v>77</v>
      </c>
      <c r="I26" s="73">
        <f>'[18]Оценка от учреждения'!I26</f>
        <v>80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'[18]Оценка от учреждения'!H27</f>
        <v>24</v>
      </c>
      <c r="I27" s="73">
        <f>'[18]Оценка от учреждения'!I27</f>
        <v>24.67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'[18]Оценка от учреждения'!H28</f>
        <v>10</v>
      </c>
      <c r="I28" s="73">
        <f>'[18]Оценка от учреждения'!I28</f>
        <v>3.5</v>
      </c>
      <c r="J28" s="24">
        <f>IF(H28/I28*100&gt;100,100,H28/I28*100)</f>
        <v>100</v>
      </c>
      <c r="K28" s="334">
        <f>(J28+J29+J30)/3</f>
        <v>100</v>
      </c>
      <c r="L28" s="336">
        <f>(K28+K31)/2</f>
        <v>98.025276461295419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'[18]Оценка от учреждения'!H29</f>
        <v>100</v>
      </c>
      <c r="I29" s="73">
        <f>'[18]Оценка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'[18]Оценка от учреждения'!H30</f>
        <v>77</v>
      </c>
      <c r="I30" s="73">
        <f>'[18]Оценка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'[18]Оценка от учреждения'!H31</f>
        <v>6.33</v>
      </c>
      <c r="I31" s="73">
        <f>'[18]Оценка от учреждения'!I31</f>
        <v>6.08</v>
      </c>
      <c r="J31" s="24">
        <f>IF(I31/H31*100&gt;100,100,I31/H31*100)</f>
        <v>96.050552922590839</v>
      </c>
      <c r="K31" s="24">
        <f>J31</f>
        <v>96.050552922590839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'[18]Оценка от учреждения'!H32</f>
        <v>8</v>
      </c>
      <c r="I32" s="73">
        <f>'[18]Оценка от учреждения'!I32</f>
        <v>4.4000000000000004</v>
      </c>
      <c r="J32" s="24">
        <f>IF(H32/I32*100&gt;100,100,H32/I32*100)</f>
        <v>100</v>
      </c>
      <c r="K32" s="334">
        <f>(J32+J33+J34)/3</f>
        <v>98.398268398268399</v>
      </c>
      <c r="L32" s="336">
        <f>(K32+K35)/2</f>
        <v>98.808911616172878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'[18]Оценка от учреждения'!H33</f>
        <v>100</v>
      </c>
      <c r="I33" s="73">
        <f>'[18]Оценка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'[18]Оценка от учреждения'!H34</f>
        <v>77</v>
      </c>
      <c r="I34" s="73">
        <f>'[18]Оценка от учреждения'!I34</f>
        <v>73.3</v>
      </c>
      <c r="J34" s="24">
        <f>IF(I34/H34*100&gt;100,100,I34/H34*100)</f>
        <v>95.194805194805184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'[18]Оценка от учреждения'!H35</f>
        <v>320.33</v>
      </c>
      <c r="I35" s="73">
        <f>'[18]Оценка от учреждения'!I35</f>
        <v>317.83</v>
      </c>
      <c r="J35" s="24">
        <f>IF(I35/H35*100&gt;100,100,I35/H35*100)</f>
        <v>99.219554834077357</v>
      </c>
      <c r="K35" s="24">
        <f>J35</f>
        <v>99.219554834077357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'[18]Оценка от учреждения'!H84</f>
        <v>100</v>
      </c>
      <c r="I84" s="73">
        <f>'[18]Оценка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'[18]Оценка от учреждения'!H85</f>
        <v>10</v>
      </c>
      <c r="I85" s="73">
        <f>'[18]Оценка от учреждения'!I85</f>
        <v>5.8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'[18]Оценка от учреждения'!H86</f>
        <v>100</v>
      </c>
      <c r="I86" s="73">
        <f>'[18]Оценка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'[18]Оценка от учреждения'!H87</f>
        <v>3.67</v>
      </c>
      <c r="I87" s="73">
        <f>'[18]Оценка от учреждения'!I87</f>
        <v>3.67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'[18]Оценка от учреждения'!H96</f>
        <v>100</v>
      </c>
      <c r="I96" s="73">
        <f>'[18]Оценка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'[18]Оценка от учреждения'!H97</f>
        <v>10</v>
      </c>
      <c r="I97" s="73">
        <f>'[18]Оценка от учреждения'!I97</f>
        <v>3.7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'[18]Оценка от учреждения'!H98</f>
        <v>100</v>
      </c>
      <c r="I98" s="73">
        <f>'[18]Оценка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'[18]Оценка от учреждения'!H99</f>
        <v>4.33</v>
      </c>
      <c r="I99" s="73">
        <f>'[18]Оценка от учреждения'!I99</f>
        <v>5.17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'[18]Оценка от учреждения'!H100</f>
        <v>100</v>
      </c>
      <c r="I100" s="73">
        <f>'[18]Оценка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'[18]Оценка от учреждения'!H101</f>
        <v>10</v>
      </c>
      <c r="I101" s="73">
        <f>'[18]Оценка от учреждения'!I101</f>
        <v>6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'[18]Оценка от учреждения'!H102</f>
        <v>100</v>
      </c>
      <c r="I102" s="73">
        <f>'[18]Оценка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'[18]Оценка от учреждения'!H103</f>
        <v>24</v>
      </c>
      <c r="I103" s="73">
        <f>'[18]Оценка от учреждения'!I103</f>
        <v>24.67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'[18]Оценка от учреждения'!H104</f>
        <v>100</v>
      </c>
      <c r="I104" s="73">
        <f>'[18]Оценка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98.025276461295419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'[18]Оценка от учреждения'!H105</f>
        <v>10</v>
      </c>
      <c r="I105" s="73">
        <f>'[18]Оценка от учреждения'!I105</f>
        <v>3.5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'[18]Оценка от учреждения'!H106</f>
        <v>100</v>
      </c>
      <c r="I106" s="73">
        <f>'[18]Оценка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'[18]Оценка от учреждения'!H107</f>
        <v>6.33</v>
      </c>
      <c r="I107" s="73">
        <f>'[18]Оценка от учреждения'!I107</f>
        <v>6.08</v>
      </c>
      <c r="J107" s="24">
        <f>IF(I107/H107*100&gt;100,100,I107/H107*100)</f>
        <v>96.050552922590839</v>
      </c>
      <c r="K107" s="24">
        <f>J107</f>
        <v>96.050552922590839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'[18]Оценка от учреждения'!H108</f>
        <v>100</v>
      </c>
      <c r="I108" s="73">
        <f>'[18]Оценка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99.734965170815656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'[18]Оценка от учреждения'!H109</f>
        <v>8</v>
      </c>
      <c r="I109" s="73">
        <f>'[18]Оценка от учреждения'!I109</f>
        <v>3.9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'[18]Оценка от учреждения'!H110</f>
        <v>100</v>
      </c>
      <c r="I110" s="73">
        <f>'[18]Оценка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'[18]Оценка от учреждения'!H111</f>
        <v>360.33</v>
      </c>
      <c r="I111" s="73">
        <f>'[18]Оценка от учреждения'!I111</f>
        <v>358.42</v>
      </c>
      <c r="J111" s="24">
        <f>IF(I111/H111*100&gt;100,100,I111/H111*100)</f>
        <v>99.469930341631297</v>
      </c>
      <c r="K111" s="24">
        <f>J111</f>
        <v>99.469930341631297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236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'[19]Оценка от учреждения'!H20</f>
        <v>10</v>
      </c>
      <c r="I20" s="73">
        <f>'[19]Оценка от учреждения'!I20</f>
        <v>9.1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'[19]Оценка от учреждения'!H21</f>
        <v>100</v>
      </c>
      <c r="I21" s="73">
        <f>'[19]Оценка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'[19]Оценка от учреждения'!H22</f>
        <v>73.5</v>
      </c>
      <c r="I22" s="73">
        <f>'[19]Оценка от учреждения'!I22</f>
        <v>75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'[19]Оценка от учреждения'!H23</f>
        <v>1</v>
      </c>
      <c r="I23" s="73">
        <f>'[19]Оценка от учреждения'!I23</f>
        <v>1.33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'[19]Оценка от учреждения'!H24</f>
        <v>10</v>
      </c>
      <c r="I24" s="73">
        <f>'[19]Оценка от учреждения'!I24</f>
        <v>4.4000000000000004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'[19]Оценка от учреждения'!H25</f>
        <v>100</v>
      </c>
      <c r="I25" s="73">
        <f>'[19]Оценка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'[19]Оценка от учреждения'!H26</f>
        <v>73.5</v>
      </c>
      <c r="I26" s="73">
        <f>'[19]Оценка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'[19]Оценка от учреждения'!H27</f>
        <v>30</v>
      </c>
      <c r="I27" s="73">
        <f>'[19]Оценка от учреждения'!I27</f>
        <v>32.17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'[19]Оценка от учреждения'!H28</f>
        <v>7.7</v>
      </c>
      <c r="I28" s="73">
        <f>'[19]Оценка от учреждения'!I28</f>
        <v>7</v>
      </c>
      <c r="J28" s="24">
        <f>IF(H28/I28*100&gt;100,100,H28/I28*100)</f>
        <v>100</v>
      </c>
      <c r="K28" s="334">
        <f>(J28+J29+J30)/3</f>
        <v>100</v>
      </c>
      <c r="L28" s="336">
        <f>(K28+K31)/2</f>
        <v>94.333333333333343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'[19]Оценка от учреждения'!H29</f>
        <v>100</v>
      </c>
      <c r="I29" s="73">
        <f>'[19]Оценка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'[19]Оценка от учреждения'!H30</f>
        <v>73.5</v>
      </c>
      <c r="I30" s="73">
        <f>'[19]Оценка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'[19]Оценка от учреждения'!H31</f>
        <v>1.5</v>
      </c>
      <c r="I31" s="73">
        <f>'[19]Оценка от учреждения'!I31</f>
        <v>1.33</v>
      </c>
      <c r="J31" s="24">
        <f>IF(I31/H31*100&gt;100,100,I31/H31*100)</f>
        <v>88.666666666666671</v>
      </c>
      <c r="K31" s="24">
        <f>J31</f>
        <v>88.666666666666671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'[19]Оценка от учреждения'!H32</f>
        <v>7.7</v>
      </c>
      <c r="I32" s="73">
        <f>'[19]Оценка от учреждения'!I32</f>
        <v>4.8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'[19]Оценка от учреждения'!H33</f>
        <v>100</v>
      </c>
      <c r="I33" s="73">
        <f>'[19]Оценка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'[19]Оценка от учреждения'!H34</f>
        <v>73.5</v>
      </c>
      <c r="I34" s="73">
        <f>'[19]Оценка от учреждения'!I34</f>
        <v>75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'[19]Оценка от учреждения'!H35</f>
        <v>302</v>
      </c>
      <c r="I35" s="73">
        <f>'[19]Оценка от учреждения'!I35</f>
        <v>307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'[19]Оценка от учреждения'!H44</f>
        <v>7.7</v>
      </c>
      <c r="I44" s="23">
        <f>'[19]Оценка от учреждения'!I44</f>
        <v>7.3</v>
      </c>
      <c r="J44" s="24">
        <f>IF(H44/I44*100&gt;100,100,H44/I44*100)</f>
        <v>100</v>
      </c>
      <c r="K44" s="342">
        <f>(J44+J45+J46)/3</f>
        <v>100</v>
      </c>
      <c r="L44" s="336">
        <f>(K44+K47)/2</f>
        <v>100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'[19]Оценка от учреждения'!H45</f>
        <v>100</v>
      </c>
      <c r="I45" s="23">
        <f>'[19]Оценка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'[19]Оценка от учреждения'!H46</f>
        <v>73.5</v>
      </c>
      <c r="I46" s="23">
        <f>'[19]Оценка от учреждения'!I46</f>
        <v>100</v>
      </c>
      <c r="J46" s="24">
        <f>IF(I46/H46*100&gt;100,100,I46/H46*100)</f>
        <v>100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187">
        <f>'[19]Оценка от учреждения'!H47</f>
        <v>1.5</v>
      </c>
      <c r="I47" s="187">
        <f>'[19]Оценка от учреждения'!I47</f>
        <v>1.5</v>
      </c>
      <c r="J47" s="24">
        <f>IF(I47/H47*100&gt;100,100,I47/H47*100)</f>
        <v>100</v>
      </c>
      <c r="K47" s="24">
        <f>J47</f>
        <v>100</v>
      </c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'[19]Оценка от учреждения'!H68</f>
        <v>7.7</v>
      </c>
      <c r="I68" s="23">
        <f>'[19]Оценка от учреждения'!I68</f>
        <v>3.7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'[19]Оценка от учреждения'!H69</f>
        <v>100</v>
      </c>
      <c r="I69" s="23">
        <f>'[19]Оценка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'[19]Оценка от учреждения'!H70</f>
        <v>80</v>
      </c>
      <c r="I70" s="23">
        <f>'[19]Оценка от учреждения'!I70</f>
        <v>83.3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'[19]Оценка от учреждения'!H71</f>
        <v>2</v>
      </c>
      <c r="I71" s="187">
        <f>'[19]Оценка от учреждения'!I71</f>
        <v>2.08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'[19]Оценка от учреждения'!H76</f>
        <v>100</v>
      </c>
      <c r="I76" s="73">
        <f>'[19]Оценка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'[19]Оценка от учреждения'!H77</f>
        <v>7.7</v>
      </c>
      <c r="I77" s="73">
        <f>'[19]Оценка от учреждения'!I77</f>
        <v>7.3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'[19]Оценка от учреждения'!H78</f>
        <v>100</v>
      </c>
      <c r="I78" s="73">
        <f>'[19]Оценка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'[19]Оценка от учреждения'!H79</f>
        <v>1.5</v>
      </c>
      <c r="I79" s="73">
        <f>'[19]Оценка от учреждения'!I79</f>
        <v>1.5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'[19]Оценка от учреждения'!H84</f>
        <v>100</v>
      </c>
      <c r="I84" s="73">
        <f>'[19]Оценка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'[19]Оценка от учреждения'!H85</f>
        <v>7.7</v>
      </c>
      <c r="I85" s="73">
        <f>'[19]Оценка от учреждения'!I85</f>
        <v>3.7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'[19]Оценка от учреждения'!H86</f>
        <v>100</v>
      </c>
      <c r="I86" s="73">
        <f>'[19]Оценка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'[19]Оценка от учреждения'!H87</f>
        <v>2</v>
      </c>
      <c r="I87" s="73">
        <f>'[19]Оценка от учреждения'!I87</f>
        <v>2.08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'[19]Оценка от учреждения'!H96</f>
        <v>100</v>
      </c>
      <c r="I96" s="73">
        <f>'[19]Оценка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'[19]Оценка от учреждения'!H97</f>
        <v>10</v>
      </c>
      <c r="I97" s="73">
        <f>'[19]Оценка от учреждения'!I97</f>
        <v>9.1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'[19]Оценка от учреждения'!H98</f>
        <v>100</v>
      </c>
      <c r="I98" s="73">
        <f>'[19]Оценка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'[19]Оценка от учреждения'!H99</f>
        <v>1</v>
      </c>
      <c r="I99" s="73">
        <f>'[19]Оценка от учреждения'!I99</f>
        <v>1.33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'[19]Оценка от учреждения'!H100</f>
        <v>100</v>
      </c>
      <c r="I100" s="73">
        <f>'[19]Оценка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'[19]Оценка от учреждения'!H101</f>
        <v>10</v>
      </c>
      <c r="I101" s="73">
        <f>'[19]Оценка от учреждения'!I101</f>
        <v>4.4000000000000004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'[19]Оценка от учреждения'!H102</f>
        <v>100</v>
      </c>
      <c r="I102" s="73">
        <f>'[19]Оценка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'[19]Оценка от учреждения'!H103</f>
        <v>30</v>
      </c>
      <c r="I103" s="73">
        <f>'[19]Оценка от учреждения'!I103</f>
        <v>32.17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'[19]Оценка от учреждения'!H104</f>
        <v>100</v>
      </c>
      <c r="I104" s="73">
        <f>'[19]Оценка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94.333333333333343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'[19]Оценка от учреждения'!H105</f>
        <v>7.7</v>
      </c>
      <c r="I105" s="73">
        <f>'[19]Оценка от учреждения'!I105</f>
        <v>7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'[19]Оценка от учреждения'!H106</f>
        <v>100</v>
      </c>
      <c r="I106" s="73">
        <f>'[19]Оценка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'[19]Оценка от учреждения'!H107</f>
        <v>1.5</v>
      </c>
      <c r="I107" s="73">
        <f>'[19]Оценка от учреждения'!I107</f>
        <v>1.33</v>
      </c>
      <c r="J107" s="24">
        <f>IF(I107/H107*100&gt;100,100,I107/H107*100)</f>
        <v>88.666666666666671</v>
      </c>
      <c r="K107" s="24">
        <f>J107</f>
        <v>88.666666666666671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'[19]Оценка от учреждения'!H108</f>
        <v>100</v>
      </c>
      <c r="I108" s="73">
        <f>'[19]Оценка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97.33163265306122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'[19]Оценка от учреждения'!H109</f>
        <v>7.7</v>
      </c>
      <c r="I109" s="73">
        <f>'[19]Оценка от учреждения'!I109</f>
        <v>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'[19]Оценка от учреждения'!H110</f>
        <v>100</v>
      </c>
      <c r="I110" s="73">
        <f>'[19]Оценка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'[19]Оценка от учреждения'!H111</f>
        <v>392</v>
      </c>
      <c r="I111" s="73">
        <f>'[19]Оценка от учреждения'!I111</f>
        <v>371.08</v>
      </c>
      <c r="J111" s="24">
        <f>IF(I111/H111*100&gt;100,100,I111/H111*100)</f>
        <v>94.66326530612244</v>
      </c>
      <c r="K111" s="24">
        <f>J111</f>
        <v>94.66326530612244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hidden="1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/>
      <c r="I32" s="73"/>
      <c r="J32" s="24"/>
      <c r="K32" s="334"/>
      <c r="L32" s="336"/>
      <c r="M32" s="348"/>
      <c r="N32" s="350"/>
    </row>
    <row r="33" spans="1:14" ht="39" hidden="1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/>
      <c r="I33" s="73"/>
      <c r="J33" s="24"/>
      <c r="K33" s="335"/>
      <c r="L33" s="337"/>
      <c r="M33" s="348"/>
      <c r="N33" s="351"/>
    </row>
    <row r="34" spans="1:14" ht="33.75" hidden="1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/>
      <c r="I34" s="73"/>
      <c r="J34" s="24"/>
      <c r="K34" s="335"/>
      <c r="L34" s="337"/>
      <c r="M34" s="348"/>
      <c r="N34" s="351"/>
    </row>
    <row r="35" spans="1:14" ht="33" hidden="1" customHeight="1" x14ac:dyDescent="0.25">
      <c r="A35" s="339"/>
      <c r="B35" s="338"/>
      <c r="C35" s="339"/>
      <c r="D35" s="340"/>
      <c r="E35" s="180" t="s">
        <v>16</v>
      </c>
      <c r="F35" s="183" t="s">
        <v>187</v>
      </c>
      <c r="G35" s="182" t="s">
        <v>18</v>
      </c>
      <c r="H35" s="73"/>
      <c r="I35" s="73"/>
      <c r="J35" s="24"/>
      <c r="K35" s="24"/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>
        <f>'[20]Оценка от учреждения'!H40</f>
        <v>9</v>
      </c>
      <c r="I40" s="23">
        <f>'[20]Оценка от учреждения'!I40</f>
        <v>6</v>
      </c>
      <c r="J40" s="24">
        <f>IF(H40/I40*100&gt;100,100,H40/I40*100)</f>
        <v>100</v>
      </c>
      <c r="K40" s="342">
        <f>(J40+J41+J42)/3</f>
        <v>96.969696969696955</v>
      </c>
      <c r="L40" s="336">
        <f>(K40+K43)/2</f>
        <v>98.48484848484847</v>
      </c>
      <c r="M40" s="348"/>
      <c r="N40" s="350"/>
    </row>
    <row r="41" spans="1:14" s="179" customFormat="1" ht="39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>
        <f>'[20]Оценка от учреждения'!H41</f>
        <v>100</v>
      </c>
      <c r="I41" s="23">
        <f>'[20]Оценка от учреждения'!I41</f>
        <v>100</v>
      </c>
      <c r="J41" s="24">
        <f>IF(I41/H41*100&gt;100,100,I41/H41*100)</f>
        <v>100</v>
      </c>
      <c r="K41" s="343"/>
      <c r="L41" s="344"/>
      <c r="M41" s="348"/>
      <c r="N41" s="351"/>
    </row>
    <row r="42" spans="1:14" s="179" customFormat="1" ht="36.75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>
        <f>'[20]Оценка от учреждения'!H42</f>
        <v>55</v>
      </c>
      <c r="I42" s="23">
        <f>'[20]Оценка от учреждения'!I42</f>
        <v>50</v>
      </c>
      <c r="J42" s="24">
        <f>IF(I42/H42*100&gt;100,100,I42/H42*100)</f>
        <v>90.909090909090907</v>
      </c>
      <c r="K42" s="343"/>
      <c r="L42" s="344"/>
      <c r="M42" s="348"/>
      <c r="N42" s="351"/>
    </row>
    <row r="43" spans="1:14" s="179" customFormat="1" ht="33" customHeight="1" x14ac:dyDescent="0.25">
      <c r="A43" s="339"/>
      <c r="B43" s="338"/>
      <c r="C43" s="339"/>
      <c r="D43" s="341"/>
      <c r="E43" s="180" t="s">
        <v>16</v>
      </c>
      <c r="F43" s="183" t="s">
        <v>295</v>
      </c>
      <c r="G43" s="182" t="s">
        <v>18</v>
      </c>
      <c r="H43" s="187">
        <f>'[20]Оценка от учреждения'!H43</f>
        <v>0.67</v>
      </c>
      <c r="I43" s="187">
        <f>'[20]Оценка от учреждения'!I43</f>
        <v>0.67</v>
      </c>
      <c r="J43" s="24">
        <f>IF(I43/H43*100&gt;100,100,I43/H43*100)</f>
        <v>100</v>
      </c>
      <c r="K43" s="24">
        <f>J43</f>
        <v>100</v>
      </c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'[20]Оценка от учреждения'!H44</f>
        <v>15</v>
      </c>
      <c r="I44" s="23">
        <f>'[20]Оценка от учреждения'!I44</f>
        <v>7.3</v>
      </c>
      <c r="J44" s="24">
        <f>IF(H44/I44*100&gt;100,100,H44/I44*100)</f>
        <v>100</v>
      </c>
      <c r="K44" s="342">
        <f>(J44+J45+J46)/3</f>
        <v>96.969696969696955</v>
      </c>
      <c r="L44" s="336">
        <f>(K44+K47)/2</f>
        <v>91.341991341991331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'[20]Оценка от учреждения'!H45</f>
        <v>100</v>
      </c>
      <c r="I45" s="23">
        <f>'[20]Оценка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'[20]Оценка от учреждения'!H46</f>
        <v>55</v>
      </c>
      <c r="I46" s="23">
        <f>'[20]Оценка от учреждения'!I46</f>
        <v>50</v>
      </c>
      <c r="J46" s="24">
        <f>IF(I46/H46*100&gt;100,100,I46/H46*100)</f>
        <v>90.909090909090907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23">
        <f>'[20]Оценка от учреждения'!H47</f>
        <v>3.5</v>
      </c>
      <c r="I47" s="23">
        <f>'[20]Оценка от учреждения'!I47</f>
        <v>3</v>
      </c>
      <c r="J47" s="24">
        <f>IF(I47/H47*100&gt;100,100,I47/H47*100)</f>
        <v>85.714285714285708</v>
      </c>
      <c r="K47" s="24">
        <f>J47</f>
        <v>85.714285714285708</v>
      </c>
      <c r="L47" s="344"/>
      <c r="M47" s="348"/>
      <c r="N47" s="352"/>
    </row>
    <row r="48" spans="1:14" s="179" customFormat="1" ht="52.5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>
        <f>'[20]Оценка от учреждения'!H48</f>
        <v>9</v>
      </c>
      <c r="I48" s="23">
        <f>'[20]Оценка от учреждения'!I48</f>
        <v>0.8</v>
      </c>
      <c r="J48" s="24">
        <f>IF(H48/I48*100&gt;100,100,H48/I48*100)</f>
        <v>100</v>
      </c>
      <c r="K48" s="342">
        <f>(J48+J49+J50)/3</f>
        <v>96.969696969696955</v>
      </c>
      <c r="L48" s="336">
        <f>(K48+K51)/2</f>
        <v>98.48484848484847</v>
      </c>
      <c r="M48" s="348"/>
      <c r="N48" s="350"/>
    </row>
    <row r="49" spans="1:14" s="179" customFormat="1" ht="39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>
        <f>'[20]Оценка от учреждения'!H49</f>
        <v>100</v>
      </c>
      <c r="I49" s="23">
        <f>'[20]Оценка от учреждения'!I49</f>
        <v>100</v>
      </c>
      <c r="J49" s="24">
        <f>IF(I49/H49*100&gt;100,100,I49/H49*100)</f>
        <v>100</v>
      </c>
      <c r="K49" s="343"/>
      <c r="L49" s="344"/>
      <c r="M49" s="348"/>
      <c r="N49" s="351"/>
    </row>
    <row r="50" spans="1:14" s="179" customFormat="1" ht="32.25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>
        <f>'[20]Оценка от учреждения'!H50</f>
        <v>55</v>
      </c>
      <c r="I50" s="23">
        <f>'[20]Оценка от учреждения'!I50</f>
        <v>50</v>
      </c>
      <c r="J50" s="24">
        <f>IF(I50/H50*100&gt;100,100,I50/H50*100)</f>
        <v>90.909090909090907</v>
      </c>
      <c r="K50" s="343"/>
      <c r="L50" s="344"/>
      <c r="M50" s="348"/>
      <c r="N50" s="351"/>
    </row>
    <row r="51" spans="1:14" s="179" customFormat="1" ht="33" customHeight="1" x14ac:dyDescent="0.25">
      <c r="A51" s="339"/>
      <c r="B51" s="338"/>
      <c r="C51" s="339"/>
      <c r="D51" s="341"/>
      <c r="E51" s="180" t="s">
        <v>16</v>
      </c>
      <c r="F51" s="183" t="s">
        <v>295</v>
      </c>
      <c r="G51" s="182" t="s">
        <v>18</v>
      </c>
      <c r="H51" s="187">
        <f>'[20]Оценка от учреждения'!H51</f>
        <v>0.5</v>
      </c>
      <c r="I51" s="187">
        <f>'[20]Оценка от учреждения'!I51</f>
        <v>1</v>
      </c>
      <c r="J51" s="24">
        <f>IF(I51/H51*100&gt;100,100,I51/H51*100)</f>
        <v>100</v>
      </c>
      <c r="K51" s="24">
        <f>J51</f>
        <v>100</v>
      </c>
      <c r="L51" s="344"/>
      <c r="M51" s="348"/>
      <c r="N51" s="352"/>
    </row>
    <row r="52" spans="1:14" s="179" customFormat="1" ht="52.5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>
        <f>'[20]Оценка от учреждения'!H52</f>
        <v>9</v>
      </c>
      <c r="I52" s="23">
        <f>'[20]Оценка от учреждения'!I52</f>
        <v>9.4</v>
      </c>
      <c r="J52" s="24">
        <v>100</v>
      </c>
      <c r="K52" s="342">
        <f>(J52+J53+J54)/3</f>
        <v>96.969696969696955</v>
      </c>
      <c r="L52" s="336">
        <f>(K52+K55)/2</f>
        <v>98.48484848484847</v>
      </c>
      <c r="M52" s="348"/>
      <c r="N52" s="350"/>
    </row>
    <row r="53" spans="1:14" s="179" customFormat="1" ht="39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>
        <f>'[20]Оценка от учреждения'!H53</f>
        <v>100</v>
      </c>
      <c r="I53" s="23">
        <f>'[20]Оценка от учреждения'!I53</f>
        <v>100</v>
      </c>
      <c r="J53" s="24">
        <f>IF(I53/H53*100&gt;100,100,I53/H53*100)</f>
        <v>100</v>
      </c>
      <c r="K53" s="343"/>
      <c r="L53" s="344"/>
      <c r="M53" s="348"/>
      <c r="N53" s="351"/>
    </row>
    <row r="54" spans="1:14" s="179" customFormat="1" ht="36.75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>
        <f>'[20]Оценка от учреждения'!H54</f>
        <v>55</v>
      </c>
      <c r="I54" s="23">
        <f>'[20]Оценка от учреждения'!I54</f>
        <v>50</v>
      </c>
      <c r="J54" s="24">
        <f>IF(I54/H54*100&gt;100,100,I54/H54*100)</f>
        <v>90.909090909090907</v>
      </c>
      <c r="K54" s="343"/>
      <c r="L54" s="344"/>
      <c r="M54" s="348"/>
      <c r="N54" s="351"/>
    </row>
    <row r="55" spans="1:14" s="179" customFormat="1" ht="33" customHeight="1" x14ac:dyDescent="0.25">
      <c r="A55" s="339"/>
      <c r="B55" s="338"/>
      <c r="C55" s="339"/>
      <c r="D55" s="341"/>
      <c r="E55" s="180" t="s">
        <v>16</v>
      </c>
      <c r="F55" s="183" t="s">
        <v>295</v>
      </c>
      <c r="G55" s="182" t="s">
        <v>18</v>
      </c>
      <c r="H55" s="187">
        <f>'[20]Оценка от учреждения'!H55</f>
        <v>13</v>
      </c>
      <c r="I55" s="187">
        <f>'[20]Оценка от учреждения'!I55</f>
        <v>13.67</v>
      </c>
      <c r="J55" s="24">
        <f>IF(I55/H55*100&gt;100,100,I55/H55*100)</f>
        <v>100</v>
      </c>
      <c r="K55" s="24">
        <f>J55</f>
        <v>100</v>
      </c>
      <c r="L55" s="344"/>
      <c r="M55" s="348"/>
      <c r="N55" s="352"/>
    </row>
    <row r="56" spans="1:14" s="179" customFormat="1" ht="54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>
        <f>'[20]Оценка от учреждения'!H56</f>
        <v>9</v>
      </c>
      <c r="I56" s="23">
        <f>'[20]Оценка от учреждения'!I56</f>
        <v>5.4</v>
      </c>
      <c r="J56" s="24">
        <f>IF(H56/I56*100&gt;100,100,H56/I56*100)</f>
        <v>100</v>
      </c>
      <c r="K56" s="342">
        <f>(J56+J57+J58)/3</f>
        <v>98.545454545454547</v>
      </c>
      <c r="L56" s="336">
        <f>(K56+K59)/2</f>
        <v>96.439393939393938</v>
      </c>
      <c r="M56" s="348"/>
      <c r="N56" s="350"/>
    </row>
    <row r="57" spans="1:14" s="179" customFormat="1" ht="39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>
        <f>'[20]Оценка от учреждения'!H57</f>
        <v>100</v>
      </c>
      <c r="I57" s="23">
        <f>'[20]Оценка от учреждения'!I57</f>
        <v>100</v>
      </c>
      <c r="J57" s="24">
        <f>IF(I57/H57*100&gt;100,100,I57/H57*100)</f>
        <v>100</v>
      </c>
      <c r="K57" s="343"/>
      <c r="L57" s="344"/>
      <c r="M57" s="348"/>
      <c r="N57" s="351"/>
    </row>
    <row r="58" spans="1:14" s="179" customFormat="1" ht="36.75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>
        <f>'[20]Оценка от учреждения'!H58</f>
        <v>55</v>
      </c>
      <c r="I58" s="23">
        <f>'[20]Оценка от учреждения'!I58</f>
        <v>52.6</v>
      </c>
      <c r="J58" s="24">
        <f>IF(I58/H58*100&gt;100,100,I58/H58*100)</f>
        <v>95.63636363636364</v>
      </c>
      <c r="K58" s="343"/>
      <c r="L58" s="344"/>
      <c r="M58" s="348"/>
      <c r="N58" s="351"/>
    </row>
    <row r="59" spans="1:14" s="179" customFormat="1" ht="33" customHeight="1" x14ac:dyDescent="0.25">
      <c r="A59" s="339"/>
      <c r="B59" s="338"/>
      <c r="C59" s="339"/>
      <c r="D59" s="341"/>
      <c r="E59" s="180" t="s">
        <v>16</v>
      </c>
      <c r="F59" s="183" t="s">
        <v>295</v>
      </c>
      <c r="G59" s="182" t="s">
        <v>18</v>
      </c>
      <c r="H59" s="23">
        <f>'[20]Оценка от учреждения'!H59</f>
        <v>3</v>
      </c>
      <c r="I59" s="23">
        <f>'[20]Оценка от учреждения'!I59</f>
        <v>2.83</v>
      </c>
      <c r="J59" s="24">
        <f>IF(I59/H59*100&gt;100,100,I59/H59*100)</f>
        <v>94.333333333333343</v>
      </c>
      <c r="K59" s="24">
        <f>J59</f>
        <v>94.333333333333343</v>
      </c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'[20]Оценка от учреждения'!H60</f>
        <v>9</v>
      </c>
      <c r="I60" s="73">
        <f>'[20]Оценка от учреждения'!I60</f>
        <v>7.1</v>
      </c>
      <c r="J60" s="24">
        <v>100</v>
      </c>
      <c r="K60" s="334">
        <f>(J60+J61+J62)/3</f>
        <v>97.818181818181813</v>
      </c>
      <c r="L60" s="336">
        <f>(K60+K63)/2</f>
        <v>98.909090909090907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'[20]Оценка от учреждения'!H61</f>
        <v>100</v>
      </c>
      <c r="I61" s="73">
        <f>'[20]Оценка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'[20]Оценка от учреждения'!H62</f>
        <v>55</v>
      </c>
      <c r="I62" s="73">
        <f>'[20]Оценка от учреждения'!I62</f>
        <v>51.4</v>
      </c>
      <c r="J62" s="24">
        <f>IF(I62/H62*100&gt;100,100,I62/H62*100)</f>
        <v>93.454545454545453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'[20]Оценка от учреждения'!H63</f>
        <v>124.5</v>
      </c>
      <c r="I63" s="73">
        <f>'[20]Оценка от учреждения'!I63</f>
        <v>128.75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'[20]Оценка от учреждения'!H64</f>
        <v>9</v>
      </c>
      <c r="I64" s="23">
        <f>'[20]Оценка от учреждения'!I64</f>
        <v>4.4000000000000004</v>
      </c>
      <c r="J64" s="24">
        <f>IF(H64/I64*100&gt;100,100,H64/I64*100)</f>
        <v>100</v>
      </c>
      <c r="K64" s="342">
        <f>(J64+J65+J66)/3</f>
        <v>98.545454545454547</v>
      </c>
      <c r="L64" s="336">
        <f>(K64+K67)/2</f>
        <v>99.27272727272728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'[20]Оценка от учреждения'!H65</f>
        <v>100</v>
      </c>
      <c r="I65" s="23">
        <f>'[20]Оценка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'[20]Оценка от учреждения'!H66</f>
        <v>55</v>
      </c>
      <c r="I66" s="23">
        <f>'[20]Оценка от учреждения'!I66</f>
        <v>52.6</v>
      </c>
      <c r="J66" s="24">
        <f>IF(I66/H66*100&gt;100,100,I66/H66*100)</f>
        <v>95.63636363636364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187">
        <f>'[20]Оценка от учреждения'!H67</f>
        <v>4</v>
      </c>
      <c r="I67" s="187">
        <f>'[20]Оценка от учреждения'!I67</f>
        <v>4.42</v>
      </c>
      <c r="J67" s="24">
        <f>IF(I67/H67*100&gt;100,100,I67/H67*100)</f>
        <v>100</v>
      </c>
      <c r="K67" s="24">
        <f>J67</f>
        <v>100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'[20]Оценка от учреждения'!H68</f>
        <v>9</v>
      </c>
      <c r="I68" s="23">
        <f>'[20]Оценка от учреждения'!I68</f>
        <v>6.9</v>
      </c>
      <c r="J68" s="24">
        <f>IF(H68/I68*100&gt;100,100,H68/I68*100)</f>
        <v>100</v>
      </c>
      <c r="K68" s="342">
        <f>(J68+J69+J70)/3</f>
        <v>97.818181818181813</v>
      </c>
      <c r="L68" s="336">
        <f>(K68+K71)/2</f>
        <v>97.403066812705362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'[20]Оценка от учреждения'!H69</f>
        <v>100</v>
      </c>
      <c r="I69" s="23">
        <f>'[20]Оценка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'[20]Оценка от учреждения'!H70</f>
        <v>55</v>
      </c>
      <c r="I70" s="23">
        <f>'[20]Оценка от учреждения'!I70</f>
        <v>51.4</v>
      </c>
      <c r="J70" s="24">
        <f>IF(I70/H70*100&gt;100,100,I70/H70*100)</f>
        <v>93.454545454545453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'[20]Оценка от учреждения'!H71</f>
        <v>41.5</v>
      </c>
      <c r="I71" s="23">
        <f>'[20]Оценка от учреждения'!I71</f>
        <v>40.25</v>
      </c>
      <c r="J71" s="24">
        <f>IF(I71/H71*100&gt;100,100,I71/H71*100)</f>
        <v>96.98795180722891</v>
      </c>
      <c r="K71" s="24">
        <f>J71</f>
        <v>96.98795180722891</v>
      </c>
      <c r="L71" s="344"/>
      <c r="M71" s="348"/>
      <c r="N71" s="352"/>
    </row>
    <row r="72" spans="1:14" s="179" customFormat="1" ht="36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>
        <f>'[20]Оценка от учреждения'!H72</f>
        <v>100</v>
      </c>
      <c r="I72" s="23">
        <f>'[20]Оценка от учреждения'!I72</f>
        <v>100</v>
      </c>
      <c r="J72" s="24">
        <f>IF(I72/H72*100&gt;100,100,I72/H72*100)</f>
        <v>100</v>
      </c>
      <c r="K72" s="342">
        <f>(J72+J73+J74)/3</f>
        <v>100</v>
      </c>
      <c r="L72" s="336">
        <f>(K72+K75)/2</f>
        <v>100</v>
      </c>
      <c r="M72" s="348"/>
      <c r="N72" s="350"/>
    </row>
    <row r="73" spans="1:14" s="179" customFormat="1" ht="34.5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>
        <f>'[20]Оценка от учреждения'!H73</f>
        <v>9</v>
      </c>
      <c r="I73" s="23">
        <f>'[20]Оценка от учреждения'!I73</f>
        <v>6</v>
      </c>
      <c r="J73" s="24">
        <f>IF(H73/I73*100&gt;100,100,H73/I73*100)</f>
        <v>100</v>
      </c>
      <c r="K73" s="343"/>
      <c r="L73" s="344"/>
      <c r="M73" s="348"/>
      <c r="N73" s="351"/>
    </row>
    <row r="74" spans="1:14" s="179" customFormat="1" ht="33.75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>
        <f>'[20]Оценка от учреждения'!H74</f>
        <v>100</v>
      </c>
      <c r="I74" s="23">
        <f>'[20]Оценка от учреждения'!I74</f>
        <v>100</v>
      </c>
      <c r="J74" s="24">
        <f>IF(I74/H74*100&gt;100,100,I74/H74*100)</f>
        <v>100</v>
      </c>
      <c r="K74" s="343"/>
      <c r="L74" s="344"/>
      <c r="M74" s="348"/>
      <c r="N74" s="351"/>
    </row>
    <row r="75" spans="1:14" s="179" customFormat="1" ht="33" customHeight="1" x14ac:dyDescent="0.25">
      <c r="A75" s="339"/>
      <c r="B75" s="338"/>
      <c r="C75" s="339"/>
      <c r="D75" s="341"/>
      <c r="E75" s="180" t="s">
        <v>16</v>
      </c>
      <c r="F75" s="183" t="s">
        <v>295</v>
      </c>
      <c r="G75" s="182" t="s">
        <v>18</v>
      </c>
      <c r="H75" s="187">
        <f>'[20]Оценка от учреждения'!H75</f>
        <v>0.67</v>
      </c>
      <c r="I75" s="187">
        <f>'[20]Оценка от учреждения'!I75</f>
        <v>0.67</v>
      </c>
      <c r="J75" s="24">
        <f>IF(I75/H75*100&gt;100,100,I75/H75*100)</f>
        <v>100</v>
      </c>
      <c r="K75" s="24">
        <f>J75</f>
        <v>100</v>
      </c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'[20]Оценка от учреждения'!H76</f>
        <v>100</v>
      </c>
      <c r="I76" s="73">
        <f>'[20]Оценка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92.857142857142861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'[20]Оценка от учреждения'!H77</f>
        <v>10</v>
      </c>
      <c r="I77" s="73">
        <f>'[20]Оценка от учреждения'!I77</f>
        <v>7.3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'[20]Оценка от учреждения'!H78</f>
        <v>100</v>
      </c>
      <c r="I78" s="73">
        <f>'[20]Оценка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'[20]Оценка от учреждения'!H79</f>
        <v>3.5</v>
      </c>
      <c r="I79" s="73">
        <f>'[20]Оценка от учреждения'!I79</f>
        <v>3</v>
      </c>
      <c r="J79" s="24">
        <f>IF(I79/H79*100&gt;100,100,I79/H79*100)</f>
        <v>85.714285714285708</v>
      </c>
      <c r="K79" s="24">
        <f>J79</f>
        <v>85.714285714285708</v>
      </c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'[20]Оценка от учреждения'!H80</f>
        <v>100</v>
      </c>
      <c r="I80" s="23">
        <f>'[20]Оценка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'[20]Оценка от учреждения'!H81</f>
        <v>9</v>
      </c>
      <c r="I81" s="23">
        <f>'[20]Оценка от учреждения'!I81</f>
        <v>4.4000000000000004</v>
      </c>
      <c r="J81" s="24">
        <f>IF(H81/I81*100&gt;100,100,H81/I81*100)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'[20]Оценка от учреждения'!H82</f>
        <v>100</v>
      </c>
      <c r="I82" s="23">
        <f>'[20]Оценка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7">
        <f>'[20]Оценка от учреждения'!H83</f>
        <v>4</v>
      </c>
      <c r="I83" s="187">
        <f>'[20]Оценка от учреждения'!I83</f>
        <v>4.42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'[20]Оценка от учреждения'!H84</f>
        <v>100</v>
      </c>
      <c r="I84" s="73">
        <f>'[20]Оценка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98.493975903614455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'[20]Оценка от учреждения'!H85</f>
        <v>9</v>
      </c>
      <c r="I85" s="73">
        <f>'[20]Оценка от учреждения'!I85</f>
        <v>6.9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'[20]Оценка от учреждения'!H86</f>
        <v>100</v>
      </c>
      <c r="I86" s="73">
        <f>'[20]Оценка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'[20]Оценка от учреждения'!H87</f>
        <v>41.5</v>
      </c>
      <c r="I87" s="73">
        <f>'[20]Оценка от учреждения'!I87</f>
        <v>40.25</v>
      </c>
      <c r="J87" s="24">
        <f>IF(I87/H87*100&gt;100,100,I87/H87*100)</f>
        <v>96.98795180722891</v>
      </c>
      <c r="K87" s="24">
        <f>J87</f>
        <v>96.98795180722891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'[20]Оценка от учреждения'!H96</f>
        <v>100</v>
      </c>
      <c r="I96" s="73">
        <f>'[20]Оценка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'[20]Оценка от учреждения'!H97</f>
        <v>9</v>
      </c>
      <c r="I97" s="73">
        <f>'[20]Оценка от учреждения'!I97</f>
        <v>0.8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'[20]Оценка от учреждения'!H98</f>
        <v>100</v>
      </c>
      <c r="I98" s="73">
        <f>'[20]Оценка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'[20]Оценка от учреждения'!H99</f>
        <v>0.5</v>
      </c>
      <c r="I99" s="73">
        <f>'[20]Оценка от учреждения'!I99</f>
        <v>1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'[20]Оценка от учреждения'!H100</f>
        <v>100</v>
      </c>
      <c r="I100" s="73">
        <f>'[20]Оценка от учреждения'!I100</f>
        <v>100</v>
      </c>
      <c r="J100" s="24">
        <f>IF(I100/H100*100&gt;100,100,I100/H100*100)</f>
        <v>100</v>
      </c>
      <c r="K100" s="334">
        <f>(J100+J101+J102)/3</f>
        <v>98.581560283687949</v>
      </c>
      <c r="L100" s="336">
        <f>(K100+K103)/2</f>
        <v>99.290780141843982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'[20]Оценка от учреждения'!H101</f>
        <v>9</v>
      </c>
      <c r="I101" s="73">
        <f>'[20]Оценка от учреждения'!I101</f>
        <v>9.4</v>
      </c>
      <c r="J101" s="24">
        <f>IF(H101/I101*100&gt;100,100,H101/I101*100)</f>
        <v>95.744680851063819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'[20]Оценка от учреждения'!H102</f>
        <v>100</v>
      </c>
      <c r="I102" s="73">
        <f>'[20]Оценка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'[20]Оценка от учреждения'!H103</f>
        <v>13</v>
      </c>
      <c r="I103" s="73">
        <f>'[20]Оценка от учреждения'!I103</f>
        <v>13.67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'[20]Оценка от учреждения'!H104</f>
        <v>100</v>
      </c>
      <c r="I104" s="73">
        <f>'[20]Оценка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97.166666666666671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'[20]Оценка от учреждения'!H105</f>
        <v>9</v>
      </c>
      <c r="I105" s="73">
        <f>'[20]Оценка от учреждения'!I105</f>
        <v>5.4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'[20]Оценка от учреждения'!H106</f>
        <v>100</v>
      </c>
      <c r="I106" s="73">
        <f>'[20]Оценка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'[20]Оценка от учреждения'!H107</f>
        <v>3</v>
      </c>
      <c r="I107" s="73">
        <f>'[20]Оценка от учреждения'!I107</f>
        <v>2.83</v>
      </c>
      <c r="J107" s="24">
        <f>IF(I107/H107*100&gt;100,100,I107/H107*100)</f>
        <v>94.333333333333343</v>
      </c>
      <c r="K107" s="24">
        <f>J107</f>
        <v>94.333333333333343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'[20]Оценка от учреждения'!H108</f>
        <v>100</v>
      </c>
      <c r="I108" s="73">
        <f>'[20]Оценка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'[20]Оценка от учреждения'!H109</f>
        <v>9</v>
      </c>
      <c r="I109" s="73">
        <f>'[20]Оценка от учреждения'!I109</f>
        <v>7.1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'[20]Оценка от учреждения'!H110</f>
        <v>100</v>
      </c>
      <c r="I110" s="73">
        <f>'[20]Оценка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'[20]Оценка от учреждения'!H111</f>
        <v>124.5</v>
      </c>
      <c r="I111" s="73">
        <f>'[20]Оценка от учреждения'!I111</f>
        <v>128.75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'[21]Оценка от учреждения'!H24</f>
        <v>7.2</v>
      </c>
      <c r="I24" s="73">
        <f>'[21]Оценка от учреждения'!I24</f>
        <v>2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'[21]Оценка от учреждения'!H25</f>
        <v>100</v>
      </c>
      <c r="I25" s="73">
        <f>'[21]Оценка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'[21]Оценка от учреждения'!H26</f>
        <v>50</v>
      </c>
      <c r="I26" s="73">
        <f>'[21]Оценка от учреждения'!I26</f>
        <v>100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'[21]Оценка от учреждения'!H27</f>
        <v>8.75</v>
      </c>
      <c r="I27" s="73">
        <f>'[21]Оценка от учреждения'!I27</f>
        <v>9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'[21]Оценка от учреждения'!H28</f>
        <v>7.2</v>
      </c>
      <c r="I28" s="73">
        <f>'[21]Оценка от учреждения'!I28</f>
        <v>1.4</v>
      </c>
      <c r="J28" s="24">
        <f>IF(H28/I28*100&gt;100,100,H28/I28*100)</f>
        <v>100</v>
      </c>
      <c r="K28" s="334">
        <f>(J28+J29+J30)/3</f>
        <v>100</v>
      </c>
      <c r="L28" s="336">
        <f>(K28+K31)/2</f>
        <v>93.283582089552226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'[21]Оценка от учреждения'!H29</f>
        <v>100</v>
      </c>
      <c r="I29" s="73">
        <f>'[21]Оценка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'[21]Оценка от учреждения'!H30</f>
        <v>50</v>
      </c>
      <c r="I30" s="73">
        <f>'[21]Оценка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'[21]Оценка от учреждения'!H31</f>
        <v>0.67</v>
      </c>
      <c r="I31" s="73">
        <f>'[21]Оценка от учреждения'!I31</f>
        <v>0.57999999999999996</v>
      </c>
      <c r="J31" s="24">
        <f>IF(I31/H31*100&gt;100,100,I31/H31*100)</f>
        <v>86.567164179104466</v>
      </c>
      <c r="K31" s="24">
        <f>J31</f>
        <v>86.567164179104466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'[21]Оценка от учреждения'!H32</f>
        <v>7.2</v>
      </c>
      <c r="I32" s="73">
        <f>'[21]Оценка от учреждения'!I32</f>
        <v>8.1999999999999993</v>
      </c>
      <c r="J32" s="24">
        <f>IF(H32/I32*100&gt;100,100,H32/I32*100)</f>
        <v>87.804878048780495</v>
      </c>
      <c r="K32" s="334">
        <f>(J32+J33+J34)/3</f>
        <v>95.934959349593498</v>
      </c>
      <c r="L32" s="336">
        <f>(K32+K35)/2</f>
        <v>97.67749011442092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'[21]Оценка от учреждения'!H33</f>
        <v>100</v>
      </c>
      <c r="I33" s="73">
        <f>'[21]Оценка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'[21]Оценка от учреждения'!H34</f>
        <v>57.7</v>
      </c>
      <c r="I34" s="73">
        <f>'[21]Оценка от учреждения'!I34</f>
        <v>88.2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'[21]Оценка от учреждения'!H35</f>
        <v>172.42</v>
      </c>
      <c r="I35" s="73">
        <f>'[21]Оценка от учреждения'!I35</f>
        <v>171.42</v>
      </c>
      <c r="J35" s="24">
        <f>IF(I35/H35*100&gt;100,100,I35/H35*100)</f>
        <v>99.420020879248355</v>
      </c>
      <c r="K35" s="24">
        <f>J35</f>
        <v>99.420020879248355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'[21]Оценка от учреждения'!H100</f>
        <v>100</v>
      </c>
      <c r="I100" s="73">
        <f>'[21]Оценка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'[21]Оценка от учреждения'!H101</f>
        <v>7.2</v>
      </c>
      <c r="I101" s="73">
        <f>'[21]Оценка от учреждения'!I101</f>
        <v>4.9000000000000004</v>
      </c>
      <c r="J101" s="24">
        <f>IF(H101/I101*100&gt;100,100,H101/I101*100)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'[21]Оценка от учреждения'!H102</f>
        <v>100</v>
      </c>
      <c r="I102" s="73">
        <f>'[21]Оценка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'[21]Оценка от учреждения'!H103</f>
        <v>8.75</v>
      </c>
      <c r="I103" s="73">
        <f>'[21]Оценка от учреждения'!I103</f>
        <v>9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'[21]Оценка от учреждения'!H104</f>
        <v>100</v>
      </c>
      <c r="I104" s="73">
        <f>'[21]Оценка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93.283582089552226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'[21]Оценка от учреждения'!H105</f>
        <v>7.2</v>
      </c>
      <c r="I105" s="73">
        <f>'[21]Оценка от учреждения'!I105</f>
        <v>1.4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'[21]Оценка от учреждения'!H106</f>
        <v>100</v>
      </c>
      <c r="I106" s="73">
        <f>'[21]Оценка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'[21]Оценка от учреждения'!H107</f>
        <v>0.67</v>
      </c>
      <c r="I107" s="73">
        <f>'[21]Оценка от учреждения'!I107</f>
        <v>0.57999999999999996</v>
      </c>
      <c r="J107" s="24">
        <f>IF(I107/H107*100&gt;100,100,I107/H107*100)</f>
        <v>86.567164179104466</v>
      </c>
      <c r="K107" s="24">
        <f>J107</f>
        <v>86.567164179104466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'[21]Оценка от учреждения'!H108</f>
        <v>100</v>
      </c>
      <c r="I108" s="73">
        <f>'[21]Оценка от учреждения'!I108</f>
        <v>100</v>
      </c>
      <c r="J108" s="24">
        <f>IF(I108/H108*100&gt;100,100,I108/H108*100)</f>
        <v>100</v>
      </c>
      <c r="K108" s="334">
        <f>(J108+J109+J110)/3</f>
        <v>95.934959349593498</v>
      </c>
      <c r="L108" s="336">
        <f>(K108+K111)/2</f>
        <v>97.67749011442092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'[21]Оценка от учреждения'!H109</f>
        <v>7.2</v>
      </c>
      <c r="I109" s="73">
        <f>'[21]Оценка от учреждения'!I109</f>
        <v>8.1999999999999993</v>
      </c>
      <c r="J109" s="24">
        <f>IF(H109/I109*100&gt;100,100,H109/I109*100)</f>
        <v>87.804878048780495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'[21]Оценка от учреждения'!H110</f>
        <v>100</v>
      </c>
      <c r="I110" s="73">
        <f>'[21]Оценка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'[21]Оценка от учреждения'!H111</f>
        <v>172.42</v>
      </c>
      <c r="I111" s="73">
        <f>'[21]Оценка от учреждения'!I111</f>
        <v>171.42</v>
      </c>
      <c r="J111" s="24">
        <f>IF(I111/H111*100&gt;100,100,I111/H111*100)</f>
        <v>99.420020879248355</v>
      </c>
      <c r="K111" s="24">
        <f>J111</f>
        <v>99.420020879248355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L108:L111"/>
    <mergeCell ref="N108:N111"/>
    <mergeCell ref="L104:L107"/>
    <mergeCell ref="N104:N107"/>
    <mergeCell ref="B108:B111"/>
    <mergeCell ref="C108:C111"/>
    <mergeCell ref="D108:D111"/>
    <mergeCell ref="K108:K110"/>
    <mergeCell ref="L112:L115"/>
    <mergeCell ref="N112:N115"/>
    <mergeCell ref="B104:B107"/>
    <mergeCell ref="C104:C107"/>
    <mergeCell ref="B112:B115"/>
    <mergeCell ref="C112:C115"/>
    <mergeCell ref="D112:D115"/>
    <mergeCell ref="K112:K114"/>
    <mergeCell ref="D104:D107"/>
    <mergeCell ref="K104:K106"/>
    <mergeCell ref="L96:L99"/>
    <mergeCell ref="N96:N99"/>
    <mergeCell ref="B100:B103"/>
    <mergeCell ref="C100:C103"/>
    <mergeCell ref="D100:D103"/>
    <mergeCell ref="K100:K102"/>
    <mergeCell ref="L100:L103"/>
    <mergeCell ref="N100:N103"/>
    <mergeCell ref="D96:D99"/>
    <mergeCell ref="K96:K98"/>
    <mergeCell ref="B96:B99"/>
    <mergeCell ref="C96:C99"/>
    <mergeCell ref="B92:B95"/>
    <mergeCell ref="C92:C95"/>
    <mergeCell ref="B88:B91"/>
    <mergeCell ref="C88:C91"/>
    <mergeCell ref="D92:D95"/>
    <mergeCell ref="K92:K94"/>
    <mergeCell ref="L92:L95"/>
    <mergeCell ref="N92:N95"/>
    <mergeCell ref="B84:B87"/>
    <mergeCell ref="C84:C87"/>
    <mergeCell ref="L84:L87"/>
    <mergeCell ref="N84:N87"/>
    <mergeCell ref="D88:D91"/>
    <mergeCell ref="K88:K90"/>
    <mergeCell ref="L88:L91"/>
    <mergeCell ref="N88:N91"/>
    <mergeCell ref="D80:D83"/>
    <mergeCell ref="K80:K82"/>
    <mergeCell ref="L80:L83"/>
    <mergeCell ref="N80:N83"/>
    <mergeCell ref="C76:C79"/>
    <mergeCell ref="B68:B71"/>
    <mergeCell ref="C68:C71"/>
    <mergeCell ref="B76:B79"/>
    <mergeCell ref="D84:D87"/>
    <mergeCell ref="K84:K86"/>
    <mergeCell ref="D68:D71"/>
    <mergeCell ref="D76:D79"/>
    <mergeCell ref="K76:K78"/>
    <mergeCell ref="L76:L79"/>
    <mergeCell ref="L72:L75"/>
    <mergeCell ref="B52:B55"/>
    <mergeCell ref="C52:C55"/>
    <mergeCell ref="B80:B83"/>
    <mergeCell ref="C80:C83"/>
    <mergeCell ref="B56:B59"/>
    <mergeCell ref="C56:C59"/>
    <mergeCell ref="N72:N75"/>
    <mergeCell ref="N76:N79"/>
    <mergeCell ref="K52:K54"/>
    <mergeCell ref="L52:L55"/>
    <mergeCell ref="N52:N55"/>
    <mergeCell ref="N56:N59"/>
    <mergeCell ref="L56:L59"/>
    <mergeCell ref="M4:M115"/>
    <mergeCell ref="N4:N7"/>
    <mergeCell ref="L8:L11"/>
    <mergeCell ref="K68:K70"/>
    <mergeCell ref="L68:L71"/>
    <mergeCell ref="N68:N71"/>
    <mergeCell ref="N60:N63"/>
    <mergeCell ref="L64:L67"/>
    <mergeCell ref="N64:N67"/>
    <mergeCell ref="L60:L63"/>
    <mergeCell ref="B48:B51"/>
    <mergeCell ref="D52:D55"/>
    <mergeCell ref="D48:D51"/>
    <mergeCell ref="D56:D59"/>
    <mergeCell ref="K56:K58"/>
    <mergeCell ref="N40:N43"/>
    <mergeCell ref="K48:K50"/>
    <mergeCell ref="L44:L47"/>
    <mergeCell ref="D8:D11"/>
    <mergeCell ref="N48:N51"/>
    <mergeCell ref="L48:L51"/>
    <mergeCell ref="N8:N11"/>
    <mergeCell ref="K16:K18"/>
    <mergeCell ref="D20:D23"/>
    <mergeCell ref="K20:K22"/>
    <mergeCell ref="B32:B35"/>
    <mergeCell ref="C32:C35"/>
    <mergeCell ref="D32:D35"/>
    <mergeCell ref="K32:K34"/>
    <mergeCell ref="B40:B43"/>
    <mergeCell ref="C40:C43"/>
    <mergeCell ref="D40:D43"/>
    <mergeCell ref="L4:L7"/>
    <mergeCell ref="C48:C51"/>
    <mergeCell ref="B36:B39"/>
    <mergeCell ref="C36:C39"/>
    <mergeCell ref="B12:B15"/>
    <mergeCell ref="C12:C15"/>
    <mergeCell ref="D12:D15"/>
    <mergeCell ref="B8:B11"/>
    <mergeCell ref="C8:C11"/>
    <mergeCell ref="C20:C23"/>
    <mergeCell ref="B24:B27"/>
    <mergeCell ref="C24:C27"/>
    <mergeCell ref="D24:D27"/>
    <mergeCell ref="K24:K26"/>
    <mergeCell ref="B16:B19"/>
    <mergeCell ref="C16:C19"/>
    <mergeCell ref="D16:D19"/>
    <mergeCell ref="K64:K66"/>
    <mergeCell ref="K8:K10"/>
    <mergeCell ref="K12:K14"/>
    <mergeCell ref="L12:L15"/>
    <mergeCell ref="A1:N1"/>
    <mergeCell ref="A4:A115"/>
    <mergeCell ref="B4:B7"/>
    <mergeCell ref="C4:C7"/>
    <mergeCell ref="D4:D7"/>
    <mergeCell ref="K4:K6"/>
    <mergeCell ref="B72:B75"/>
    <mergeCell ref="C72:C75"/>
    <mergeCell ref="D72:D75"/>
    <mergeCell ref="K72:K74"/>
    <mergeCell ref="B60:B63"/>
    <mergeCell ref="C60:C63"/>
    <mergeCell ref="D60:D63"/>
    <mergeCell ref="K60:K62"/>
    <mergeCell ref="B64:B67"/>
    <mergeCell ref="C64:C67"/>
    <mergeCell ref="L16:L19"/>
    <mergeCell ref="N16:N19"/>
    <mergeCell ref="L32:L35"/>
    <mergeCell ref="K28:K30"/>
    <mergeCell ref="D64:D67"/>
    <mergeCell ref="B44:B47"/>
    <mergeCell ref="C44:C47"/>
    <mergeCell ref="D44:D47"/>
    <mergeCell ref="K44:K46"/>
    <mergeCell ref="N12:N15"/>
    <mergeCell ref="K40:K42"/>
    <mergeCell ref="L40:L43"/>
    <mergeCell ref="N36:N39"/>
    <mergeCell ref="L36:L39"/>
    <mergeCell ref="N32:N35"/>
    <mergeCell ref="N44:N47"/>
    <mergeCell ref="L28:L31"/>
    <mergeCell ref="L24:L27"/>
    <mergeCell ref="N24:N27"/>
    <mergeCell ref="N28:N31"/>
    <mergeCell ref="D28:D31"/>
    <mergeCell ref="D36:D39"/>
    <mergeCell ref="K36:K38"/>
    <mergeCell ref="L20:L23"/>
    <mergeCell ref="N20:N23"/>
    <mergeCell ref="B28:B31"/>
    <mergeCell ref="C28:C31"/>
    <mergeCell ref="B20:B23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239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'[22]Оценка от учреждения'!H20</f>
        <v>9</v>
      </c>
      <c r="I20" s="73">
        <f>'[22]Оценка от учреждения'!I20</f>
        <v>5</v>
      </c>
      <c r="J20" s="24">
        <f>IF(H20/I20*100&gt;100,100,H20/I20*100)</f>
        <v>100</v>
      </c>
      <c r="K20" s="334">
        <f>(J20+J21+J22)/3</f>
        <v>100</v>
      </c>
      <c r="L20" s="336">
        <f>(K20+K23)/2</f>
        <v>98.283261802575112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'[22]Оценка от учреждения'!H21</f>
        <v>100</v>
      </c>
      <c r="I21" s="73">
        <f>'[22]Оценка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'[22]Оценка от учреждения'!H22</f>
        <v>65.8</v>
      </c>
      <c r="I22" s="73">
        <f>'[22]Оценка от учреждения'!I22</f>
        <v>75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'[22]Оценка от учреждения'!H23</f>
        <v>2.33</v>
      </c>
      <c r="I23" s="73">
        <f>'[22]Оценка от учреждения'!I23</f>
        <v>2.25</v>
      </c>
      <c r="J23" s="24">
        <f>IF(I23/H23*100&gt;100,100,I23/H23*100)</f>
        <v>96.566523605150209</v>
      </c>
      <c r="K23" s="24">
        <f>J23</f>
        <v>96.566523605150209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'[22]Оценка от учреждения'!H24</f>
        <v>9</v>
      </c>
      <c r="I24" s="73">
        <f>'[22]Оценка от учреждения'!I24</f>
        <v>8.4</v>
      </c>
      <c r="J24" s="24">
        <f>IF(H24/I24*100&gt;100,100,H24/I24*100)</f>
        <v>100</v>
      </c>
      <c r="K24" s="334">
        <f>(J24+J25+J26)/3</f>
        <v>100</v>
      </c>
      <c r="L24" s="336">
        <f>(K24+K27)/2</f>
        <v>97.363328495403962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'[22]Оценка от учреждения'!H25</f>
        <v>100</v>
      </c>
      <c r="I25" s="73">
        <f>'[22]Оценка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'[22]Оценка от учреждения'!H26</f>
        <v>65.8</v>
      </c>
      <c r="I26" s="73">
        <f>'[22]Оценка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'[22]Оценка от учреждения'!H27</f>
        <v>20.67</v>
      </c>
      <c r="I27" s="73">
        <f>'[22]Оценка от учреждения'!I27</f>
        <v>19.579999999999998</v>
      </c>
      <c r="J27" s="24">
        <f>IF(I27/H27*100&gt;100,100,I27/H27*100)</f>
        <v>94.726656990807925</v>
      </c>
      <c r="K27" s="24">
        <f>J27</f>
        <v>94.726656990807925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'[22]Оценка от учреждения'!H28</f>
        <v>6.7</v>
      </c>
      <c r="I28" s="73">
        <f>'[22]Оценка от учреждения'!I28</f>
        <v>3.5</v>
      </c>
      <c r="J28" s="24">
        <f>IF(H28/I28*100&gt;100,100,H28/I28*100)</f>
        <v>100</v>
      </c>
      <c r="K28" s="334">
        <f>(J28+J29+J30)/3</f>
        <v>100</v>
      </c>
      <c r="L28" s="336">
        <f>(K28+K31)/2</f>
        <v>90.601503759398497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'[22]Оценка от учреждения'!H29</f>
        <v>100</v>
      </c>
      <c r="I29" s="73">
        <f>'[22]Оценка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'[22]Оценка от учреждения'!H30</f>
        <v>70</v>
      </c>
      <c r="I30" s="73">
        <f>'[22]Оценка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'[22]Оценка от учреждения'!H31</f>
        <v>1.33</v>
      </c>
      <c r="I31" s="73">
        <f>'[22]Оценка от учреждения'!I31</f>
        <v>1.08</v>
      </c>
      <c r="J31" s="24">
        <f>IF(I31/H31*100&gt;100,100,I31/H31*100)</f>
        <v>81.203007518796994</v>
      </c>
      <c r="K31" s="24">
        <f>J31</f>
        <v>81.203007518796994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'[22]Оценка от учреждения'!H32</f>
        <v>9</v>
      </c>
      <c r="I32" s="73">
        <f>'[22]Оценка от учреждения'!I32</f>
        <v>6</v>
      </c>
      <c r="J32" s="24">
        <f>IF(H32/I32*100&gt;100,100,H32/I32*100)</f>
        <v>100</v>
      </c>
      <c r="K32" s="334">
        <f>(J32+J33+J34)/3</f>
        <v>98.885511651469116</v>
      </c>
      <c r="L32" s="336">
        <f>(K32+K35)/2</f>
        <v>98.444373948711899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'[22]Оценка от учреждения'!H33</f>
        <v>100</v>
      </c>
      <c r="I33" s="73">
        <f>'[22]Оценка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'[22]Оценка от учреждения'!H34</f>
        <v>65.8</v>
      </c>
      <c r="I34" s="73">
        <f>'[22]Оценка от учреждения'!I34</f>
        <v>63.6</v>
      </c>
      <c r="J34" s="24">
        <f>IF(I34/H34*100&gt;100,100,I34/H34*100)</f>
        <v>96.656534954407306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'[22]Оценка от учреждения'!H35</f>
        <v>309</v>
      </c>
      <c r="I35" s="73">
        <f>'[22]Оценка от учреждения'!I35</f>
        <v>302.83</v>
      </c>
      <c r="J35" s="24">
        <f>IF(I35/H35*100&gt;100,100,I35/H35*100)</f>
        <v>98.003236245954682</v>
      </c>
      <c r="K35" s="24">
        <f>J35</f>
        <v>98.003236245954682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 t="e">
        <f>IF(H68/I68*100&gt;100,100,H68/I68*100)</f>
        <v>#DIV/0!</v>
      </c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'[22]Оценка от учреждения'!H96</f>
        <v>100</v>
      </c>
      <c r="I96" s="73">
        <f>'[22]Оценка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98.283261802575112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'[22]Оценка от учреждения'!H97</f>
        <v>9</v>
      </c>
      <c r="I97" s="73">
        <f>'[22]Оценка от учреждения'!I97</f>
        <v>5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'[22]Оценка от учреждения'!H98</f>
        <v>100</v>
      </c>
      <c r="I98" s="73">
        <f>'[22]Оценка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'[22]Оценка от учреждения'!H99</f>
        <v>2.33</v>
      </c>
      <c r="I99" s="73">
        <f>'[22]Оценка от учреждения'!I99</f>
        <v>2.25</v>
      </c>
      <c r="J99" s="24">
        <f>IF(I99/H99*100&gt;100,100,I99/H99*100)</f>
        <v>96.566523605150209</v>
      </c>
      <c r="K99" s="24">
        <f>J99</f>
        <v>96.566523605150209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'[22]Оценка от учреждения'!H100</f>
        <v>100</v>
      </c>
      <c r="I100" s="73">
        <f>'[22]Оценка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97.363328495403962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'[22]Оценка от учреждения'!H101</f>
        <v>9</v>
      </c>
      <c r="I101" s="73">
        <f>'[22]Оценка от учреждения'!I101</f>
        <v>8.4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'[22]Оценка от учреждения'!H102</f>
        <v>100</v>
      </c>
      <c r="I102" s="73">
        <f>'[22]Оценка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'[22]Оценка от учреждения'!H103</f>
        <v>20.67</v>
      </c>
      <c r="I103" s="73">
        <f>'[22]Оценка от учреждения'!I103</f>
        <v>19.579999999999998</v>
      </c>
      <c r="J103" s="24">
        <f>IF(I103/H103*100&gt;100,100,I103/H103*100)</f>
        <v>94.726656990807925</v>
      </c>
      <c r="K103" s="24">
        <f>J103</f>
        <v>94.726656990807925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'[22]Оценка от учреждения'!H104</f>
        <v>100</v>
      </c>
      <c r="I104" s="73">
        <f>'[22]Оценка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90.601503759398497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'[22]Оценка от учреждения'!H105</f>
        <v>6.7</v>
      </c>
      <c r="I105" s="73">
        <f>'[22]Оценка от учреждения'!I105</f>
        <v>3.5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'[22]Оценка от учреждения'!H106</f>
        <v>100</v>
      </c>
      <c r="I106" s="73">
        <f>'[22]Оценка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'[22]Оценка от учреждения'!H107</f>
        <v>1.33</v>
      </c>
      <c r="I107" s="73">
        <f>'[22]Оценка от учреждения'!I107</f>
        <v>1.08</v>
      </c>
      <c r="J107" s="24">
        <f>IF(I107/H107*100&gt;100,100,I107/H107*100)</f>
        <v>81.203007518796994</v>
      </c>
      <c r="K107" s="24">
        <f>J107</f>
        <v>81.203007518796994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'[22]Оценка от учреждения'!H108</f>
        <v>100</v>
      </c>
      <c r="I108" s="73">
        <f>'[22]Оценка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97.176291793313084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'[22]Оценка от учреждения'!H109</f>
        <v>9</v>
      </c>
      <c r="I109" s="73">
        <f>'[22]Оценка от учреждения'!I109</f>
        <v>5.8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'[22]Оценка от учреждения'!H110</f>
        <v>100</v>
      </c>
      <c r="I110" s="73">
        <f>'[22]Оценка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'[22]Оценка от учреждения'!H111</f>
        <v>329</v>
      </c>
      <c r="I111" s="73">
        <f>'[22]Оценка от учреждения'!I111</f>
        <v>310.42</v>
      </c>
      <c r="J111" s="24">
        <f>IF(I111/H111*100&gt;100,100,I111/H111*100)</f>
        <v>94.352583586626153</v>
      </c>
      <c r="K111" s="24">
        <f>J111</f>
        <v>94.352583586626153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7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'[23]Оценка от учреждения'!H16</f>
        <v>7.1</v>
      </c>
      <c r="I16" s="73">
        <f>'[23]Оценка от учреждения'!I16</f>
        <v>5.2</v>
      </c>
      <c r="J16" s="24">
        <f>IF(I16=0,100,IF(H16/I16*100&gt;100,100,H16/I16*100))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'[23]Оценка от учреждения'!H17</f>
        <v>100</v>
      </c>
      <c r="I17" s="73">
        <f>'[23]Оценка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'[23]Оценка от учреждения'!H18</f>
        <v>61.3</v>
      </c>
      <c r="I18" s="73">
        <f>'[23]Оценка от учреждения'!I18</f>
        <v>100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'[23]Оценка от учреждения'!H19</f>
        <v>1</v>
      </c>
      <c r="I19" s="73">
        <f>'[23]Оценка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'[23]Оценка от учреждения'!H32</f>
        <v>7.1</v>
      </c>
      <c r="I32" s="73">
        <f>'[23]Оценка от учреждения'!I32</f>
        <v>7.1</v>
      </c>
      <c r="J32" s="24">
        <f>IF(I32=0,100,IF(H32/I32*100&gt;100,100,H32/I32*100))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'[23]Оценка от учреждения'!H33</f>
        <v>100</v>
      </c>
      <c r="I33" s="73">
        <f>'[23]Оценка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'[23]Оценка от учреждения'!H34</f>
        <v>61.3</v>
      </c>
      <c r="I34" s="73">
        <f>'[23]Оценка от учреждения'!I34</f>
        <v>66.7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'[23]Оценка от учреждения'!H35</f>
        <v>219</v>
      </c>
      <c r="I35" s="73">
        <f>'[23]Оценка от учреждения'!I35</f>
        <v>219.83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'[23]Оценка от учреждения'!H84</f>
        <v>100</v>
      </c>
      <c r="I84" s="73">
        <f>'[23]Оценка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'[23]Оценка от учреждения'!H85</f>
        <v>7.1</v>
      </c>
      <c r="I85" s="73">
        <f>'[23]Оценка от учреждения'!I85</f>
        <v>5.2</v>
      </c>
      <c r="J85" s="24">
        <f>IF(I85=0,100,IF(H85/I85*100&gt;100,100,H85/I85*100))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'[23]Оценка от учреждения'!H86</f>
        <v>100</v>
      </c>
      <c r="I86" s="73">
        <f>'[23]Оценка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'[23]Оценка от учреждения'!H87</f>
        <v>1</v>
      </c>
      <c r="I87" s="73">
        <f>'[23]Оценка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'[23]Оценка от учреждения'!H100</f>
        <v>100</v>
      </c>
      <c r="I100" s="73">
        <f>'[23]Оценка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90.208333333333343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'[23]Оценка от учреждения'!H101</f>
        <v>7.1</v>
      </c>
      <c r="I101" s="73">
        <v>0</v>
      </c>
      <c r="J101" s="24">
        <f>IF(I101=0,100,IF(H101/I101*100&gt;100,100,H101/I101*100))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'[23]Оценка от учреждения'!H102</f>
        <v>100</v>
      </c>
      <c r="I102" s="73">
        <f>'[23]Оценка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'[23]Оценка от учреждения'!H103</f>
        <v>48</v>
      </c>
      <c r="I103" s="73">
        <f>'[23]Оценка от учреждения'!I103</f>
        <v>38.6</v>
      </c>
      <c r="J103" s="24">
        <f>IF(I103/H103*100&gt;100,100,I103/H103*100)</f>
        <v>80.416666666666671</v>
      </c>
      <c r="K103" s="24">
        <f>J103</f>
        <v>80.416666666666671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'[23]Оценка от учреждения'!H108</f>
        <v>100</v>
      </c>
      <c r="I108" s="73">
        <f>'[23]Оценка от учреждения'!I108</f>
        <v>100.01718508334767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96.199293797091769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'[23]Оценка от учреждения'!H109</f>
        <v>7.1</v>
      </c>
      <c r="I109" s="73">
        <f>'[23]Оценка от учреждения'!I109</f>
        <v>4.7</v>
      </c>
      <c r="J109" s="24">
        <f>IF(I109=0,100,IF(H109/I109*100&gt;100,100,H109/I109*100))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'[23]Оценка от учреждения'!H110</f>
        <v>100</v>
      </c>
      <c r="I110" s="73">
        <f>'[23]Оценка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'[23]Оценка от учреждения'!H111</f>
        <v>359.67</v>
      </c>
      <c r="I111" s="73">
        <f>'[23]Оценка от учреждения'!I111</f>
        <v>332.33</v>
      </c>
      <c r="J111" s="24">
        <f>IF(I111/H111*100&gt;100,100,I111/H111*100)</f>
        <v>92.398587594183539</v>
      </c>
      <c r="K111" s="24">
        <f>J111</f>
        <v>92.398587594183539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N104:N107"/>
    <mergeCell ref="D108:D111"/>
    <mergeCell ref="K108:K110"/>
    <mergeCell ref="B108:B111"/>
    <mergeCell ref="C108:C111"/>
    <mergeCell ref="L108:L111"/>
    <mergeCell ref="N108:N111"/>
    <mergeCell ref="N68:N71"/>
    <mergeCell ref="N80:N83"/>
    <mergeCell ref="C104:C107"/>
    <mergeCell ref="B68:B71"/>
    <mergeCell ref="C68:C71"/>
    <mergeCell ref="D104:D107"/>
    <mergeCell ref="K104:K106"/>
    <mergeCell ref="D68:D71"/>
    <mergeCell ref="K68:K70"/>
    <mergeCell ref="K92:K94"/>
    <mergeCell ref="B80:B83"/>
    <mergeCell ref="C80:C83"/>
    <mergeCell ref="N88:N91"/>
    <mergeCell ref="L84:L87"/>
    <mergeCell ref="N84:N87"/>
    <mergeCell ref="L72:L75"/>
    <mergeCell ref="N72:N75"/>
    <mergeCell ref="L68:L71"/>
    <mergeCell ref="L80:L83"/>
    <mergeCell ref="L76:L79"/>
    <mergeCell ref="N76:N79"/>
    <mergeCell ref="D80:D83"/>
    <mergeCell ref="N100:N103"/>
    <mergeCell ref="K80:K82"/>
    <mergeCell ref="B76:B79"/>
    <mergeCell ref="C76:C79"/>
    <mergeCell ref="D76:D79"/>
    <mergeCell ref="K76:K78"/>
    <mergeCell ref="B72:B75"/>
    <mergeCell ref="C72:C75"/>
    <mergeCell ref="D72:D75"/>
    <mergeCell ref="K72:K74"/>
    <mergeCell ref="L104:L107"/>
    <mergeCell ref="B100:B103"/>
    <mergeCell ref="C100:C103"/>
    <mergeCell ref="D100:D103"/>
    <mergeCell ref="K100:K102"/>
    <mergeCell ref="L100:L103"/>
    <mergeCell ref="B104:B107"/>
    <mergeCell ref="D92:D95"/>
    <mergeCell ref="B88:B91"/>
    <mergeCell ref="C88:C91"/>
    <mergeCell ref="D88:D91"/>
    <mergeCell ref="K88:K90"/>
    <mergeCell ref="B64:B67"/>
    <mergeCell ref="C64:C67"/>
    <mergeCell ref="B56:B59"/>
    <mergeCell ref="C56:C59"/>
    <mergeCell ref="B60:B63"/>
    <mergeCell ref="C60:C63"/>
    <mergeCell ref="D60:D63"/>
    <mergeCell ref="K60:K62"/>
    <mergeCell ref="B52:B55"/>
    <mergeCell ref="D64:D67"/>
    <mergeCell ref="K56:K58"/>
    <mergeCell ref="K64:K66"/>
    <mergeCell ref="L56:L59"/>
    <mergeCell ref="N64:N67"/>
    <mergeCell ref="L60:L63"/>
    <mergeCell ref="N60:N63"/>
    <mergeCell ref="N56:N59"/>
    <mergeCell ref="L48:L51"/>
    <mergeCell ref="N48:N51"/>
    <mergeCell ref="L52:L55"/>
    <mergeCell ref="L64:L67"/>
    <mergeCell ref="C36:C39"/>
    <mergeCell ref="C52:C55"/>
    <mergeCell ref="D52:D55"/>
    <mergeCell ref="K52:K54"/>
    <mergeCell ref="L44:L47"/>
    <mergeCell ref="N44:N47"/>
    <mergeCell ref="K36:K38"/>
    <mergeCell ref="L36:L39"/>
    <mergeCell ref="N36:N39"/>
    <mergeCell ref="K48:K50"/>
    <mergeCell ref="K44:K46"/>
    <mergeCell ref="N52:N55"/>
    <mergeCell ref="N20:N23"/>
    <mergeCell ref="N24:N27"/>
    <mergeCell ref="K40:K42"/>
    <mergeCell ref="L40:L43"/>
    <mergeCell ref="N40:N43"/>
    <mergeCell ref="K32:K34"/>
    <mergeCell ref="L32:L35"/>
    <mergeCell ref="K24:K26"/>
    <mergeCell ref="N32:N35"/>
    <mergeCell ref="L24:L27"/>
    <mergeCell ref="C28:C31"/>
    <mergeCell ref="D28:D31"/>
    <mergeCell ref="K28:K30"/>
    <mergeCell ref="L28:L31"/>
    <mergeCell ref="N28:N31"/>
    <mergeCell ref="K20:K22"/>
    <mergeCell ref="L20:L23"/>
    <mergeCell ref="L16:L19"/>
    <mergeCell ref="N16:N19"/>
    <mergeCell ref="C24:C27"/>
    <mergeCell ref="N4:N7"/>
    <mergeCell ref="B8:B11"/>
    <mergeCell ref="N8:N11"/>
    <mergeCell ref="B12:B15"/>
    <mergeCell ref="C12:C15"/>
    <mergeCell ref="D12:D15"/>
    <mergeCell ref="K12:K14"/>
    <mergeCell ref="L12:L15"/>
    <mergeCell ref="C8:C11"/>
    <mergeCell ref="D8:D11"/>
    <mergeCell ref="K8:K10"/>
    <mergeCell ref="L8:L11"/>
    <mergeCell ref="N12:N15"/>
    <mergeCell ref="A1:N1"/>
    <mergeCell ref="A4:A115"/>
    <mergeCell ref="B4:B7"/>
    <mergeCell ref="C4:C7"/>
    <mergeCell ref="D4:D7"/>
    <mergeCell ref="K4:K6"/>
    <mergeCell ref="L4:L7"/>
    <mergeCell ref="M4:M115"/>
    <mergeCell ref="L88:L91"/>
    <mergeCell ref="N92:N95"/>
    <mergeCell ref="B96:B99"/>
    <mergeCell ref="C96:C99"/>
    <mergeCell ref="D96:D99"/>
    <mergeCell ref="K96:K98"/>
    <mergeCell ref="L96:L99"/>
    <mergeCell ref="N96:N99"/>
    <mergeCell ref="B92:B95"/>
    <mergeCell ref="C92:C95"/>
    <mergeCell ref="D56:D59"/>
    <mergeCell ref="L92:L95"/>
    <mergeCell ref="B84:B87"/>
    <mergeCell ref="C84:C87"/>
    <mergeCell ref="D84:D87"/>
    <mergeCell ref="K84:K86"/>
    <mergeCell ref="B16:B19"/>
    <mergeCell ref="C16:C19"/>
    <mergeCell ref="D16:D19"/>
    <mergeCell ref="K16:K18"/>
    <mergeCell ref="B48:B51"/>
    <mergeCell ref="C48:C51"/>
    <mergeCell ref="D48:D51"/>
    <mergeCell ref="B40:B43"/>
    <mergeCell ref="C40:C43"/>
    <mergeCell ref="D40:D43"/>
    <mergeCell ref="B20:B23"/>
    <mergeCell ref="C20:C23"/>
    <mergeCell ref="D20:D23"/>
    <mergeCell ref="D36:D39"/>
    <mergeCell ref="B36:B39"/>
    <mergeCell ref="B28:B31"/>
    <mergeCell ref="B24:B27"/>
    <mergeCell ref="D24:D27"/>
    <mergeCell ref="C32:C35"/>
    <mergeCell ref="D32:D35"/>
    <mergeCell ref="B32:B35"/>
    <mergeCell ref="B44:B47"/>
    <mergeCell ref="C44:C47"/>
    <mergeCell ref="D44:D47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6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'[24]Оценка от учреждения'!H16</f>
        <v>10</v>
      </c>
      <c r="I16" s="73">
        <f>'[24]Оценка от учреждения'!I16</f>
        <v>8.9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'[24]Оценка от учреждения'!H17</f>
        <v>100</v>
      </c>
      <c r="I17" s="73">
        <f>'[24]Оценка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'[24]Оценка от учреждения'!H18</f>
        <v>70</v>
      </c>
      <c r="I18" s="73">
        <f>'[24]Оценка от учреждения'!I18</f>
        <v>80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'[24]Оценка от учреждения'!H19</f>
        <v>1.33</v>
      </c>
      <c r="I19" s="73">
        <f>'[24]Оценка от учреждения'!I19</f>
        <v>1.5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'[24]Оценка от учреждения'!H28</f>
        <v>10</v>
      </c>
      <c r="I28" s="73">
        <f>'[24]Оценка от учреждения'!I28</f>
        <v>8.6999999999999993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'[24]Оценка от учреждения'!H29</f>
        <v>100</v>
      </c>
      <c r="I29" s="73">
        <f>'[24]Оценка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'[24]Оценка от учреждения'!H30</f>
        <v>66.7</v>
      </c>
      <c r="I30" s="73">
        <f>'[24]Оценка от учреждения'!I30</f>
        <v>75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'[24]Оценка от учреждения'!H31</f>
        <v>12</v>
      </c>
      <c r="I31" s="73">
        <f>'[24]Оценка от учреждения'!I31</f>
        <v>12.33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'[24]Оценка от учреждения'!H32</f>
        <v>10</v>
      </c>
      <c r="I32" s="73">
        <f>'[24]Оценка от учреждения'!I32</f>
        <v>7.8</v>
      </c>
      <c r="J32" s="24">
        <f>IF(H32/I32*100&gt;100,100,H32/I32*100)</f>
        <v>100</v>
      </c>
      <c r="K32" s="334">
        <f>(J32+J33+J34)/3</f>
        <v>96.201899050474765</v>
      </c>
      <c r="L32" s="336">
        <f>(K32+K35)/2</f>
        <v>97.689882331561492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'[24]Оценка от учреждения'!H33</f>
        <v>100</v>
      </c>
      <c r="I33" s="73">
        <f>'[24]Оценка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'[24]Оценка от учреждения'!H34</f>
        <v>66.7</v>
      </c>
      <c r="I34" s="73">
        <f>'[24]Оценка от учреждения'!I34</f>
        <v>59.1</v>
      </c>
      <c r="J34" s="24">
        <f>IF(I34/H34*100&gt;100,100,I34/H34*100)</f>
        <v>88.605697151424295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'[24]Оценка от учреждения'!H35</f>
        <v>253</v>
      </c>
      <c r="I35" s="73">
        <f>'[24]Оценка от учреждения'!I35</f>
        <v>250.92</v>
      </c>
      <c r="J35" s="24">
        <f>IF(I35/H35*100&gt;100,100,I35/H35*100)</f>
        <v>99.177865612648219</v>
      </c>
      <c r="K35" s="24">
        <f>J35</f>
        <v>99.177865612648219</v>
      </c>
      <c r="L35" s="337"/>
      <c r="M35" s="348"/>
      <c r="N35" s="352"/>
    </row>
    <row r="36" spans="1:14" s="179" customFormat="1" ht="49.5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>
        <f>'[24]Оценка от учреждения'!H36</f>
        <v>10</v>
      </c>
      <c r="I36" s="23">
        <f>'[24]Оценка от учреждения'!I36</f>
        <v>8.8000000000000007</v>
      </c>
      <c r="J36" s="24">
        <f>IF(H36/I36*100&gt;100,100,H36/I36*100)</f>
        <v>100</v>
      </c>
      <c r="K36" s="342">
        <f>(J36+J37+J38)/3</f>
        <v>100</v>
      </c>
      <c r="L36" s="336">
        <f>(K36+K39)/2</f>
        <v>100</v>
      </c>
      <c r="M36" s="348"/>
      <c r="N36" s="350"/>
    </row>
    <row r="37" spans="1:14" s="179" customFormat="1" ht="39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>
        <f>'[24]Оценка от учреждения'!H37</f>
        <v>100</v>
      </c>
      <c r="I37" s="23">
        <f>'[24]Оценка от учреждения'!I37</f>
        <v>100</v>
      </c>
      <c r="J37" s="24">
        <f>IF(I37/H37*100&gt;100,100,I37/H37*100)</f>
        <v>100</v>
      </c>
      <c r="K37" s="343"/>
      <c r="L37" s="344"/>
      <c r="M37" s="348"/>
      <c r="N37" s="351"/>
    </row>
    <row r="38" spans="1:14" s="179" customFormat="1" ht="36.75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>
        <f>'[24]Оценка от учреждения'!H38</f>
        <v>66.7</v>
      </c>
      <c r="I38" s="23">
        <f>'[24]Оценка от учреждения'!I38</f>
        <v>100</v>
      </c>
      <c r="J38" s="24">
        <f>IF(I38/H38*100&gt;100,100,I38/H38*100)</f>
        <v>100</v>
      </c>
      <c r="K38" s="343"/>
      <c r="L38" s="344"/>
      <c r="M38" s="348"/>
      <c r="N38" s="351"/>
    </row>
    <row r="39" spans="1:14" s="179" customFormat="1" ht="33" customHeight="1" x14ac:dyDescent="0.25">
      <c r="A39" s="339"/>
      <c r="B39" s="338"/>
      <c r="C39" s="339"/>
      <c r="D39" s="341"/>
      <c r="E39" s="180" t="s">
        <v>16</v>
      </c>
      <c r="F39" s="183" t="s">
        <v>295</v>
      </c>
      <c r="G39" s="182" t="s">
        <v>18</v>
      </c>
      <c r="H39" s="187">
        <f>'[24]Оценка от учреждения'!H39</f>
        <v>30</v>
      </c>
      <c r="I39" s="187">
        <f>'[24]Оценка от учреждения'!I39</f>
        <v>30.67</v>
      </c>
      <c r="J39" s="24">
        <f>IF(I39/H39*100&gt;100,100,I39/H39*100)</f>
        <v>100</v>
      </c>
      <c r="K39" s="24">
        <f>J39</f>
        <v>100</v>
      </c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'[24]Оценка от учреждения'!H60</f>
        <v>12</v>
      </c>
      <c r="I60" s="73">
        <f>'[24]Оценка от учреждения'!I60</f>
        <v>11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'[24]Оценка от учреждения'!H61</f>
        <v>100</v>
      </c>
      <c r="I61" s="73">
        <f>'[24]Оценка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'[24]Оценка от учреждения'!H62</f>
        <v>70</v>
      </c>
      <c r="I62" s="73">
        <f>'[24]Оценка от учреждения'!I62</f>
        <v>87.5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'[24]Оценка от учреждения'!H63</f>
        <v>39</v>
      </c>
      <c r="I63" s="73">
        <f>'[24]Оценка от учреждения'!I63</f>
        <v>39.92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'[24]Оценка от учреждения'!H84</f>
        <v>100</v>
      </c>
      <c r="I84" s="73">
        <f>'[24]Оценка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'[24]Оценка от учреждения'!H85</f>
        <v>10</v>
      </c>
      <c r="I85" s="73">
        <f>'[24]Оценка от учреждения'!I85</f>
        <v>8.9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'[24]Оценка от учреждения'!H86</f>
        <v>100</v>
      </c>
      <c r="I86" s="73">
        <f>'[24]Оценка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'[24]Оценка от учреждения'!H87</f>
        <v>1.33</v>
      </c>
      <c r="I87" s="73">
        <f>'[24]Оценка от учреждения'!I87</f>
        <v>1.5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'[24]Оценка от учреждения'!H104</f>
        <v>100</v>
      </c>
      <c r="I104" s="73">
        <f>'[24]Оценка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'[24]Оценка от учреждения'!H105</f>
        <v>10</v>
      </c>
      <c r="I105" s="73">
        <f>'[24]Оценка от учреждения'!I105</f>
        <v>8.6999999999999993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'[24]Оценка от учреждения'!H106</f>
        <v>100</v>
      </c>
      <c r="I106" s="73">
        <f>'[24]Оценка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'[24]Оценка от учреждения'!H107</f>
        <v>12</v>
      </c>
      <c r="I107" s="73">
        <f>'[24]Оценка от учреждения'!I107</f>
        <v>12.33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'[24]Оценка от учреждения'!H108</f>
        <v>100</v>
      </c>
      <c r="I108" s="73"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99.57698815566836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'[24]Оценка от учреждения'!H109</f>
        <v>10</v>
      </c>
      <c r="I109" s="73">
        <f>'[24]Оценка от учреждения'!I109</f>
        <v>8.1999999999999993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'[24]Оценка от учреждения'!H110</f>
        <v>100</v>
      </c>
      <c r="I110" s="73">
        <f>'[24]Оценка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'[24]Оценка от учреждения'!H111</f>
        <v>295.5</v>
      </c>
      <c r="I111" s="73">
        <f>'[24]Оценка от учреждения'!I111</f>
        <v>293</v>
      </c>
      <c r="J111" s="24">
        <f>IF(I111/H111*100&gt;100,100,I111/H111*100)</f>
        <v>99.15397631133672</v>
      </c>
      <c r="K111" s="24">
        <f>J111</f>
        <v>99.15397631133672</v>
      </c>
      <c r="L111" s="337"/>
      <c r="M111" s="348"/>
      <c r="N111" s="352"/>
    </row>
    <row r="112" spans="1:14" s="179" customFormat="1" ht="33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>
        <f>'[24]Оценка от учреждения'!H112</f>
        <v>100</v>
      </c>
      <c r="I112" s="23">
        <f>'[24]Оценка от учреждения'!I112</f>
        <v>100</v>
      </c>
      <c r="J112" s="24">
        <f>IF(I112/H112*100&gt;100,100,I112/H112*100)</f>
        <v>100</v>
      </c>
      <c r="K112" s="342">
        <f>(J112+J113+J114)/3</f>
        <v>100</v>
      </c>
      <c r="L112" s="336">
        <f>(K112+K115)/2</f>
        <v>100</v>
      </c>
      <c r="M112" s="348"/>
      <c r="N112" s="350"/>
    </row>
    <row r="113" spans="1:14" s="179" customFormat="1" ht="39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>
        <f>'[24]Оценка от учреждения'!H113</f>
        <v>10</v>
      </c>
      <c r="I113" s="23">
        <f>'[24]Оценка от учреждения'!I113</f>
        <v>8.8000000000000007</v>
      </c>
      <c r="J113" s="24">
        <f>IF(H113/I113*100&gt;100,100,H113/I113*100)</f>
        <v>100</v>
      </c>
      <c r="K113" s="343"/>
      <c r="L113" s="344"/>
      <c r="M113" s="348"/>
      <c r="N113" s="351"/>
    </row>
    <row r="114" spans="1:14" s="179" customFormat="1" ht="32.25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>
        <f>'[24]Оценка от учреждения'!H114</f>
        <v>100</v>
      </c>
      <c r="I114" s="23">
        <f>'[24]Оценка от учреждения'!I114</f>
        <v>100</v>
      </c>
      <c r="J114" s="24">
        <f>IF(I114/H114*100&gt;100,100,I114/H114*100)</f>
        <v>100</v>
      </c>
      <c r="K114" s="343"/>
      <c r="L114" s="344"/>
      <c r="M114" s="348"/>
      <c r="N114" s="351"/>
    </row>
    <row r="115" spans="1:14" s="179" customFormat="1" ht="33" customHeight="1" x14ac:dyDescent="0.25">
      <c r="A115" s="339"/>
      <c r="B115" s="338"/>
      <c r="C115" s="339"/>
      <c r="D115" s="341"/>
      <c r="E115" s="180" t="s">
        <v>16</v>
      </c>
      <c r="F115" s="183" t="s">
        <v>295</v>
      </c>
      <c r="G115" s="182" t="s">
        <v>18</v>
      </c>
      <c r="H115" s="187">
        <f>'[24]Оценка от учреждения'!H115</f>
        <v>30</v>
      </c>
      <c r="I115" s="187">
        <f>'[24]Оценка от учреждения'!I115</f>
        <v>30.67</v>
      </c>
      <c r="J115" s="24">
        <f>IF(I115/H115*100&gt;100,100,I115/H115*100)</f>
        <v>100</v>
      </c>
      <c r="K115" s="24">
        <f>J115</f>
        <v>100</v>
      </c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72:B75"/>
    <mergeCell ref="B56:B59"/>
    <mergeCell ref="C56:C59"/>
    <mergeCell ref="D56:D59"/>
    <mergeCell ref="B60:B63"/>
    <mergeCell ref="C60:C63"/>
    <mergeCell ref="D60:D63"/>
    <mergeCell ref="B64:B67"/>
    <mergeCell ref="B68:B71"/>
    <mergeCell ref="C68:C71"/>
    <mergeCell ref="D68:D71"/>
    <mergeCell ref="D72:D75"/>
    <mergeCell ref="N20:N23"/>
    <mergeCell ref="L16:L19"/>
    <mergeCell ref="N16:N19"/>
    <mergeCell ref="N52:N55"/>
    <mergeCell ref="K112:K114"/>
    <mergeCell ref="L112:L115"/>
    <mergeCell ref="N72:N75"/>
    <mergeCell ref="L60:L63"/>
    <mergeCell ref="N60:N63"/>
    <mergeCell ref="K56:K58"/>
    <mergeCell ref="N112:N115"/>
    <mergeCell ref="N100:N103"/>
    <mergeCell ref="K104:K106"/>
    <mergeCell ref="N84:N87"/>
    <mergeCell ref="N76:N79"/>
    <mergeCell ref="K108:K110"/>
    <mergeCell ref="L108:L111"/>
    <mergeCell ref="N108:N111"/>
    <mergeCell ref="L104:L107"/>
    <mergeCell ref="N104:N107"/>
    <mergeCell ref="K100:K102"/>
    <mergeCell ref="K4:K6"/>
    <mergeCell ref="L4:L7"/>
    <mergeCell ref="M4:M115"/>
    <mergeCell ref="L100:L103"/>
    <mergeCell ref="D108:D111"/>
    <mergeCell ref="D76:D79"/>
    <mergeCell ref="C84:C87"/>
    <mergeCell ref="D84:D87"/>
    <mergeCell ref="C76:C79"/>
    <mergeCell ref="K92:K94"/>
    <mergeCell ref="L92:L95"/>
    <mergeCell ref="K76:K78"/>
    <mergeCell ref="L76:L79"/>
    <mergeCell ref="L88:L91"/>
    <mergeCell ref="L56:L59"/>
    <mergeCell ref="L80:L83"/>
    <mergeCell ref="C64:C67"/>
    <mergeCell ref="D64:D67"/>
    <mergeCell ref="K68:K70"/>
    <mergeCell ref="L68:L71"/>
    <mergeCell ref="L40:L43"/>
    <mergeCell ref="K60:K62"/>
    <mergeCell ref="L52:L55"/>
    <mergeCell ref="L12:L15"/>
    <mergeCell ref="K84:K86"/>
    <mergeCell ref="B80:B83"/>
    <mergeCell ref="C80:C83"/>
    <mergeCell ref="D80:D83"/>
    <mergeCell ref="K80:K82"/>
    <mergeCell ref="N80:N83"/>
    <mergeCell ref="B84:B87"/>
    <mergeCell ref="L84:L87"/>
    <mergeCell ref="C8:C11"/>
    <mergeCell ref="D8:D11"/>
    <mergeCell ref="K8:K10"/>
    <mergeCell ref="L8:L11"/>
    <mergeCell ref="K72:K74"/>
    <mergeCell ref="L72:L75"/>
    <mergeCell ref="N12:N15"/>
    <mergeCell ref="N56:N59"/>
    <mergeCell ref="N68:N71"/>
    <mergeCell ref="N64:N67"/>
    <mergeCell ref="N40:N43"/>
    <mergeCell ref="K64:K66"/>
    <mergeCell ref="L64:L67"/>
    <mergeCell ref="L36:L39"/>
    <mergeCell ref="N36:N39"/>
    <mergeCell ref="L20:L23"/>
    <mergeCell ref="D104:D107"/>
    <mergeCell ref="B108:B111"/>
    <mergeCell ref="C108:C111"/>
    <mergeCell ref="B92:B95"/>
    <mergeCell ref="C92:C95"/>
    <mergeCell ref="D92:D95"/>
    <mergeCell ref="C96:C99"/>
    <mergeCell ref="D96:D99"/>
    <mergeCell ref="N4:N7"/>
    <mergeCell ref="B8:B11"/>
    <mergeCell ref="N8:N11"/>
    <mergeCell ref="B12:B15"/>
    <mergeCell ref="C12:C15"/>
    <mergeCell ref="D12:D15"/>
    <mergeCell ref="K12:K14"/>
    <mergeCell ref="L96:L99"/>
    <mergeCell ref="N96:N99"/>
    <mergeCell ref="B96:B99"/>
    <mergeCell ref="K88:K90"/>
    <mergeCell ref="C72:C75"/>
    <mergeCell ref="N92:N95"/>
    <mergeCell ref="B76:B79"/>
    <mergeCell ref="C88:C91"/>
    <mergeCell ref="D88:D91"/>
    <mergeCell ref="L44:L47"/>
    <mergeCell ref="N44:N47"/>
    <mergeCell ref="L48:L51"/>
    <mergeCell ref="N48:N51"/>
    <mergeCell ref="D48:D51"/>
    <mergeCell ref="K48:K50"/>
    <mergeCell ref="B48:B51"/>
    <mergeCell ref="C48:C51"/>
    <mergeCell ref="A1:N1"/>
    <mergeCell ref="A4:A115"/>
    <mergeCell ref="B4:B7"/>
    <mergeCell ref="C4:C7"/>
    <mergeCell ref="D4:D7"/>
    <mergeCell ref="D112:D115"/>
    <mergeCell ref="B112:B115"/>
    <mergeCell ref="C112:C115"/>
    <mergeCell ref="B104:B107"/>
    <mergeCell ref="C104:C107"/>
    <mergeCell ref="N88:N91"/>
    <mergeCell ref="B100:B103"/>
    <mergeCell ref="C100:C103"/>
    <mergeCell ref="D100:D103"/>
    <mergeCell ref="K96:K98"/>
    <mergeCell ref="B88:B91"/>
    <mergeCell ref="B52:B55"/>
    <mergeCell ref="C52:C55"/>
    <mergeCell ref="D52:D55"/>
    <mergeCell ref="K52:K54"/>
    <mergeCell ref="D40:D43"/>
    <mergeCell ref="K40:K42"/>
    <mergeCell ref="B40:B43"/>
    <mergeCell ref="C40:C43"/>
    <mergeCell ref="B44:B47"/>
    <mergeCell ref="C44:C47"/>
    <mergeCell ref="D44:D47"/>
    <mergeCell ref="K44:K46"/>
    <mergeCell ref="L32:L35"/>
    <mergeCell ref="N32:N35"/>
    <mergeCell ref="B36:B39"/>
    <mergeCell ref="C36:C39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  <mergeCell ref="N28:N31"/>
    <mergeCell ref="L24:L27"/>
    <mergeCell ref="N24:N27"/>
    <mergeCell ref="D36:D39"/>
    <mergeCell ref="K36:K38"/>
    <mergeCell ref="B20:B23"/>
    <mergeCell ref="C20:C23"/>
    <mergeCell ref="B16:B19"/>
    <mergeCell ref="C16:C19"/>
    <mergeCell ref="D16:D19"/>
    <mergeCell ref="K16:K18"/>
    <mergeCell ref="D20:D23"/>
    <mergeCell ref="K20:K22"/>
    <mergeCell ref="B32:B35"/>
    <mergeCell ref="C32:C35"/>
    <mergeCell ref="D32:D35"/>
    <mergeCell ref="K32:K34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41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'[25]Оценка от учреждения'!H16</f>
        <v>6.5</v>
      </c>
      <c r="I16" s="73">
        <f>'[25]Оценка от учреждения'!I16</f>
        <v>3.4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'[25]Оценка от учреждения'!H17</f>
        <v>100</v>
      </c>
      <c r="I17" s="73">
        <f>'[25]Оценка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'[25]Оценка от учреждения'!H18</f>
        <v>80</v>
      </c>
      <c r="I18" s="73">
        <f>'[25]Оценка от учреждения'!I18</f>
        <v>80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'[25]Оценка от учреждения'!H19</f>
        <v>1</v>
      </c>
      <c r="I19" s="73">
        <f>'[25]Оценка от учреждения'!I19</f>
        <v>1.42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'[25]Оценка от учреждения'!H24</f>
        <v>9</v>
      </c>
      <c r="I24" s="73">
        <f>'[25]Оценка от учреждения'!I24</f>
        <v>8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'[25]Оценка от учреждения'!H25</f>
        <v>100</v>
      </c>
      <c r="I25" s="73">
        <f>'[25]Оценка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'[25]Оценка от учреждения'!H26</f>
        <v>80</v>
      </c>
      <c r="I26" s="73">
        <f>'[25]Оценка от учреждения'!I26</f>
        <v>80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'[25]Оценка от учреждения'!H27</f>
        <v>24.67</v>
      </c>
      <c r="I27" s="73">
        <f>'[25]Оценка от учреждения'!I27</f>
        <v>25.33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'[25]Оценка от учреждения'!H32</f>
        <v>6.5</v>
      </c>
      <c r="I32" s="73">
        <f>'[25]Оценка от учреждения'!I32</f>
        <v>6.6</v>
      </c>
      <c r="J32" s="24">
        <f>IF(H32/I32*100&gt;100,100,H32/I32*100)</f>
        <v>98.484848484848484</v>
      </c>
      <c r="K32" s="334">
        <f>(J32+J33+J34)/3</f>
        <v>99.494949494949495</v>
      </c>
      <c r="L32" s="336">
        <f>(K32+K35)/2</f>
        <v>99.229531721207636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'[25]Оценка от учреждения'!H33</f>
        <v>100</v>
      </c>
      <c r="I33" s="73">
        <f>'[25]Оценка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'[25]Оценка от учреждения'!H34</f>
        <v>80</v>
      </c>
      <c r="I34" s="73">
        <f>'[25]Оценка от учреждения'!I34</f>
        <v>82.1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'[25]Оценка от учреждения'!H35</f>
        <v>297.33</v>
      </c>
      <c r="I35" s="73">
        <f>'[25]Оценка от учреждения'!I35</f>
        <v>294.25</v>
      </c>
      <c r="J35" s="24">
        <f>IF(I35/H35*100&gt;100,100,I35/H35*100)</f>
        <v>98.964113947465776</v>
      </c>
      <c r="K35" s="24">
        <f>J35</f>
        <v>98.964113947465776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'[25]Оценка от учреждения'!H60</f>
        <v>7</v>
      </c>
      <c r="I60" s="73">
        <f>'[25]Оценка от учреждения'!I60</f>
        <v>3.7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'[25]Оценка от учреждения'!H61</f>
        <v>100</v>
      </c>
      <c r="I61" s="73">
        <f>'[25]Оценка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'[25]Оценка от учреждения'!H62</f>
        <v>80</v>
      </c>
      <c r="I62" s="73">
        <f>'[25]Оценка от учреждения'!I62</f>
        <v>87.5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'[25]Оценка от учреждения'!H63</f>
        <v>45</v>
      </c>
      <c r="I63" s="73">
        <f>'[25]Оценка от учреждения'!I63</f>
        <v>48.25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'[25]Оценка от учреждения'!H64</f>
        <v>7</v>
      </c>
      <c r="I64" s="23">
        <f>'[25]Оценка от учреждения'!I64</f>
        <v>5.8</v>
      </c>
      <c r="J64" s="24">
        <f>IF(H64/I64*100&gt;100,100,H64/I64*100)</f>
        <v>100</v>
      </c>
      <c r="K64" s="342">
        <f>(J64+J65+J66)/3</f>
        <v>100</v>
      </c>
      <c r="L64" s="336">
        <f>(K64+K67)/2</f>
        <v>92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'[25]Оценка от учреждения'!H65</f>
        <v>100</v>
      </c>
      <c r="I65" s="23">
        <f>'[25]Оценка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'[25]Оценка от учреждения'!H66</f>
        <v>80</v>
      </c>
      <c r="I66" s="23">
        <f>'[25]Оценка от учреждения'!I66</f>
        <v>85.7</v>
      </c>
      <c r="J66" s="24">
        <f>IF(I66/H66*100&gt;100,100,I66/H66*100)</f>
        <v>100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23">
        <f>'[25]Оценка от учреждения'!H67</f>
        <v>0.5</v>
      </c>
      <c r="I67" s="23">
        <f>'[25]Оценка от учреждения'!I67</f>
        <v>0.42</v>
      </c>
      <c r="J67" s="24">
        <f>IF(I67/H67*100&gt;100,100,I67/H67*100)</f>
        <v>84</v>
      </c>
      <c r="K67" s="24">
        <f>J67</f>
        <v>84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'[25]Оценка от учреждения'!H68</f>
        <v>6.5</v>
      </c>
      <c r="I68" s="23">
        <f>'[25]Оценка от учреждения'!I68</f>
        <v>6.1</v>
      </c>
      <c r="J68" s="24">
        <f>IF(H68/I68*100&gt;100,100,H68/I68*100)</f>
        <v>100</v>
      </c>
      <c r="K68" s="342">
        <f>(J68+J69+J70)/3</f>
        <v>100</v>
      </c>
      <c r="L68" s="336">
        <f>(K68+K71)/2</f>
        <v>91.145833333333343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'[25]Оценка от учреждения'!H69</f>
        <v>100</v>
      </c>
      <c r="I69" s="23">
        <f>'[25]Оценка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'[25]Оценка от учреждения'!H70</f>
        <v>80</v>
      </c>
      <c r="I70" s="23">
        <f>'[25]Оценка от учреждения'!I70</f>
        <v>88.9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'[25]Оценка от учреждения'!H71</f>
        <v>1.92</v>
      </c>
      <c r="I71" s="23">
        <f>'[25]Оценка от учреждения'!I71</f>
        <v>1.58</v>
      </c>
      <c r="J71" s="24">
        <f>IF(I71/H71*100&gt;100,100,I71/H71*100)</f>
        <v>82.291666666666671</v>
      </c>
      <c r="K71" s="24">
        <f>J71</f>
        <v>82.291666666666671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'[25]Оценка от учреждения'!H80</f>
        <v>100</v>
      </c>
      <c r="I80" s="23">
        <f>'[25]Оценка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92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'[25]Оценка от учреждения'!H81</f>
        <v>9</v>
      </c>
      <c r="I81" s="23">
        <f>'[25]Оценка от учреждения'!I81</f>
        <v>4.8</v>
      </c>
      <c r="J81" s="24">
        <f>IF(H81/I81*100&gt;100,100,H81/I81*100)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'[25]Оценка от учреждения'!H82</f>
        <v>100</v>
      </c>
      <c r="I82" s="23">
        <f>'[25]Оценка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23">
        <f>'[25]Оценка от учреждения'!H83</f>
        <v>0.5</v>
      </c>
      <c r="I83" s="23">
        <f>'[25]Оценка от учреждения'!I83</f>
        <v>0.42</v>
      </c>
      <c r="J83" s="24">
        <f>IF(I83/H83*100&gt;100,100,I83/H83*100)</f>
        <v>84</v>
      </c>
      <c r="K83" s="24">
        <f>J83</f>
        <v>84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'[25]Оценка от учреждения'!H84</f>
        <v>100</v>
      </c>
      <c r="I84" s="73">
        <f>'[25]Оценка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'[25]Оценка от учреждения'!H85</f>
        <v>7</v>
      </c>
      <c r="I85" s="73">
        <f>'[25]Оценка от учреждения'!I85</f>
        <v>4.9000000000000004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'[25]Оценка от учреждения'!H86</f>
        <v>100</v>
      </c>
      <c r="I86" s="73">
        <f>'[25]Оценка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'[25]Оценка от учреждения'!H87</f>
        <v>2.92</v>
      </c>
      <c r="I87" s="73">
        <f>'[25]Оценка от учреждения'!I87</f>
        <v>3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'[25]Оценка от учреждения'!H100</f>
        <v>100</v>
      </c>
      <c r="I100" s="73">
        <f>'[25]Оценка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'[25]Оценка от учреждения'!H101</f>
        <v>9</v>
      </c>
      <c r="I101" s="73">
        <f>'[25]Оценка от учреждения'!I101</f>
        <v>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'[25]Оценка от учреждения'!H102</f>
        <v>100</v>
      </c>
      <c r="I102" s="73">
        <f>'[25]Оценка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'[25]Оценка от учреждения'!H103</f>
        <v>24.67</v>
      </c>
      <c r="I103" s="73">
        <f>'[25]Оценка от учреждения'!I103</f>
        <v>25.33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'[25]Оценка от учреждения'!H108</f>
        <v>100</v>
      </c>
      <c r="I108" s="73">
        <f>'[25]Оценка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99.796194069829738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'[25]Оценка от учреждения'!H109</f>
        <v>9</v>
      </c>
      <c r="I109" s="73">
        <f>'[25]Оценка от учреждения'!I109</f>
        <v>5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'[25]Оценка от учреждения'!H110</f>
        <v>100</v>
      </c>
      <c r="I110" s="73">
        <f>'[25]Оценка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'[25]Оценка от учреждения'!H111</f>
        <v>429.33</v>
      </c>
      <c r="I111" s="73">
        <f>'[25]Оценка от учреждения'!I111</f>
        <v>427.58</v>
      </c>
      <c r="J111" s="24">
        <f>IF(I111/H111*100&gt;100,100,I111/H111*100)</f>
        <v>99.592388139659477</v>
      </c>
      <c r="K111" s="24">
        <f>J111</f>
        <v>99.592388139659477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R365"/>
  <sheetViews>
    <sheetView showZeros="0" topLeftCell="B1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7109375" style="165" customWidth="1"/>
    <col min="9" max="9" width="15.42578125" style="145" customWidth="1"/>
    <col min="10" max="10" width="14" style="145" customWidth="1"/>
    <col min="11" max="11" width="14.28515625" style="145" customWidth="1"/>
    <col min="12" max="12" width="15.285156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220.5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166" t="s">
        <v>97</v>
      </c>
      <c r="I2" s="166" t="s">
        <v>98</v>
      </c>
      <c r="J2" s="166" t="s">
        <v>5</v>
      </c>
      <c r="K2" s="166" t="s">
        <v>6</v>
      </c>
      <c r="L2" s="79" t="s">
        <v>7</v>
      </c>
      <c r="M2" s="47" t="s">
        <v>8</v>
      </c>
      <c r="N2" s="47" t="s">
        <v>9</v>
      </c>
    </row>
    <row r="3" spans="1:18" s="128" customFormat="1" ht="30.75" customHeight="1" x14ac:dyDescent="0.2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  <c r="H3" s="39">
        <v>8</v>
      </c>
      <c r="I3" s="39">
        <v>9</v>
      </c>
      <c r="J3" s="39">
        <v>10</v>
      </c>
      <c r="K3" s="39">
        <v>11</v>
      </c>
      <c r="L3" s="45">
        <v>12</v>
      </c>
      <c r="M3" s="45">
        <v>13</v>
      </c>
      <c r="N3" s="45">
        <v>14</v>
      </c>
    </row>
    <row r="4" spans="1:18" ht="63" hidden="1" customHeight="1" x14ac:dyDescent="0.25">
      <c r="A4" s="203" t="s">
        <v>29</v>
      </c>
      <c r="B4" s="51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5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3" t="s">
        <v>23</v>
      </c>
      <c r="N4" s="46"/>
    </row>
    <row r="5" spans="1:18" ht="63" hidden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5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170.66666666666666</v>
      </c>
      <c r="Q5" s="129">
        <f>I7+I11+I15+I19+I23+I27+I31+I35+I39+I43+I47+I51+I55+I59+I63+I67+I71</f>
        <v>171.33333333333334</v>
      </c>
    </row>
    <row r="6" spans="1:18" ht="63" hidden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5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1.5" hidden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121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253.66666666666666</v>
      </c>
      <c r="Q7" s="129">
        <f>I75+I79+I83+I87+I91+I95+I99+I103+I107+I111+I115+I119</f>
        <v>243.08333333333334</v>
      </c>
      <c r="R7" s="129"/>
    </row>
    <row r="8" spans="1:18" ht="63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5">
        <v>11.997300944669366</v>
      </c>
      <c r="I8" s="73">
        <v>13.342456380431063</v>
      </c>
      <c r="J8" s="24">
        <f>IF(H8/I8*100&gt;100,100,H8/I8*100)</f>
        <v>89.918232464791174</v>
      </c>
      <c r="K8" s="229">
        <f>(J8+J9+J10)/3</f>
        <v>96.339410821597042</v>
      </c>
      <c r="L8" s="230">
        <f>(K8+K11)/2</f>
        <v>98.169705410798514</v>
      </c>
      <c r="M8" s="203"/>
      <c r="N8" s="224"/>
    </row>
    <row r="9" spans="1:18" ht="63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5">
        <v>100</v>
      </c>
      <c r="I9" s="73">
        <v>100</v>
      </c>
      <c r="J9" s="24">
        <f>IF(I9/H9*100&gt;100,100,I9/H9*100)</f>
        <v>100</v>
      </c>
      <c r="K9" s="213"/>
      <c r="L9" s="233"/>
      <c r="M9" s="203"/>
      <c r="N9" s="225"/>
    </row>
    <row r="10" spans="1:18" ht="63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5">
        <v>70.000000000000014</v>
      </c>
      <c r="I10" s="73">
        <v>69.37</v>
      </c>
      <c r="J10" s="24">
        <f t="shared" ref="J10:J31" si="0">IF(I10/H10*100&gt;100,100,I10/H10*100)</f>
        <v>99.1</v>
      </c>
      <c r="K10" s="214"/>
      <c r="L10" s="233"/>
      <c r="M10" s="203"/>
      <c r="N10" s="225"/>
    </row>
    <row r="11" spans="1:18" ht="31.5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121">
        <v>6</v>
      </c>
      <c r="I11" s="74">
        <v>6.166666666666667</v>
      </c>
      <c r="J11" s="24">
        <f>IF(I11/H11*100&gt;100,100,I11/H11*100)</f>
        <v>100</v>
      </c>
      <c r="K11" s="24">
        <f>J11</f>
        <v>100</v>
      </c>
      <c r="L11" s="234"/>
      <c r="M11" s="203"/>
      <c r="N11" s="225"/>
    </row>
    <row r="12" spans="1:18" ht="63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5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63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5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63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5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31.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121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63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5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3"/>
      <c r="N16" s="225"/>
    </row>
    <row r="17" spans="1:14" ht="63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5">
        <v>0</v>
      </c>
      <c r="I17" s="73">
        <v>0</v>
      </c>
      <c r="J17" s="24" t="e">
        <f t="shared" si="0"/>
        <v>#DIV/0!</v>
      </c>
      <c r="K17" s="213"/>
      <c r="L17" s="233"/>
      <c r="M17" s="203"/>
      <c r="N17" s="225"/>
    </row>
    <row r="18" spans="1:14" ht="63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5">
        <v>0</v>
      </c>
      <c r="I18" s="73">
        <v>0</v>
      </c>
      <c r="J18" s="24" t="e">
        <f t="shared" si="0"/>
        <v>#DIV/0!</v>
      </c>
      <c r="K18" s="214"/>
      <c r="L18" s="233"/>
      <c r="M18" s="203"/>
      <c r="N18" s="225"/>
    </row>
    <row r="19" spans="1:14" ht="31.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121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234"/>
      <c r="M19" s="203"/>
      <c r="N19" s="225"/>
    </row>
    <row r="20" spans="1:14" ht="63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5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63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5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63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5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31.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121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63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5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63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5">
        <v>0</v>
      </c>
      <c r="I25" s="73">
        <v>0</v>
      </c>
      <c r="J25" s="24" t="e">
        <f t="shared" si="0"/>
        <v>#DIV/0!</v>
      </c>
      <c r="K25" s="213"/>
      <c r="L25" s="233"/>
      <c r="M25" s="203"/>
      <c r="N25" s="225"/>
    </row>
    <row r="26" spans="1:14" ht="63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5">
        <v>0</v>
      </c>
      <c r="I26" s="73">
        <v>0</v>
      </c>
      <c r="J26" s="24" t="e">
        <f t="shared" si="0"/>
        <v>#DIV/0!</v>
      </c>
      <c r="K26" s="214"/>
      <c r="L26" s="233"/>
      <c r="M26" s="203"/>
      <c r="N26" s="225"/>
    </row>
    <row r="27" spans="1:14" ht="31.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121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234"/>
      <c r="M27" s="203"/>
      <c r="N27" s="225"/>
    </row>
    <row r="28" spans="1:14" ht="63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5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63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5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63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5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31.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121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5"/>
    </row>
    <row r="32" spans="1:14" ht="63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5">
        <v>9.9869468099958141</v>
      </c>
      <c r="I32" s="73">
        <v>7.992766726943942</v>
      </c>
      <c r="J32" s="24">
        <f>IF(H32/I32*100&gt;100,100,H32/I32*100)</f>
        <v>100</v>
      </c>
      <c r="K32" s="229">
        <f>(J32+J33+J34)/3</f>
        <v>97.554166666666674</v>
      </c>
      <c r="L32" s="230">
        <f>(K32+K35)/2</f>
        <v>98.777083333333337</v>
      </c>
      <c r="M32" s="203"/>
      <c r="N32" s="225"/>
    </row>
    <row r="33" spans="1:14" ht="63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5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63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5">
        <v>79.999999999999986</v>
      </c>
      <c r="I34" s="73">
        <v>74.13</v>
      </c>
      <c r="J34" s="24">
        <f>IF(I34/H34*100&gt;100,100,I34/H34*100)</f>
        <v>92.662500000000009</v>
      </c>
      <c r="K34" s="214"/>
      <c r="L34" s="233"/>
      <c r="M34" s="203"/>
      <c r="N34" s="225"/>
    </row>
    <row r="35" spans="1:14" ht="31.5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121">
        <v>9.6666666666666661</v>
      </c>
      <c r="I35" s="74">
        <v>11.666666666666666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63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5">
        <v>9.9940302395502059</v>
      </c>
      <c r="I36" s="73">
        <v>8.9082170622902144</v>
      </c>
      <c r="J36" s="24">
        <f>IF(H36/I36*100&gt;100,100,H36/I36*100)</f>
        <v>100</v>
      </c>
      <c r="K36" s="229">
        <f>(J36+J37+J38)/3</f>
        <v>98.012500000000003</v>
      </c>
      <c r="L36" s="230">
        <f>(K36+K39)/2</f>
        <v>98.168448391420924</v>
      </c>
      <c r="M36" s="203"/>
      <c r="N36" s="225"/>
    </row>
    <row r="37" spans="1:14" ht="63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5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63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5">
        <v>80</v>
      </c>
      <c r="I38" s="73">
        <v>75.23</v>
      </c>
      <c r="J38" s="24">
        <f>IF(I38/H38*100&gt;100,100,I38/H38*100)</f>
        <v>94.037500000000009</v>
      </c>
      <c r="K38" s="214"/>
      <c r="L38" s="231"/>
      <c r="M38" s="203"/>
      <c r="N38" s="225"/>
    </row>
    <row r="39" spans="1:14" ht="31.5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121">
        <v>124.33333333333333</v>
      </c>
      <c r="I39" s="74">
        <v>122.25</v>
      </c>
      <c r="J39" s="24">
        <f>IF(I39/H39*100&gt;100,100,I39/H39*100)</f>
        <v>98.324396782841831</v>
      </c>
      <c r="K39" s="24">
        <f>J39</f>
        <v>98.324396782841831</v>
      </c>
      <c r="L39" s="232"/>
      <c r="M39" s="203"/>
      <c r="N39" s="225"/>
    </row>
    <row r="40" spans="1:14" ht="63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5">
        <v>0</v>
      </c>
      <c r="I40" s="73">
        <v>0</v>
      </c>
      <c r="J40" s="24" t="e">
        <f>IF(I40/H40*100&gt;100,100,I40/H40*100)</f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63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5">
        <v>0</v>
      </c>
      <c r="I41" s="73">
        <v>0</v>
      </c>
      <c r="J41" s="24" t="e">
        <f>IF(I41/H41*100&gt;100,100,I41/H41*100)</f>
        <v>#DIV/0!</v>
      </c>
      <c r="K41" s="213"/>
      <c r="L41" s="233"/>
      <c r="M41" s="203"/>
      <c r="N41" s="225"/>
    </row>
    <row r="42" spans="1:14" ht="63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5">
        <v>0</v>
      </c>
      <c r="I42" s="73">
        <v>0</v>
      </c>
      <c r="J42" s="24" t="e">
        <f t="shared" ref="J42:J47" si="1">IF(I42/H42*100&gt;100,100,I42/H42*100)</f>
        <v>#DIV/0!</v>
      </c>
      <c r="K42" s="214"/>
      <c r="L42" s="233"/>
      <c r="M42" s="203"/>
      <c r="N42" s="225"/>
    </row>
    <row r="43" spans="1:14" ht="31.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5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234"/>
      <c r="M43" s="203"/>
      <c r="N43" s="225"/>
    </row>
    <row r="44" spans="1:14" ht="63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5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63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5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63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5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31.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121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63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5">
        <v>12</v>
      </c>
      <c r="I48" s="73">
        <v>9.7700124799429489</v>
      </c>
      <c r="J48" s="24">
        <f>IF(H48/I48*100&gt;100,100,H48/I48*100)</f>
        <v>100</v>
      </c>
      <c r="K48" s="229">
        <f>(J48+J49+J50)/3</f>
        <v>100</v>
      </c>
      <c r="L48" s="230">
        <f>(K48+K51)/2</f>
        <v>99.305555555555557</v>
      </c>
      <c r="M48" s="203"/>
      <c r="N48" s="225"/>
    </row>
    <row r="49" spans="1:14" ht="63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5">
        <v>100</v>
      </c>
      <c r="I49" s="73">
        <v>100</v>
      </c>
      <c r="J49" s="24">
        <f t="shared" ref="J49:J63" si="2">IF(I49/H49*100&gt;100,100,I49/H49*100)</f>
        <v>100</v>
      </c>
      <c r="K49" s="213"/>
      <c r="L49" s="233"/>
      <c r="M49" s="203"/>
      <c r="N49" s="225"/>
    </row>
    <row r="50" spans="1:14" ht="63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5">
        <v>70</v>
      </c>
      <c r="I50" s="73">
        <v>75.56</v>
      </c>
      <c r="J50" s="24">
        <f t="shared" si="2"/>
        <v>100</v>
      </c>
      <c r="K50" s="214"/>
      <c r="L50" s="233"/>
      <c r="M50" s="203"/>
      <c r="N50" s="225"/>
    </row>
    <row r="51" spans="1:14" ht="31.5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121">
        <v>6</v>
      </c>
      <c r="I51" s="74">
        <v>5.916666666666667</v>
      </c>
      <c r="J51" s="24">
        <f t="shared" si="2"/>
        <v>98.611111111111114</v>
      </c>
      <c r="K51" s="24">
        <f>J51</f>
        <v>98.611111111111114</v>
      </c>
      <c r="L51" s="234"/>
      <c r="M51" s="203"/>
      <c r="N51" s="225"/>
    </row>
    <row r="52" spans="1:14" ht="63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5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63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5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63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5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31.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121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63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5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63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5">
        <v>0</v>
      </c>
      <c r="I57" s="73">
        <v>0</v>
      </c>
      <c r="J57" s="24" t="e">
        <f t="shared" si="2"/>
        <v>#DIV/0!</v>
      </c>
      <c r="K57" s="213"/>
      <c r="L57" s="233"/>
      <c r="M57" s="203"/>
      <c r="N57" s="225"/>
    </row>
    <row r="58" spans="1:14" ht="63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5">
        <v>0</v>
      </c>
      <c r="I58" s="73">
        <v>0</v>
      </c>
      <c r="J58" s="24" t="e">
        <f t="shared" si="2"/>
        <v>#DIV/0!</v>
      </c>
      <c r="K58" s="214"/>
      <c r="L58" s="233"/>
      <c r="M58" s="203"/>
      <c r="N58" s="225"/>
    </row>
    <row r="59" spans="1:14" ht="31.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121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234"/>
      <c r="M59" s="203"/>
      <c r="N59" s="225"/>
    </row>
    <row r="60" spans="1:14" ht="63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5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63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5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63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5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31.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121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63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5">
        <v>11.015308020571176</v>
      </c>
      <c r="I64" s="73">
        <v>11.958694203864091</v>
      </c>
      <c r="J64" s="24">
        <f>IF(H64/I64*100&gt;100,100,H64/I64*100)</f>
        <v>92.111294367004646</v>
      </c>
      <c r="K64" s="229">
        <f>(J64+J65+J66)/3</f>
        <v>97.370431455668211</v>
      </c>
      <c r="L64" s="230">
        <f>(K64+K67)/2</f>
        <v>98.685215727834105</v>
      </c>
      <c r="M64" s="203"/>
      <c r="N64" s="225"/>
    </row>
    <row r="65" spans="1:14" ht="63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5">
        <v>100</v>
      </c>
      <c r="I65" s="73">
        <v>100</v>
      </c>
      <c r="J65" s="24">
        <f t="shared" ref="J65:J73" si="3">IF(I65/H65*100&gt;100,100,I65/H65*100)</f>
        <v>100</v>
      </c>
      <c r="K65" s="213"/>
      <c r="L65" s="233"/>
      <c r="M65" s="203"/>
      <c r="N65" s="225"/>
    </row>
    <row r="66" spans="1:14" ht="63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5">
        <v>70</v>
      </c>
      <c r="I66" s="73">
        <v>75.56</v>
      </c>
      <c r="J66" s="24">
        <f t="shared" si="3"/>
        <v>100</v>
      </c>
      <c r="K66" s="214"/>
      <c r="L66" s="233"/>
      <c r="M66" s="203"/>
      <c r="N66" s="225"/>
    </row>
    <row r="67" spans="1:14" ht="30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121">
        <v>24.666666666666668</v>
      </c>
      <c r="I67" s="74">
        <v>25.333333333333332</v>
      </c>
      <c r="J67" s="24">
        <f t="shared" si="3"/>
        <v>100</v>
      </c>
      <c r="K67" s="24">
        <f>J67</f>
        <v>100</v>
      </c>
      <c r="L67" s="234"/>
      <c r="M67" s="203"/>
      <c r="N67" s="225"/>
    </row>
    <row r="68" spans="1:14" ht="63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5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63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5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63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5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31.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121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63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5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63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5">
        <v>0</v>
      </c>
      <c r="I73" s="73">
        <v>0</v>
      </c>
      <c r="J73" s="24" t="e">
        <f t="shared" si="3"/>
        <v>#DIV/0!</v>
      </c>
      <c r="K73" s="213"/>
      <c r="L73" s="233"/>
      <c r="M73" s="203"/>
      <c r="N73" s="225"/>
    </row>
    <row r="74" spans="1:14" ht="47.2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5">
        <v>0</v>
      </c>
      <c r="I74" s="73">
        <v>0</v>
      </c>
      <c r="J74" s="24" t="e">
        <f>IF(I74/H74*100&gt;100,100,I74/H74*100)</f>
        <v>#DIV/0!</v>
      </c>
      <c r="K74" s="214"/>
      <c r="L74" s="233"/>
      <c r="M74" s="203"/>
      <c r="N74" s="225"/>
    </row>
    <row r="75" spans="1:14" ht="31.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121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234"/>
      <c r="M75" s="203"/>
      <c r="N75" s="225"/>
    </row>
    <row r="76" spans="1:14" ht="63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5">
        <v>12</v>
      </c>
      <c r="I76" s="73">
        <v>9.6343178621659629</v>
      </c>
      <c r="J76" s="24">
        <f>IF(H76/I76*100&gt;100,100,H76/I76*100)</f>
        <v>100</v>
      </c>
      <c r="K76" s="229">
        <f>(J76+J77+J78)/3</f>
        <v>100</v>
      </c>
      <c r="L76" s="230">
        <f>(K76+K79)/2</f>
        <v>100</v>
      </c>
      <c r="M76" s="203"/>
      <c r="N76" s="225"/>
    </row>
    <row r="77" spans="1:14" ht="63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5">
        <v>100</v>
      </c>
      <c r="I77" s="75">
        <v>100</v>
      </c>
      <c r="J77" s="75">
        <f>'[3]ПУ (Физ.До 3.ГКП)'!E15</f>
        <v>100</v>
      </c>
      <c r="K77" s="213"/>
      <c r="L77" s="231"/>
      <c r="M77" s="203"/>
      <c r="N77" s="225"/>
    </row>
    <row r="78" spans="1:14" ht="47.25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5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31.5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121">
        <v>6</v>
      </c>
      <c r="I79" s="74">
        <v>6</v>
      </c>
      <c r="J79" s="24">
        <f>IF(I79/H79*100&gt;100,100,I79/H79*100)</f>
        <v>100</v>
      </c>
      <c r="K79" s="24">
        <f>J79</f>
        <v>100</v>
      </c>
      <c r="L79" s="232"/>
      <c r="M79" s="203"/>
      <c r="N79" s="225"/>
    </row>
    <row r="80" spans="1:14" ht="63" customHeight="1" x14ac:dyDescent="0.25">
      <c r="A80" s="203"/>
      <c r="B80" s="51" t="s">
        <v>96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5">
        <v>10.009003847098304</v>
      </c>
      <c r="I80" s="73">
        <v>8.7900895845025051</v>
      </c>
      <c r="J80" s="24">
        <f>IF(H80/I80*100&gt;100,100,H80/I80*100)</f>
        <v>100</v>
      </c>
      <c r="K80" s="229">
        <f>(J80+J81+J82)/3</f>
        <v>100</v>
      </c>
      <c r="L80" s="230">
        <f>(K80+K83)/2</f>
        <v>97.3561430793157</v>
      </c>
      <c r="M80" s="203"/>
      <c r="N80" s="225"/>
    </row>
    <row r="81" spans="1:14" ht="63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5">
        <v>100</v>
      </c>
      <c r="I81" s="73">
        <v>100</v>
      </c>
      <c r="J81" s="24">
        <f t="shared" ref="J81:J97" si="4">IF(I81/H81*100&gt;100,100,I81/H81*100)</f>
        <v>100</v>
      </c>
      <c r="K81" s="213"/>
      <c r="L81" s="233"/>
      <c r="M81" s="203"/>
      <c r="N81" s="225"/>
    </row>
    <row r="82" spans="1:14" ht="47.25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5">
        <v>100</v>
      </c>
      <c r="I82" s="73">
        <v>100</v>
      </c>
      <c r="J82" s="24">
        <f t="shared" si="4"/>
        <v>100</v>
      </c>
      <c r="K82" s="214"/>
      <c r="L82" s="233"/>
      <c r="M82" s="203"/>
      <c r="N82" s="225"/>
    </row>
    <row r="83" spans="1:14" ht="31.5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121">
        <v>214.33333333333334</v>
      </c>
      <c r="I83" s="74">
        <v>203</v>
      </c>
      <c r="J83" s="24">
        <f t="shared" si="4"/>
        <v>94.712286158631414</v>
      </c>
      <c r="K83" s="24">
        <f>J83</f>
        <v>94.712286158631414</v>
      </c>
      <c r="L83" s="234"/>
      <c r="M83" s="203"/>
      <c r="N83" s="225"/>
    </row>
    <row r="84" spans="1:14" ht="63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5">
        <v>0</v>
      </c>
      <c r="I84" s="73">
        <v>0</v>
      </c>
      <c r="J84" s="24" t="e">
        <f t="shared" si="4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63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5">
        <v>0</v>
      </c>
      <c r="I85" s="73">
        <v>0</v>
      </c>
      <c r="J85" s="24" t="e">
        <f t="shared" si="4"/>
        <v>#DIV/0!</v>
      </c>
      <c r="K85" s="213"/>
      <c r="L85" s="231"/>
      <c r="M85" s="203"/>
      <c r="N85" s="225"/>
    </row>
    <row r="86" spans="1:14" ht="47.2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5">
        <v>0</v>
      </c>
      <c r="I86" s="73">
        <v>0</v>
      </c>
      <c r="J86" s="24" t="e">
        <f t="shared" si="4"/>
        <v>#DIV/0!</v>
      </c>
      <c r="K86" s="214"/>
      <c r="L86" s="231"/>
      <c r="M86" s="203"/>
      <c r="N86" s="225"/>
    </row>
    <row r="87" spans="1:14" ht="31.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121">
        <v>0</v>
      </c>
      <c r="I87" s="74">
        <v>0</v>
      </c>
      <c r="J87" s="24" t="e">
        <f t="shared" si="4"/>
        <v>#DIV/0!</v>
      </c>
      <c r="K87" s="24" t="e">
        <f>J87</f>
        <v>#DIV/0!</v>
      </c>
      <c r="L87" s="232"/>
      <c r="M87" s="203"/>
      <c r="N87" s="225"/>
    </row>
    <row r="88" spans="1:14" ht="63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5">
        <v>0</v>
      </c>
      <c r="I88" s="73">
        <v>0</v>
      </c>
      <c r="J88" s="24" t="e">
        <f t="shared" si="4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63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5">
        <v>0</v>
      </c>
      <c r="I89" s="73">
        <v>0</v>
      </c>
      <c r="J89" s="24" t="e">
        <f t="shared" si="4"/>
        <v>#DIV/0!</v>
      </c>
      <c r="K89" s="213"/>
      <c r="L89" s="233"/>
      <c r="M89" s="203"/>
      <c r="N89" s="225"/>
    </row>
    <row r="90" spans="1:14" ht="47.2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5">
        <v>0</v>
      </c>
      <c r="I90" s="73">
        <v>0</v>
      </c>
      <c r="J90" s="24" t="e">
        <f t="shared" si="4"/>
        <v>#DIV/0!</v>
      </c>
      <c r="K90" s="214"/>
      <c r="L90" s="233"/>
      <c r="M90" s="203"/>
      <c r="N90" s="225"/>
    </row>
    <row r="91" spans="1:14" ht="31.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121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234"/>
      <c r="M91" s="203"/>
      <c r="N91" s="225"/>
    </row>
    <row r="92" spans="1:14" ht="63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5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63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5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14" ht="47.2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5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14" ht="31.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121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14" ht="63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5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63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5">
        <v>0</v>
      </c>
      <c r="I97" s="73">
        <v>0</v>
      </c>
      <c r="J97" s="24" t="e">
        <f t="shared" si="4"/>
        <v>#DIV/0!</v>
      </c>
      <c r="K97" s="213"/>
      <c r="L97" s="233"/>
      <c r="M97" s="203"/>
      <c r="N97" s="225"/>
    </row>
    <row r="98" spans="1:14" ht="47.2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5">
        <v>0</v>
      </c>
      <c r="I98" s="73">
        <v>0</v>
      </c>
      <c r="J98" s="24" t="e">
        <f>IF(I98/H98*100&gt;100,100,I98/H98*100)</f>
        <v>#DIV/0!</v>
      </c>
      <c r="K98" s="214"/>
      <c r="L98" s="233"/>
      <c r="M98" s="203"/>
      <c r="N98" s="225"/>
    </row>
    <row r="99" spans="1:14" ht="31.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121">
        <v>0</v>
      </c>
      <c r="I99" s="74">
        <v>0</v>
      </c>
      <c r="J99" s="24" t="e">
        <f>IF(I99/H99*100&gt;100,100,I99/H99*100)</f>
        <v>#DIV/0!</v>
      </c>
      <c r="K99" s="24" t="e">
        <f>J99</f>
        <v>#DIV/0!</v>
      </c>
      <c r="L99" s="234"/>
      <c r="M99" s="203"/>
      <c r="N99" s="225"/>
    </row>
    <row r="100" spans="1:14" ht="63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5">
        <v>0</v>
      </c>
      <c r="I100" s="73">
        <v>0</v>
      </c>
      <c r="J100" s="24" t="e">
        <f>IF(H100/I100*100&gt;100,100,H100/I100*100)</f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63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5">
        <v>0</v>
      </c>
      <c r="I101" s="73">
        <v>0</v>
      </c>
      <c r="J101" s="24" t="e">
        <f>IF(I101/H101*100&gt;100,100,I101/H101*100)</f>
        <v>#DIV/0!</v>
      </c>
      <c r="K101" s="213"/>
      <c r="L101" s="231"/>
      <c r="M101" s="203"/>
      <c r="N101" s="225"/>
    </row>
    <row r="102" spans="1:14" ht="47.2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5">
        <v>0</v>
      </c>
      <c r="I102" s="73">
        <v>0</v>
      </c>
      <c r="J102" s="24" t="e">
        <f>IF(I102/H102*100&gt;100,100,I102/H102*100)</f>
        <v>#DIV/0!</v>
      </c>
      <c r="K102" s="214"/>
      <c r="L102" s="231"/>
      <c r="M102" s="203"/>
      <c r="N102" s="225"/>
    </row>
    <row r="103" spans="1:14" ht="31.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121">
        <v>0</v>
      </c>
      <c r="I103" s="74">
        <v>0</v>
      </c>
      <c r="J103" s="24" t="e">
        <f>IF(I103/H103*100&gt;100,100,I103/H103*100)</f>
        <v>#DIV/0!</v>
      </c>
      <c r="K103" s="24" t="e">
        <f>J103</f>
        <v>#DIV/0!</v>
      </c>
      <c r="L103" s="232"/>
      <c r="M103" s="203"/>
      <c r="N103" s="225"/>
    </row>
    <row r="104" spans="1:14" ht="63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5">
        <v>10.971320713425975</v>
      </c>
      <c r="I104" s="73">
        <v>11.958694203864091</v>
      </c>
      <c r="J104" s="24">
        <f>IF(H104/I104*100&gt;100,100,H104/I104*100)</f>
        <v>91.743467358509122</v>
      </c>
      <c r="K104" s="229">
        <f>(J104+J105+J106)/3</f>
        <v>97.247822452836374</v>
      </c>
      <c r="L104" s="230">
        <f>(K104+K107)/2</f>
        <v>98.623911226418187</v>
      </c>
      <c r="M104" s="203"/>
      <c r="N104" s="225"/>
    </row>
    <row r="105" spans="1:14" ht="63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5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47.25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5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31.5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121">
        <v>24.666666666666668</v>
      </c>
      <c r="I107" s="74">
        <v>25.333333333333332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63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5">
        <v>11.968960863697705</v>
      </c>
      <c r="I108" s="73">
        <v>13.52522975550546</v>
      </c>
      <c r="J108" s="24">
        <f>IF(H108/I108*100&gt;100,100,H108/I108*100)</f>
        <v>88.493586283262388</v>
      </c>
      <c r="K108" s="229">
        <f>(J108+J109+J110)/3</f>
        <v>96.164528761087468</v>
      </c>
      <c r="L108" s="230">
        <f>(K108+K111)/2</f>
        <v>98.082264380543734</v>
      </c>
      <c r="M108" s="203"/>
      <c r="N108" s="225"/>
    </row>
    <row r="109" spans="1:14" ht="63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5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47.25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5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31.5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121">
        <v>6</v>
      </c>
      <c r="I111" s="74">
        <v>6.083333333333333</v>
      </c>
      <c r="J111" s="24">
        <f>IF(I111/H111*100&gt;100,100,I111/H111*100)</f>
        <v>100</v>
      </c>
      <c r="K111" s="24">
        <f>J111</f>
        <v>100</v>
      </c>
      <c r="L111" s="232"/>
      <c r="M111" s="203"/>
      <c r="N111" s="225"/>
    </row>
    <row r="112" spans="1:14" ht="63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5">
        <v>10.036943319838057</v>
      </c>
      <c r="I112" s="73">
        <v>15.189873417721518</v>
      </c>
      <c r="J112" s="24">
        <f>IF(H112/I112*100&gt;100,100,H112/I112*100)</f>
        <v>66.076543522267215</v>
      </c>
      <c r="K112" s="229">
        <f>(J112+J113+J114)/3</f>
        <v>88.692181174089072</v>
      </c>
      <c r="L112" s="230">
        <f>(K112+K115)/2</f>
        <v>94.346090587044529</v>
      </c>
      <c r="M112" s="203"/>
      <c r="N112" s="225"/>
    </row>
    <row r="113" spans="1:14" ht="63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5">
        <v>100</v>
      </c>
      <c r="I113" s="73">
        <v>100</v>
      </c>
      <c r="J113" s="24">
        <f t="shared" ref="J113:J119" si="5">IF(I113/H113*100&gt;100,100,I113/H113*100)</f>
        <v>100</v>
      </c>
      <c r="K113" s="213"/>
      <c r="L113" s="233"/>
      <c r="M113" s="203"/>
      <c r="N113" s="225"/>
    </row>
    <row r="114" spans="1:14" ht="47.25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5">
        <v>100</v>
      </c>
      <c r="I114" s="73">
        <v>100</v>
      </c>
      <c r="J114" s="24">
        <f t="shared" si="5"/>
        <v>100</v>
      </c>
      <c r="K114" s="214"/>
      <c r="L114" s="233"/>
      <c r="M114" s="203"/>
      <c r="N114" s="225"/>
    </row>
    <row r="115" spans="1:14" ht="31.5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121">
        <v>2.6666666666666665</v>
      </c>
      <c r="I115" s="74">
        <v>2.6666666666666665</v>
      </c>
      <c r="J115" s="24">
        <f t="shared" si="5"/>
        <v>100</v>
      </c>
      <c r="K115" s="24">
        <f>J115</f>
        <v>100</v>
      </c>
      <c r="L115" s="234"/>
      <c r="M115" s="203"/>
      <c r="N115" s="226"/>
    </row>
    <row r="116" spans="1:14" ht="63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5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63" hidden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5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47.25" hidden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5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31.5" hidden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121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  <c r="H120" s="170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  <c r="H125" s="145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  <row r="340" ht="24.75" customHeight="1" x14ac:dyDescent="0.25"/>
    <row r="341" ht="28.5" customHeight="1" x14ac:dyDescent="0.25"/>
    <row r="342" ht="39" customHeight="1" x14ac:dyDescent="0.25"/>
    <row r="343" ht="48.75" customHeight="1" x14ac:dyDescent="0.25"/>
    <row r="344" ht="27.75" customHeight="1" x14ac:dyDescent="0.25"/>
    <row r="345" ht="37.5" customHeight="1" x14ac:dyDescent="0.25"/>
    <row r="346" ht="28.5" customHeight="1" x14ac:dyDescent="0.25"/>
    <row r="347" ht="39.75" customHeight="1" x14ac:dyDescent="0.25"/>
    <row r="348" ht="32.25" customHeight="1" x14ac:dyDescent="0.25"/>
    <row r="349" ht="45" customHeight="1" x14ac:dyDescent="0.25"/>
    <row r="350" ht="39.75" customHeight="1" x14ac:dyDescent="0.25"/>
    <row r="351" ht="45" customHeight="1" x14ac:dyDescent="0.25"/>
    <row r="352" ht="25.5" customHeight="1" x14ac:dyDescent="0.25"/>
    <row r="353" ht="25.5" customHeight="1" x14ac:dyDescent="0.25"/>
    <row r="354" ht="25.5" customHeight="1" x14ac:dyDescent="0.25"/>
    <row r="355" ht="25.5" customHeight="1" x14ac:dyDescent="0.25"/>
    <row r="356" ht="25.5" customHeight="1" x14ac:dyDescent="0.25"/>
    <row r="357" ht="25.5" customHeight="1" x14ac:dyDescent="0.25"/>
    <row r="358" ht="25.5" customHeight="1" x14ac:dyDescent="0.25"/>
    <row r="359" ht="25.5" customHeight="1" x14ac:dyDescent="0.25"/>
    <row r="360" ht="25.5" customHeight="1" x14ac:dyDescent="0.25"/>
    <row r="361" ht="25.5" customHeight="1" x14ac:dyDescent="0.25"/>
    <row r="362" ht="25.5" customHeight="1" x14ac:dyDescent="0.25"/>
    <row r="363" ht="25.5" customHeight="1" x14ac:dyDescent="0.25"/>
    <row r="364" ht="25.5" customHeight="1" x14ac:dyDescent="0.25"/>
    <row r="365" ht="25.5" customHeight="1" x14ac:dyDescent="0.25"/>
  </sheetData>
  <autoFilter ref="A3:N3"/>
  <customSheetViews>
    <customSheetView guid="{2D882797-2DB3-46DA-95CE-744B0E2D6284}" scale="65" showPageBreaks="1" printArea="1" showAutoFilter="1" view="pageBreakPreview" showRuler="0" topLeftCell="A110">
      <selection activeCell="B4" sqref="B4:B7"/>
      <rowBreaks count="5" manualBreakCount="5">
        <brk id="20" max="13" man="1"/>
        <brk id="42" max="13" man="1"/>
        <brk id="64" max="13" man="1"/>
        <brk id="79" max="13" man="1"/>
        <brk id="103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1"/>
      <headerFooter alignWithMargins="0"/>
      <autoFilter ref="B1:O1"/>
    </customSheetView>
    <customSheetView guid="{D5409CD0-FC72-4D2B-8AB4-BC211D5DA7DB}" scale="65" showPageBreaks="1" printArea="1" showAutoFilter="1" view="pageBreakPreview" showRuler="0">
      <selection activeCell="A2" sqref="A2"/>
      <rowBreaks count="5" manualBreakCount="5">
        <brk id="20" max="13" man="1"/>
        <brk id="42" max="13" man="1"/>
        <brk id="64" max="13" man="1"/>
        <brk id="79" max="13" man="1"/>
        <brk id="103" max="13" man="1"/>
      </rowBreaks>
      <pageMargins left="0.35433070866141736" right="0.35433070866141736" top="0.39370078740157483" bottom="0.39370078740157483" header="0.51181102362204722" footer="0.51181102362204722"/>
      <pageSetup paperSize="9" scale="45" orientation="landscape" horizontalDpi="4294967293" r:id="rId2"/>
      <headerFooter alignWithMargins="0"/>
      <autoFilter ref="B1:O1"/>
    </customSheetView>
  </customSheetViews>
  <mergeCells count="123">
    <mergeCell ref="C24:C27"/>
    <mergeCell ref="C16:C19"/>
    <mergeCell ref="D16:D19"/>
    <mergeCell ref="C44:C47"/>
    <mergeCell ref="C52:C55"/>
    <mergeCell ref="N8:N115"/>
    <mergeCell ref="L116:L119"/>
    <mergeCell ref="L64:L67"/>
    <mergeCell ref="L100:L103"/>
    <mergeCell ref="L84:L87"/>
    <mergeCell ref="L80:L83"/>
    <mergeCell ref="L72:L75"/>
    <mergeCell ref="N116:N119"/>
    <mergeCell ref="L44:L47"/>
    <mergeCell ref="L48:L51"/>
    <mergeCell ref="A1:N1"/>
    <mergeCell ref="L16:L19"/>
    <mergeCell ref="A4:A119"/>
    <mergeCell ref="C20:C23"/>
    <mergeCell ref="L12:L15"/>
    <mergeCell ref="L24:L27"/>
    <mergeCell ref="D12:D15"/>
    <mergeCell ref="K12:K14"/>
    <mergeCell ref="L20:L23"/>
    <mergeCell ref="K16:K18"/>
    <mergeCell ref="L28:L31"/>
    <mergeCell ref="K32:K34"/>
    <mergeCell ref="K28:K30"/>
    <mergeCell ref="L32:L35"/>
    <mergeCell ref="D20:D23"/>
    <mergeCell ref="D24:D27"/>
    <mergeCell ref="D32:D35"/>
    <mergeCell ref="D28:D31"/>
    <mergeCell ref="D52:D55"/>
    <mergeCell ref="D56:D59"/>
    <mergeCell ref="K44:K46"/>
    <mergeCell ref="K48:K50"/>
    <mergeCell ref="K52:K54"/>
    <mergeCell ref="D64:D67"/>
    <mergeCell ref="C8:C11"/>
    <mergeCell ref="D8:D11"/>
    <mergeCell ref="K8:K10"/>
    <mergeCell ref="D4:D7"/>
    <mergeCell ref="K4:K6"/>
    <mergeCell ref="C4:C7"/>
    <mergeCell ref="K24:K26"/>
    <mergeCell ref="C64:C67"/>
    <mergeCell ref="D72:D75"/>
    <mergeCell ref="C40:C43"/>
    <mergeCell ref="D40:D43"/>
    <mergeCell ref="C48:C51"/>
    <mergeCell ref="D44:D47"/>
    <mergeCell ref="D48:D51"/>
    <mergeCell ref="D60:D63"/>
    <mergeCell ref="C56:C59"/>
    <mergeCell ref="C60:C63"/>
    <mergeCell ref="C36:C39"/>
    <mergeCell ref="D36:D39"/>
    <mergeCell ref="C12:C15"/>
    <mergeCell ref="C28:C31"/>
    <mergeCell ref="C32:C35"/>
    <mergeCell ref="K36:K38"/>
    <mergeCell ref="K20:K22"/>
    <mergeCell ref="C112:C115"/>
    <mergeCell ref="K112:K114"/>
    <mergeCell ref="D96:D99"/>
    <mergeCell ref="K96:K98"/>
    <mergeCell ref="C88:C91"/>
    <mergeCell ref="K92:K94"/>
    <mergeCell ref="C104:C107"/>
    <mergeCell ref="D104:D107"/>
    <mergeCell ref="D88:D91"/>
    <mergeCell ref="K88:K90"/>
    <mergeCell ref="C100:C103"/>
    <mergeCell ref="D100:D103"/>
    <mergeCell ref="C96:C99"/>
    <mergeCell ref="K56:K58"/>
    <mergeCell ref="K68:K70"/>
    <mergeCell ref="L92:L95"/>
    <mergeCell ref="K64:K66"/>
    <mergeCell ref="K60:K62"/>
    <mergeCell ref="L56:L59"/>
    <mergeCell ref="K80:K82"/>
    <mergeCell ref="K76:K78"/>
    <mergeCell ref="C108:C111"/>
    <mergeCell ref="D108:D111"/>
    <mergeCell ref="K108:K110"/>
    <mergeCell ref="C68:C71"/>
    <mergeCell ref="D68:D71"/>
    <mergeCell ref="C84:C87"/>
    <mergeCell ref="D84:D87"/>
    <mergeCell ref="C80:C83"/>
    <mergeCell ref="D80:D83"/>
    <mergeCell ref="D76:D79"/>
    <mergeCell ref="K84:K86"/>
    <mergeCell ref="C76:C79"/>
    <mergeCell ref="C72:C75"/>
    <mergeCell ref="L96:L99"/>
    <mergeCell ref="L88:L91"/>
    <mergeCell ref="B120:C120"/>
    <mergeCell ref="A121:C121"/>
    <mergeCell ref="D112:D115"/>
    <mergeCell ref="D116:D119"/>
    <mergeCell ref="C116:C119"/>
    <mergeCell ref="K116:K118"/>
    <mergeCell ref="M4:M119"/>
    <mergeCell ref="L68:L71"/>
    <mergeCell ref="L52:L55"/>
    <mergeCell ref="L36:L39"/>
    <mergeCell ref="L76:L79"/>
    <mergeCell ref="L4:L7"/>
    <mergeCell ref="L8:L11"/>
    <mergeCell ref="L112:L115"/>
    <mergeCell ref="L104:L107"/>
    <mergeCell ref="L108:L111"/>
    <mergeCell ref="L40:L43"/>
    <mergeCell ref="K40:K42"/>
    <mergeCell ref="L60:L63"/>
    <mergeCell ref="D92:D95"/>
    <mergeCell ref="C92:C95"/>
    <mergeCell ref="K100:K102"/>
    <mergeCell ref="K104:K106"/>
    <mergeCell ref="K72:K74"/>
  </mergeCells>
  <phoneticPr fontId="5" type="noConversion"/>
  <pageMargins left="0.75" right="0.75" top="1" bottom="1" header="0.5" footer="0.5"/>
  <pageSetup paperSize="9" scale="26" orientation="portrait" r:id="rId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243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'[26]Оценка от учреждения'!H20</f>
        <v>9</v>
      </c>
      <c r="I20" s="73">
        <f>'[26]Оценка от учреждения'!I20</f>
        <v>0.9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'[26]Оценка от учреждения'!H21</f>
        <v>100</v>
      </c>
      <c r="I21" s="73">
        <f>'[26]Оценка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'[26]Оценка от учреждения'!H22</f>
        <v>55</v>
      </c>
      <c r="I22" s="73">
        <f>'[26]Оценка от учреждения'!I22</f>
        <v>60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'[26]Оценка от учреждения'!H23</f>
        <v>1</v>
      </c>
      <c r="I23" s="73">
        <f>'[26]Оценка от учреждения'!I23</f>
        <v>2.33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'[26]Оценка от учреждения'!H24</f>
        <v>9</v>
      </c>
      <c r="I24" s="73">
        <f>'[26]Оценка от учреждения'!I24</f>
        <v>7.6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'[26]Оценка от учреждения'!H25</f>
        <v>100</v>
      </c>
      <c r="I25" s="73">
        <f>'[26]Оценка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'[26]Оценка от учреждения'!H26</f>
        <v>55</v>
      </c>
      <c r="I26" s="73">
        <f>'[26]Оценка от учреждения'!I26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'[26]Оценка от учреждения'!H27</f>
        <v>19.670000000000002</v>
      </c>
      <c r="I27" s="73">
        <f>'[26]Оценка от учреждения'!I27</f>
        <v>22.08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'[26]Оценка от учреждения'!H32</f>
        <v>4.9000000000000004</v>
      </c>
      <c r="I32" s="73">
        <f>'[26]Оценка от учреждения'!I32</f>
        <v>3.2</v>
      </c>
      <c r="J32" s="24">
        <f>IF(H32/I32*100&gt;100,100,H32/I32*100)</f>
        <v>100</v>
      </c>
      <c r="K32" s="334">
        <f>(J32+J33+J34)/3</f>
        <v>96.969696969696955</v>
      </c>
      <c r="L32" s="336">
        <f>(K32+K35)/2</f>
        <v>98.48484848484847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'[26]Оценка от учреждения'!H33</f>
        <v>100</v>
      </c>
      <c r="I33" s="73">
        <f>'[26]Оценка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'[26]Оценка от учреждения'!H34</f>
        <v>55</v>
      </c>
      <c r="I34" s="73">
        <f>'[26]Оценка от учреждения'!I34</f>
        <v>50</v>
      </c>
      <c r="J34" s="24">
        <f>IF(I34/H34*100&gt;100,100,I34/H34*100)</f>
        <v>90.909090909090907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'[26]Оценка от учреждения'!H35</f>
        <v>230.33</v>
      </c>
      <c r="I35" s="73">
        <f>'[26]Оценка от учреждения'!I35</f>
        <v>232.17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'[26]Оценка от учреждения'!H44</f>
        <v>4.9000000000000004</v>
      </c>
      <c r="I44" s="23">
        <f>'[26]Оценка от учреждения'!I44</f>
        <v>4.9000000000000004</v>
      </c>
      <c r="J44" s="24">
        <f>IF(H44/I44*100&gt;100,100,H44/I44*100)</f>
        <v>100</v>
      </c>
      <c r="K44" s="342">
        <f>(J44+J45+J46)/3</f>
        <v>100</v>
      </c>
      <c r="L44" s="336">
        <f>(K44+K47)/2</f>
        <v>100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'[26]Оценка от учреждения'!H45</f>
        <v>100</v>
      </c>
      <c r="I45" s="23">
        <f>'[26]Оценка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'[26]Оценка от учреждения'!H46</f>
        <v>55</v>
      </c>
      <c r="I46" s="23">
        <f>'[26]Оценка от учреждения'!I46</f>
        <v>60</v>
      </c>
      <c r="J46" s="24">
        <f>IF(I46/H46*100&gt;100,100,I46/H46*100)</f>
        <v>100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23">
        <f>'[26]Оценка от учреждения'!H47</f>
        <v>1</v>
      </c>
      <c r="I47" s="23">
        <f>'[26]Оценка от учреждения'!I47</f>
        <v>1.5</v>
      </c>
      <c r="J47" s="24">
        <f>IF(I47/H47*100&gt;100,100,I47/H47*100)</f>
        <v>100</v>
      </c>
      <c r="K47" s="24">
        <f>J47</f>
        <v>100</v>
      </c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'[26]Оценка от учреждения'!H60</f>
        <v>4.9000000000000004</v>
      </c>
      <c r="I60" s="73">
        <f>'[26]Оценка от учреждения'!I60</f>
        <v>1.9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'[26]Оценка от учреждения'!H61</f>
        <v>100</v>
      </c>
      <c r="I61" s="73">
        <f>'[26]Оценка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'[26]Оценка от учреждения'!H62</f>
        <v>70</v>
      </c>
      <c r="I62" s="73">
        <f>'[26]Оценка от учреждения'!I62</f>
        <v>76.900000000000006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'[26]Оценка от учреждения'!H63</f>
        <v>51</v>
      </c>
      <c r="I63" s="73">
        <f>'[26]Оценка от учреждения'!I63</f>
        <v>51.92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'[26]Оценка от учреждения'!H76</f>
        <v>100</v>
      </c>
      <c r="I76" s="73">
        <f>'[26]Оценка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'[26]Оценка от учреждения'!H77</f>
        <v>9</v>
      </c>
      <c r="I77" s="73">
        <f>'[26]Оценка от учреждения'!I77</f>
        <v>4.9000000000000004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'[26]Оценка от учреждения'!H78</f>
        <v>100</v>
      </c>
      <c r="I78" s="73">
        <f>'[26]Оценка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'[26]Оценка от учреждения'!H79</f>
        <v>1</v>
      </c>
      <c r="I79" s="73">
        <f>'[26]Оценка от учреждения'!I79</f>
        <v>1.5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'[26]Оценка от учреждения'!H96</f>
        <v>100</v>
      </c>
      <c r="I96" s="73">
        <f>'[26]Оценка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'[26]Оценка от учреждения'!H97</f>
        <v>9</v>
      </c>
      <c r="I97" s="73">
        <f>'[26]Оценка от учреждения'!I97</f>
        <v>0.9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'[26]Оценка от учреждения'!H98</f>
        <v>100</v>
      </c>
      <c r="I98" s="73">
        <f>'[26]Оценка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'[26]Оценка от учреждения'!H99</f>
        <v>1</v>
      </c>
      <c r="I99" s="73">
        <f>'[26]Оценка от учреждения'!I99</f>
        <v>2.33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'[26]Оценка от учреждения'!H100</f>
        <v>100</v>
      </c>
      <c r="I100" s="73">
        <f>'[26]Оценка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'[26]Оценка от учреждения'!H101</f>
        <v>9</v>
      </c>
      <c r="I101" s="73">
        <f>'[26]Оценка от учреждения'!I101</f>
        <v>7.6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'[26]Оценка от учреждения'!H102</f>
        <v>100</v>
      </c>
      <c r="I102" s="73">
        <f>'[26]Оценка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'[26]Оценка от учреждения'!H103</f>
        <v>19.670000000000002</v>
      </c>
      <c r="I103" s="73">
        <f>'[26]Оценка от учреждения'!I103</f>
        <v>22.08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'[26]Оценка от учреждения'!H108</f>
        <v>100</v>
      </c>
      <c r="I108" s="73">
        <f>'[26]Оценка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'[26]Оценка от учреждения'!H109</f>
        <v>4.9000000000000004</v>
      </c>
      <c r="I109" s="73">
        <f>'[26]Оценка от учреждения'!I109</f>
        <v>2.8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'[26]Оценка от учреждения'!H110</f>
        <v>100</v>
      </c>
      <c r="I110" s="73">
        <f>'[26]Оценка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'[26]Оценка от учреждения'!H111</f>
        <v>301.33</v>
      </c>
      <c r="I111" s="73">
        <f>'[26]Оценка от учреждения'!I111</f>
        <v>304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5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244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'[27]Оценка от учреждения'!H28</f>
        <v>7.4</v>
      </c>
      <c r="I28" s="73">
        <f>'[27]Оценка от учреждения'!I28</f>
        <v>4.9000000000000004</v>
      </c>
      <c r="J28" s="24">
        <f>IF(H28/I28*100&gt;100,100,H28/I28*100)</f>
        <v>100</v>
      </c>
      <c r="K28" s="334">
        <f>(J28+J29+J30)/3</f>
        <v>99.266503667481672</v>
      </c>
      <c r="L28" s="336">
        <f>(K28+K31)/2</f>
        <v>91.2999185004075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'[27]Оценка от учреждения'!H29</f>
        <v>100</v>
      </c>
      <c r="I29" s="73">
        <f>'[27]Оценка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'[27]Оценка от учреждения'!H30</f>
        <v>81.8</v>
      </c>
      <c r="I30" s="73">
        <f>'[27]Оценка от учреждения'!I30</f>
        <v>80</v>
      </c>
      <c r="J30" s="24">
        <f>IF(I30/H30*100&gt;100,100,I30/H30*100)</f>
        <v>97.799511002445001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'[27]Оценка от учреждения'!H31</f>
        <v>1.5</v>
      </c>
      <c r="I31" s="73">
        <f>'[27]Оценка от учреждения'!I31</f>
        <v>1.25</v>
      </c>
      <c r="J31" s="24">
        <f>IF(I31/H31*100&gt;100,100,I31/H31*100)</f>
        <v>83.333333333333343</v>
      </c>
      <c r="K31" s="24">
        <f>J31</f>
        <v>83.333333333333343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'[27]Оценка от учреждения'!H32</f>
        <v>7.4</v>
      </c>
      <c r="I32" s="73">
        <f>'[27]Оценка от учреждения'!I32</f>
        <v>6.6</v>
      </c>
      <c r="J32" s="24">
        <f>IF(H32/I32*100&gt;100,100,H32/I32*100)</f>
        <v>100</v>
      </c>
      <c r="K32" s="334">
        <f>(J32+J33+J34)/3</f>
        <v>99.266503667481672</v>
      </c>
      <c r="L32" s="336">
        <f>(K32+K35)/2</f>
        <v>98.68470121908004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'[27]Оценка от учреждения'!H33</f>
        <v>100</v>
      </c>
      <c r="I33" s="73">
        <f>'[27]Оценка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'[27]Оценка от учреждения'!H34</f>
        <v>81.8</v>
      </c>
      <c r="I34" s="73">
        <f>'[27]Оценка от учреждения'!I34</f>
        <v>80</v>
      </c>
      <c r="J34" s="24">
        <f>IF(I34/H34*100&gt;100,100,I34/H34*100)</f>
        <v>97.799511002445001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'[27]Оценка от учреждения'!H35</f>
        <v>197.67</v>
      </c>
      <c r="I35" s="73">
        <f>'[27]Оценка от учреждения'!I35</f>
        <v>193.92</v>
      </c>
      <c r="J35" s="24">
        <f>IF(I35/H35*100&gt;100,100,I35/H35*100)</f>
        <v>98.102898770678408</v>
      </c>
      <c r="K35" s="24">
        <f>J35</f>
        <v>98.102898770678408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'[27]Оценка от учреждения'!H60</f>
        <v>7.4</v>
      </c>
      <c r="I60" s="73">
        <f>'[27]Оценка от учреждения'!I60</f>
        <v>5.2</v>
      </c>
      <c r="J60" s="24">
        <v>100</v>
      </c>
      <c r="K60" s="334">
        <f>(J60+J61+J62)/3</f>
        <v>100</v>
      </c>
      <c r="L60" s="336">
        <f>(K60+K63)/2</f>
        <v>99.073665637406265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'[27]Оценка от учреждения'!H61</f>
        <v>100</v>
      </c>
      <c r="I61" s="73">
        <f>'[27]Оценка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'[27]Оценка от учреждения'!H62</f>
        <v>81.8</v>
      </c>
      <c r="I62" s="73">
        <f>'[27]Оценка от учреждения'!I62</f>
        <v>83.3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'[7]66'!$H$63</f>
        <v>22.67</v>
      </c>
      <c r="I63" s="73">
        <f>'[7]66'!$I$63</f>
        <v>22.25</v>
      </c>
      <c r="J63" s="24">
        <f>IF(I63/H63*100&gt;100,100,I63/H63*100)</f>
        <v>98.147331274812515</v>
      </c>
      <c r="K63" s="24">
        <f>J63</f>
        <v>98.147331274812515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'[27]Оценка от учреждения'!H68</f>
        <v>7.4</v>
      </c>
      <c r="I68" s="23">
        <f>'[27]Оценка от учреждения'!I68</f>
        <v>7.6</v>
      </c>
      <c r="J68" s="24">
        <f>IF(H68/I68*100&gt;100,100,H68/I68*100)</f>
        <v>97.368421052631589</v>
      </c>
      <c r="K68" s="342">
        <f>(J68+J69+J70)/3</f>
        <v>99.122807017543849</v>
      </c>
      <c r="L68" s="336">
        <f>(K68+K71)/2</f>
        <v>99.561403508771917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'[27]Оценка от учреждения'!H69</f>
        <v>100</v>
      </c>
      <c r="I69" s="23">
        <f>'[27]Оценка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'[27]Оценка от учреждения'!H70</f>
        <v>81.8</v>
      </c>
      <c r="I70" s="23">
        <f>'[27]Оценка от учреждения'!I70</f>
        <v>83.3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'[27]Оценка от учреждения'!H71</f>
        <v>1.33</v>
      </c>
      <c r="I71" s="187">
        <f>'[27]Оценка от учреждения'!I71</f>
        <v>1.33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'[27]Оценка от учреждения'!H84</f>
        <v>100</v>
      </c>
      <c r="I84" s="73">
        <f>'[27]Оценка от учреждения'!I84</f>
        <v>100</v>
      </c>
      <c r="J84" s="24">
        <f>IF(I84/H84*100&gt;100,100,I84/H84*100)</f>
        <v>100</v>
      </c>
      <c r="K84" s="334">
        <f>(J84+J85+J86)/3</f>
        <v>99.122807017543849</v>
      </c>
      <c r="L84" s="336">
        <f>(K84+K87)/2</f>
        <v>99.561403508771917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'[27]Оценка от учреждения'!H85</f>
        <v>7.4</v>
      </c>
      <c r="I85" s="73">
        <f>'[27]Оценка от учреждения'!I85</f>
        <v>7.6</v>
      </c>
      <c r="J85" s="24">
        <f>IF(H85/I85*100&gt;100,100,H85/I85*100)</f>
        <v>97.368421052631589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'[27]Оценка от учреждения'!H86</f>
        <v>100</v>
      </c>
      <c r="I86" s="73">
        <f>'[27]Оценка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'[27]Оценка от учреждения'!H87</f>
        <v>1.33</v>
      </c>
      <c r="I87" s="73">
        <f>'[27]Оценка от учреждения'!I87</f>
        <v>1.33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4.5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'[27]Оценка от учреждения'!H104</f>
        <v>100</v>
      </c>
      <c r="I104" s="73">
        <f>'[27]Оценка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91.666666666666671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'[27]Оценка от учреждения'!H105</f>
        <v>7.4</v>
      </c>
      <c r="I105" s="73">
        <f>'[27]Оценка от учреждения'!I105</f>
        <v>4.9000000000000004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'[27]Оценка от учреждения'!H106</f>
        <v>100</v>
      </c>
      <c r="I106" s="73">
        <f>'[27]Оценка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'[27]Оценка от учреждения'!H107</f>
        <v>1.5</v>
      </c>
      <c r="I107" s="73">
        <f>'[27]Оценка от учреждения'!I107</f>
        <v>1.25</v>
      </c>
      <c r="J107" s="24">
        <f>IF(I107/H107*100&gt;100,100,I107/H107*100)</f>
        <v>83.333333333333343</v>
      </c>
      <c r="K107" s="24">
        <f>J107</f>
        <v>83.333333333333343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'[27]Оценка от учреждения'!H108</f>
        <v>100</v>
      </c>
      <c r="I108" s="73">
        <f>'[27]Оценка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99.12954545454545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'[27]Оценка от учреждения'!H109</f>
        <v>7.4</v>
      </c>
      <c r="I109" s="73">
        <f>'[27]Оценка от учреждения'!I109</f>
        <v>6.5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'[27]Оценка от учреждения'!H110</f>
        <v>100</v>
      </c>
      <c r="I110" s="73">
        <f>'[27]Оценка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'[27]Оценка от учреждения'!H111</f>
        <v>220</v>
      </c>
      <c r="I111" s="73">
        <f>'[27]Оценка от учреждения'!I111</f>
        <v>216.17</v>
      </c>
      <c r="J111" s="24">
        <f>IF(I111/H111*100&gt;100,100,I111/H111*100)</f>
        <v>98.259090909090901</v>
      </c>
      <c r="K111" s="24">
        <f>J111</f>
        <v>98.259090909090901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5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N124"/>
  <sheetViews>
    <sheetView view="pageBreakPreview" zoomScale="60" zoomScaleNormal="60" workbookViewId="0">
      <pane xSplit="5" ySplit="2" topLeftCell="H3" activePane="bottomRight" state="frozen"/>
      <selection activeCell="M4" sqref="M4:M107"/>
      <selection pane="topRight" activeCell="M4" sqref="M4:M107"/>
      <selection pane="bottomLeft" activeCell="M4" sqref="M4:M107"/>
      <selection pane="bottomRight" activeCell="M4" sqref="M4:M115"/>
    </sheetView>
  </sheetViews>
  <sheetFormatPr defaultColWidth="9.140625" defaultRowHeight="15.75" x14ac:dyDescent="0.25"/>
  <cols>
    <col min="1" max="1" width="19.140625" style="189" customWidth="1"/>
    <col min="2" max="2" width="31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245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'[28]Оценка от учреждения'!H20</f>
        <v>10</v>
      </c>
      <c r="I20" s="73">
        <f>'[28]Оценка от учреждения'!I20</f>
        <v>10.3</v>
      </c>
      <c r="J20" s="24">
        <f>IF(H20/I20*100&gt;100,100,H20/I20*100)</f>
        <v>97.087378640776691</v>
      </c>
      <c r="K20" s="334">
        <f>(J20+J21+J22)/3</f>
        <v>99.029126213592235</v>
      </c>
      <c r="L20" s="336">
        <f>(K20+K23)/2</f>
        <v>99.514563106796118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'[28]Оценка от учреждения'!H21</f>
        <v>100</v>
      </c>
      <c r="I21" s="73">
        <f>'[28]Оценка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'[28]Оценка от учреждения'!H22</f>
        <v>80.7</v>
      </c>
      <c r="I22" s="73">
        <f>'[28]Оценка от учреждения'!I22</f>
        <v>92.9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>
        <f>'[28]Оценка от учреждения'!H23</f>
        <v>4</v>
      </c>
      <c r="I23" s="73">
        <f>'[28]Оценка от учреждения'!I23</f>
        <v>4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'[28]Оценка от учреждения'!H24</f>
        <v>10</v>
      </c>
      <c r="I24" s="73">
        <f>'[28]Оценка от учреждения'!I24</f>
        <v>12.9</v>
      </c>
      <c r="J24" s="24">
        <f>IF(H24/I24*100&gt;100,100,H24/I24*100)</f>
        <v>77.519379844961236</v>
      </c>
      <c r="K24" s="334">
        <f>(J24+J25+J26)/3</f>
        <v>91.639049787229951</v>
      </c>
      <c r="L24" s="336">
        <f>(K24+K27)/2</f>
        <v>95.819524893614982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'[28]Оценка от учреждения'!H25</f>
        <v>100</v>
      </c>
      <c r="I25" s="73">
        <f>'[28]Оценка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'[28]Оценка от учреждения'!H26</f>
        <v>80.7</v>
      </c>
      <c r="I26" s="73">
        <f>'[28]Оценка от учреждения'!I26</f>
        <v>78.599999999999994</v>
      </c>
      <c r="J26" s="24">
        <f>IF(I26/H26*100&gt;100,100,I26/H26*100)</f>
        <v>97.397769516728616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>
        <f>'[28]Оценка от учреждения'!H27</f>
        <v>20</v>
      </c>
      <c r="I27" s="73">
        <f>'[28]Оценка от учреждения'!I27</f>
        <v>20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'[28]Оценка от учреждения'!H28</f>
        <v>10</v>
      </c>
      <c r="I28" s="73">
        <f>'[28]Оценка от учреждения'!I28</f>
        <v>9.1</v>
      </c>
      <c r="J28" s="24">
        <f>IF(H28/I28*100&gt;100,100,H28/I28*100)</f>
        <v>100</v>
      </c>
      <c r="K28" s="334">
        <f>(J28+J29+J30)/3</f>
        <v>99.132589838909539</v>
      </c>
      <c r="L28" s="336">
        <f>(K28+K31)/2</f>
        <v>99.566294919454776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'[28]Оценка от учреждения'!H29</f>
        <v>100</v>
      </c>
      <c r="I29" s="73">
        <f>'[28]Оценка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'[28]Оценка от учреждения'!H30</f>
        <v>80.7</v>
      </c>
      <c r="I30" s="73">
        <f>'[28]Оценка от учреждения'!I30</f>
        <v>78.599999999999994</v>
      </c>
      <c r="J30" s="24">
        <f>IF(I30/H30*100&gt;100,100,I30/H30*100)</f>
        <v>97.397769516728616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>
        <f>'[29]Оценка от учреждения'!$H$31</f>
        <v>5.67</v>
      </c>
      <c r="I31" s="73">
        <f>'[29]Оценка от учреждения'!$I$31</f>
        <v>6.33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'[28]Оценка от учреждения'!H32</f>
        <v>10</v>
      </c>
      <c r="I32" s="73">
        <f>'[28]Оценка от учреждения'!I32</f>
        <v>9.3000000000000007</v>
      </c>
      <c r="J32" s="24">
        <f>IF(H32/I32*100&gt;100,100,H32/I32*100)</f>
        <v>100</v>
      </c>
      <c r="K32" s="334">
        <f>(J32+J33+J34)/3</f>
        <v>99.132589838909539</v>
      </c>
      <c r="L32" s="336">
        <f>(K32+K35)/2</f>
        <v>99.166294919454771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'[28]Оценка от учреждения'!H33</f>
        <v>100</v>
      </c>
      <c r="I33" s="73">
        <f>'[28]Оценка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'[28]Оценка от учреждения'!H34</f>
        <v>80.7</v>
      </c>
      <c r="I34" s="73">
        <f>'[28]Оценка от учреждения'!I34</f>
        <v>78.599999999999994</v>
      </c>
      <c r="J34" s="24">
        <f>IF(I34/H34*100&gt;100,100,I34/H34*100)</f>
        <v>97.397769516728616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187</v>
      </c>
      <c r="G35" s="182" t="s">
        <v>18</v>
      </c>
      <c r="H35" s="73">
        <f>'[28]Оценка от учреждения'!H35</f>
        <v>125</v>
      </c>
      <c r="I35" s="73">
        <f>'[28]Оценка от учреждения'!I35</f>
        <v>124</v>
      </c>
      <c r="J35" s="24">
        <f>IF(I35/H35*100&gt;100,100,I35/H35*100)</f>
        <v>99.2</v>
      </c>
      <c r="K35" s="24">
        <f>J35</f>
        <v>99.2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'[28]Оценка от учреждения'!H96</f>
        <v>100</v>
      </c>
      <c r="I96" s="73">
        <f>'[28]Оценка от учреждения'!I96</f>
        <v>100</v>
      </c>
      <c r="J96" s="24">
        <f>IF(I96/H96*100&gt;100,100,I96/H96*100)</f>
        <v>100</v>
      </c>
      <c r="K96" s="334">
        <f>(J96+J97+J98)/3</f>
        <v>99.029126213592235</v>
      </c>
      <c r="L96" s="336">
        <f>(K96+K99)/2</f>
        <v>99.514563106796118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'[28]Оценка от учреждения'!H97</f>
        <v>10</v>
      </c>
      <c r="I97" s="73">
        <f>'[28]Оценка от учреждения'!I97</f>
        <v>10.3</v>
      </c>
      <c r="J97" s="24">
        <f>IF(H97/I97*100&gt;100,100,H97/I97*100)</f>
        <v>97.087378640776691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'[28]Оценка от учреждения'!H98</f>
        <v>100</v>
      </c>
      <c r="I98" s="73">
        <f>'[28]Оценка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>
        <f>'[28]Оценка от учреждения'!H99</f>
        <v>4</v>
      </c>
      <c r="I99" s="73">
        <f>'[28]Оценка от учреждения'!I99</f>
        <v>4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'[28]Оценка от учреждения'!H100</f>
        <v>100</v>
      </c>
      <c r="I100" s="73">
        <f>'[28]Оценка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'[28]Оценка от учреждения'!H101</f>
        <v>10</v>
      </c>
      <c r="I101" s="73">
        <f>'[28]Оценка от учреждения'!I101</f>
        <v>12.9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'[28]Оценка от учреждения'!H102</f>
        <v>100</v>
      </c>
      <c r="I102" s="73">
        <f>'[28]Оценка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>
        <f>'[28]Оценка от учреждения'!H103</f>
        <v>20</v>
      </c>
      <c r="I103" s="73">
        <f>'[28]Оценка от учреждения'!I103</f>
        <v>20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'[28]Оценка от учреждения'!H104</f>
        <v>100</v>
      </c>
      <c r="I104" s="73">
        <f>'[28]Оценка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'[28]Оценка от учреждения'!H105</f>
        <v>10</v>
      </c>
      <c r="I105" s="73">
        <f>'[28]Оценка от учреждения'!I105</f>
        <v>9.1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'[28]Оценка от учреждения'!H106</f>
        <v>100</v>
      </c>
      <c r="I106" s="73">
        <f>'[28]Оценка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>
        <f>'[28]Оценка от учреждения'!H107</f>
        <v>5</v>
      </c>
      <c r="I107" s="73">
        <f>'[28]Оценка от учреждения'!I107</f>
        <v>4</v>
      </c>
      <c r="J107" s="24">
        <f>IF(I107/H107*100&gt;100,100,I107/H107*100)</f>
        <v>80</v>
      </c>
      <c r="K107" s="24">
        <f>J107</f>
        <v>80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'[28]Оценка от учреждения'!H108</f>
        <v>100</v>
      </c>
      <c r="I108" s="73">
        <f>'[28]Оценка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99.6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'[28]Оценка от учреждения'!H109</f>
        <v>10</v>
      </c>
      <c r="I109" s="73">
        <f>'[28]Оценка от учреждения'!I109</f>
        <v>9.3000000000000007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'[28]Оценка от учреждения'!H110</f>
        <v>100</v>
      </c>
      <c r="I110" s="73">
        <f>'[28]Оценка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187</v>
      </c>
      <c r="G111" s="182" t="s">
        <v>18</v>
      </c>
      <c r="H111" s="73">
        <f>'[28]Оценка от учреждения'!H111</f>
        <v>125</v>
      </c>
      <c r="I111" s="73">
        <f>'[28]Оценка от учреждения'!I111</f>
        <v>124</v>
      </c>
      <c r="J111" s="24">
        <f>IF(I111/H111*100&gt;100,100,I111/H111*100)</f>
        <v>99.2</v>
      </c>
      <c r="K111" s="24">
        <f>J111</f>
        <v>99.2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246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'[30]Оценка от учреждения'!H8</f>
        <v>8</v>
      </c>
      <c r="I8" s="73">
        <f>'[30]Оценка от учреждения'!I8</f>
        <v>4.5999999999999996</v>
      </c>
      <c r="J8" s="24">
        <f>IF(H8/I8*100&gt;100,100,H8/I8*100)</f>
        <v>100</v>
      </c>
      <c r="K8" s="334">
        <f>(J8+J9+J10)/3</f>
        <v>100</v>
      </c>
      <c r="L8" s="336">
        <f>(K8+K11)/2</f>
        <v>100</v>
      </c>
      <c r="M8" s="348"/>
      <c r="N8" s="350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'[30]Оценка от учреждения'!H9</f>
        <v>100</v>
      </c>
      <c r="I9" s="73">
        <f>'[30]Оценка от учреждения'!I9</f>
        <v>100</v>
      </c>
      <c r="J9" s="24">
        <f>IF(I9/H9*100&gt;100,100,I9/H9*100)</f>
        <v>100</v>
      </c>
      <c r="K9" s="335"/>
      <c r="L9" s="337"/>
      <c r="M9" s="348"/>
      <c r="N9" s="351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'[30]Оценка от учреждения'!H10</f>
        <v>65.5</v>
      </c>
      <c r="I10" s="73">
        <f>'[30]Оценка от учреждения'!I10</f>
        <v>66.7</v>
      </c>
      <c r="J10" s="24">
        <f>IF(I10/H10*100&gt;100,100,I10/H10*100)</f>
        <v>100</v>
      </c>
      <c r="K10" s="335"/>
      <c r="L10" s="337"/>
      <c r="M10" s="348"/>
      <c r="N10" s="351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'[30]Оценка от учреждения'!H11</f>
        <v>1</v>
      </c>
      <c r="I11" s="73">
        <f>'[30]Оценка от учреждения'!I11</f>
        <v>1.33</v>
      </c>
      <c r="J11" s="24">
        <f>IF(I11/H11*100&gt;100,100,I11/H11*100)</f>
        <v>100</v>
      </c>
      <c r="K11" s="24">
        <f>J11</f>
        <v>100</v>
      </c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'[30]Оценка от учреждения'!H20</f>
        <v>8</v>
      </c>
      <c r="I20" s="73">
        <f>'[30]Оценка от учреждения'!I20</f>
        <v>6.3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'[30]Оценка от учреждения'!H21</f>
        <v>100</v>
      </c>
      <c r="I21" s="73">
        <f>'[30]Оценка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'[30]Оценка от учреждения'!H22</f>
        <v>65.5</v>
      </c>
      <c r="I22" s="73">
        <f>'[30]Оценка от учреждения'!I22</f>
        <v>66.7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'[30]Оценка от учреждения'!H23</f>
        <v>3.33</v>
      </c>
      <c r="I23" s="73">
        <f>'[30]Оценка от учреждения'!I23</f>
        <v>3.83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'[30]Оценка от учреждения'!H24</f>
        <v>10.4</v>
      </c>
      <c r="I24" s="73">
        <f>'[30]Оценка от учреждения'!I24</f>
        <v>7.7</v>
      </c>
      <c r="J24" s="24">
        <f>IF(H24/I24*100&gt;100,100,H24/I24*100)</f>
        <v>100</v>
      </c>
      <c r="K24" s="334">
        <f>(J24+J25+J26)/3</f>
        <v>100</v>
      </c>
      <c r="L24" s="336">
        <f>(K24+K27)/2</f>
        <v>99.61363636363636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'[30]Оценка от учреждения'!H25</f>
        <v>100</v>
      </c>
      <c r="I25" s="73">
        <f>'[30]Оценка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'[30]Оценка от учреждения'!H26</f>
        <v>65.5</v>
      </c>
      <c r="I26" s="73">
        <f>'[30]Оценка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'[30]Оценка от учреждения'!H27</f>
        <v>22</v>
      </c>
      <c r="I27" s="73">
        <f>'[30]Оценка от учреждения'!I27</f>
        <v>21.83</v>
      </c>
      <c r="J27" s="24">
        <f>IF(I27/H27*100&gt;100,100,I27/H27*100)</f>
        <v>99.22727272727272</v>
      </c>
      <c r="K27" s="24">
        <f>J27</f>
        <v>99.22727272727272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'[30]Оценка от учреждения'!H28</f>
        <v>8</v>
      </c>
      <c r="I28" s="73">
        <f>'[30]Оценка от учреждения'!I28</f>
        <v>5.2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'[30]Оценка от учреждения'!H29</f>
        <v>100</v>
      </c>
      <c r="I29" s="73">
        <f>'[30]Оценка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'[30]Оценка от учреждения'!H30</f>
        <v>65.5</v>
      </c>
      <c r="I30" s="73">
        <f>'[30]Оценка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'[30]Оценка от учреждения'!H31</f>
        <v>4</v>
      </c>
      <c r="I31" s="73">
        <f>'[30]Оценка от учреждения'!I31</f>
        <v>4.92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'[30]Оценка от учреждения'!H32</f>
        <v>8</v>
      </c>
      <c r="I32" s="73">
        <f>'[30]Оценка от учреждения'!I32</f>
        <v>5.6</v>
      </c>
      <c r="J32" s="24">
        <f>IF(H32/I32*100&gt;100,100,H32/I32*100)</f>
        <v>100</v>
      </c>
      <c r="K32" s="334">
        <f>(J32+J33+J34)/3</f>
        <v>98.829516539440206</v>
      </c>
      <c r="L32" s="336">
        <f>(K32+K35)/2</f>
        <v>99.242739921096245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'[30]Оценка от учреждения'!H33</f>
        <v>100</v>
      </c>
      <c r="I33" s="73">
        <f>'[30]Оценка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'[30]Оценка от учреждения'!H34</f>
        <v>65.5</v>
      </c>
      <c r="I34" s="73">
        <f>'[30]Оценка от учреждения'!I34</f>
        <v>63.2</v>
      </c>
      <c r="J34" s="24">
        <f>IF(I34/H34*100&gt;100,100,I34/H34*100)</f>
        <v>96.488549618320619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'[30]Оценка от учреждения'!H35</f>
        <v>218</v>
      </c>
      <c r="I35" s="73">
        <f>'[30]Оценка от учреждения'!I35</f>
        <v>217.25</v>
      </c>
      <c r="J35" s="24">
        <f>IF(I35/H35*100&gt;100,100,I35/H35*100)</f>
        <v>99.655963302752298</v>
      </c>
      <c r="K35" s="24">
        <f>J35</f>
        <v>99.655963302752298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'[30]Оценка от учреждения'!H76</f>
        <v>100</v>
      </c>
      <c r="I76" s="73">
        <f>'[30]Оценка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'[30]Оценка от учреждения'!H77</f>
        <v>8</v>
      </c>
      <c r="I77" s="73">
        <f>'[30]Оценка от учреждения'!I77</f>
        <v>4.5999999999999996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'[30]Оценка от учреждения'!H78</f>
        <v>100</v>
      </c>
      <c r="I78" s="73">
        <f>'[30]Оценка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'[30]Оценка от учреждения'!H79</f>
        <v>1</v>
      </c>
      <c r="I79" s="73">
        <f>'[30]Оценка от учреждения'!I79</f>
        <v>1.33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'[30]Оценка от учреждения'!H96</f>
        <v>100</v>
      </c>
      <c r="I96" s="73">
        <f>'[30]Оценка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'[30]Оценка от учреждения'!H97</f>
        <v>10.4</v>
      </c>
      <c r="I97" s="73">
        <f>'[30]Оценка от учреждения'!I97</f>
        <v>6.3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'[30]Оценка от учреждения'!H98</f>
        <v>100</v>
      </c>
      <c r="I98" s="73">
        <f>'[30]Оценка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'[30]Оценка от учреждения'!H99</f>
        <v>3.33</v>
      </c>
      <c r="I99" s="73">
        <f>'[30]Оценка от учреждения'!I99</f>
        <v>3.83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'[30]Оценка от учреждения'!H100</f>
        <v>100</v>
      </c>
      <c r="I100" s="73">
        <f>'[30]Оценка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99.61363636363636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'[30]Оценка от учреждения'!H101</f>
        <v>8</v>
      </c>
      <c r="I101" s="73">
        <f>'[30]Оценка от учреждения'!I101</f>
        <v>7.7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'[30]Оценка от учреждения'!H102</f>
        <v>100</v>
      </c>
      <c r="I102" s="73">
        <f>'[30]Оценка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'[30]Оценка от учреждения'!H103</f>
        <v>22</v>
      </c>
      <c r="I103" s="73">
        <f>'[30]Оценка от учреждения'!I103</f>
        <v>21.83</v>
      </c>
      <c r="J103" s="24">
        <f>IF(I103/H103*100&gt;100,100,I103/H103*100)</f>
        <v>99.22727272727272</v>
      </c>
      <c r="K103" s="24">
        <f>J103</f>
        <v>99.22727272727272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'[30]Оценка от учреждения'!H104</f>
        <v>100</v>
      </c>
      <c r="I104" s="73">
        <f>'[30]Оценка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'[30]Оценка от учреждения'!H105</f>
        <v>8</v>
      </c>
      <c r="I105" s="73">
        <f>'[30]Оценка от учреждения'!I105</f>
        <v>5.2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'[30]Оценка от учреждения'!H106</f>
        <v>100</v>
      </c>
      <c r="I106" s="73">
        <f>'[30]Оценка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'[30]Оценка от учреждения'!H107</f>
        <v>4</v>
      </c>
      <c r="I107" s="73">
        <f>'[30]Оценка от учреждения'!I107</f>
        <v>4.92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'[30]Оценка от учреждения'!H108</f>
        <v>100</v>
      </c>
      <c r="I108" s="73">
        <f>'[30]Оценка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97.328859060402692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'[30]Оценка от учреждения'!H109</f>
        <v>8</v>
      </c>
      <c r="I109" s="73">
        <f>'[30]Оценка от учреждения'!I109</f>
        <v>4.3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'[30]Оценка от учреждения'!H110</f>
        <v>100</v>
      </c>
      <c r="I110" s="73">
        <f>'[30]Оценка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'[30]Оценка от учреждения'!H111</f>
        <v>298</v>
      </c>
      <c r="I111" s="73">
        <f>'[30]Оценка от учреждения'!I111</f>
        <v>282.08</v>
      </c>
      <c r="J111" s="24">
        <f>IF(I111/H111*100&gt;100,100,I111/H111*100)</f>
        <v>94.65771812080537</v>
      </c>
      <c r="K111" s="24">
        <f>J111</f>
        <v>94.65771812080537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K68" sqref="K68:K70"/>
    </sheetView>
  </sheetViews>
  <sheetFormatPr defaultColWidth="9.140625" defaultRowHeight="15.75" x14ac:dyDescent="0.25"/>
  <cols>
    <col min="1" max="1" width="19.140625" style="189" customWidth="1"/>
    <col min="2" max="2" width="36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'[31]Оценка от учреждения'!H16</f>
        <v>9</v>
      </c>
      <c r="I16" s="73">
        <f>'[31]Оценка от учреждения'!I16</f>
        <v>2</v>
      </c>
      <c r="J16" s="24">
        <f>IF(H16/I16*100&gt;100,100,H16/I16*100)</f>
        <v>100</v>
      </c>
      <c r="K16" s="334">
        <f>(J16+J17+J18)/3</f>
        <v>88.899999999999991</v>
      </c>
      <c r="L16" s="336">
        <f>(K16+K19)/2</f>
        <v>94.449999999999989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'[31]Оценка от учреждения'!H17</f>
        <v>100</v>
      </c>
      <c r="I17" s="73">
        <f>'[31]Оценка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'[31]Оценка от учреждения'!H18</f>
        <v>100</v>
      </c>
      <c r="I18" s="73">
        <f>'[31]Оценка от учреждения'!I18</f>
        <v>66.7</v>
      </c>
      <c r="J18" s="24">
        <f>IF(I18/H18*100&gt;100,100,I18/H18*100)</f>
        <v>66.7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'[31]Оценка от учреждения'!H19</f>
        <v>1</v>
      </c>
      <c r="I19" s="73">
        <f>'[31]Оценка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'[7]73'!H24</f>
        <v>11</v>
      </c>
      <c r="I24" s="73">
        <f>'[7]73'!I24</f>
        <v>5.3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'[7]73'!H25</f>
        <v>100</v>
      </c>
      <c r="I25" s="73">
        <f>'[7]73'!I25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'[7]73'!H26</f>
        <v>42</v>
      </c>
      <c r="I26" s="73">
        <f>'[7]73'!I26</f>
        <v>42.9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'[7]73'!H27</f>
        <v>19.170000000000002</v>
      </c>
      <c r="I27" s="73">
        <f>'[7]73'!I27</f>
        <v>19.829999999999998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'[31]Оценка от учреждения'!H32</f>
        <v>7</v>
      </c>
      <c r="I32" s="73">
        <f>'[31]Оценка от учреждения'!I32</f>
        <v>4.5</v>
      </c>
      <c r="J32" s="24">
        <f>IF(H32/I32*100&gt;100,100,H32/I32*100)</f>
        <v>100</v>
      </c>
      <c r="K32" s="334">
        <f>(J32+J33+J34)/3</f>
        <v>89.583333333333329</v>
      </c>
      <c r="L32" s="336">
        <f>(K32+K35)/2</f>
        <v>92.759980084418288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'[31]Оценка от учреждения'!H33</f>
        <v>100</v>
      </c>
      <c r="I33" s="73">
        <f>'[31]Оценка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'[31]Оценка от учреждения'!H34</f>
        <v>80</v>
      </c>
      <c r="I34" s="73">
        <f>'[31]Оценка от учреждения'!I34</f>
        <v>55</v>
      </c>
      <c r="J34" s="24">
        <f>IF(I34/H34*100&gt;100,100,I34/H34*100)</f>
        <v>68.75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'[31]Оценка от учреждения'!H35</f>
        <v>336.42</v>
      </c>
      <c r="I35" s="73">
        <f>'[31]Оценка от учреждения'!I35</f>
        <v>322.75</v>
      </c>
      <c r="J35" s="24">
        <f>IF(I35/H35*100&gt;100,100,I35/H35*100)</f>
        <v>95.936626835503233</v>
      </c>
      <c r="K35" s="24">
        <f>J35</f>
        <v>95.936626835503233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'[31]Оценка от учреждения'!H60</f>
        <v>7</v>
      </c>
      <c r="I60" s="73">
        <f>'[31]Оценка от учреждения'!I60</f>
        <v>5.2</v>
      </c>
      <c r="J60" s="24">
        <v>100</v>
      </c>
      <c r="K60" s="334">
        <f>(J60+J61+J62)/3</f>
        <v>94.458333333333329</v>
      </c>
      <c r="L60" s="336">
        <f>(K60+K63)/2</f>
        <v>97.229166666666657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'[31]Оценка от учреждения'!H61</f>
        <v>100</v>
      </c>
      <c r="I61" s="73">
        <f>'[31]Оценка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'[31]Оценка от учреждения'!H62</f>
        <v>80</v>
      </c>
      <c r="I62" s="73">
        <f>'[31]Оценка от учреждения'!I62</f>
        <v>66.7</v>
      </c>
      <c r="J62" s="24">
        <f>IF(I62/H62*100&gt;100,100,I62/H62*100)</f>
        <v>83.375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'[31]Оценка от учреждения'!H63</f>
        <v>28.83</v>
      </c>
      <c r="I63" s="73">
        <f>'[31]Оценка от учреждения'!I63</f>
        <v>29.33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'[31]Оценка от учреждения'!H68</f>
        <v>7</v>
      </c>
      <c r="I68" s="23">
        <f>'[31]Оценка от учреждения'!I68</f>
        <v>3.9</v>
      </c>
      <c r="J68" s="24">
        <f>IF(H68/I68*100&gt;100,100,H68/I68*100)</f>
        <v>100</v>
      </c>
      <c r="K68" s="334">
        <f>(J68+J69+J70)/3</f>
        <v>97.916666666666671</v>
      </c>
      <c r="L68" s="336">
        <f>(K68+K71)/2</f>
        <v>90.458333333333343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'[31]Оценка от учреждения'!H69</f>
        <v>100</v>
      </c>
      <c r="I69" s="23">
        <f>'[31]Оценка от учреждения'!I69</f>
        <v>100</v>
      </c>
      <c r="J69" s="24">
        <v>100</v>
      </c>
      <c r="K69" s="35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'[31]Оценка от учреждения'!H70</f>
        <v>80</v>
      </c>
      <c r="I70" s="23">
        <f>'[31]Оценка от учреждения'!I70</f>
        <v>75</v>
      </c>
      <c r="J70" s="24">
        <f>IF(I70/H70*100&gt;100,100,I70/H70*100)</f>
        <v>93.75</v>
      </c>
      <c r="K70" s="35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'[31]Оценка от учреждения'!H71</f>
        <v>1</v>
      </c>
      <c r="I71" s="23">
        <f>'[31]Оценка от учреждения'!I71</f>
        <v>0.83</v>
      </c>
      <c r="J71" s="24">
        <f>IF(I71/H71*100&gt;100,100,I71/H71*100)</f>
        <v>83</v>
      </c>
      <c r="K71" s="24">
        <f>J71</f>
        <v>83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'[31]Оценка от учреждения'!H84</f>
        <v>100</v>
      </c>
      <c r="I84" s="73">
        <f>'[31]Оценка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95.75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'[31]Оценка от учреждения'!H85</f>
        <v>7</v>
      </c>
      <c r="I85" s="73">
        <f>'[31]Оценка от учреждения'!I85</f>
        <v>2.7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'[31]Оценка от учреждения'!H86</f>
        <v>100</v>
      </c>
      <c r="I86" s="73">
        <f>'[31]Оценка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'[31]Оценка от учреждения'!H87</f>
        <v>2</v>
      </c>
      <c r="I87" s="73">
        <f>'[31]Оценка от учреждения'!I87</f>
        <v>1.83</v>
      </c>
      <c r="J87" s="24">
        <f>IF(I87/H87*100&gt;100,100,I87/H87*100)</f>
        <v>91.5</v>
      </c>
      <c r="K87" s="24">
        <f>J87</f>
        <v>91.5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'[31]Оценка от учреждения'!H100</f>
        <v>100</v>
      </c>
      <c r="I100" s="73">
        <f>'[31]Оценка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'[31]Оценка от учреждения'!H101</f>
        <v>11</v>
      </c>
      <c r="I101" s="73">
        <f>'[31]Оценка от учреждения'!I101</f>
        <v>5.3</v>
      </c>
      <c r="J101" s="24">
        <f>IF(H101/I101*100&gt;100,100,H101/I101*100)</f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'[31]Оценка от учреждения'!H102</f>
        <v>100</v>
      </c>
      <c r="I102" s="73">
        <f>'[31]Оценка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'[31]Оценка от учреждения'!H103</f>
        <v>19.170000000000002</v>
      </c>
      <c r="I103" s="73">
        <f>'[31]Оценка от учреждения'!I103</f>
        <v>19.829999999999998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'[31]Оценка от учреждения'!H108</f>
        <v>100</v>
      </c>
      <c r="I108" s="73">
        <f>'[31]Оценка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98.197125256673502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'[31]Оценка от учреждения'!H109</f>
        <v>7</v>
      </c>
      <c r="I109" s="73">
        <f>'[31]Оценка от учреждения'!I109</f>
        <v>0.6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'[31]Оценка от учреждения'!H110</f>
        <v>100</v>
      </c>
      <c r="I110" s="73">
        <f>'[31]Оценка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'[31]Оценка от учреждения'!H111</f>
        <v>365.25</v>
      </c>
      <c r="I111" s="73">
        <f>'[31]Оценка от учреждения'!I111</f>
        <v>352.08</v>
      </c>
      <c r="J111" s="24">
        <f>IF(I111/H111*100&gt;100,100,I111/H111*100)</f>
        <v>96.394250513347018</v>
      </c>
      <c r="K111" s="24">
        <f>J111</f>
        <v>96.394250513347018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'[32]Оценка от учреждения'!H16</f>
        <v>8.5</v>
      </c>
      <c r="I16" s="73">
        <f>'[32]Оценка от учреждения'!I16</f>
        <v>5.7</v>
      </c>
      <c r="J16" s="24">
        <f>IF(H16/I16*100&gt;100,100,H16/I16*100)</f>
        <v>100</v>
      </c>
      <c r="K16" s="334">
        <f>(J16+J17+J18)/3</f>
        <v>99.643705463182911</v>
      </c>
      <c r="L16" s="336">
        <f>(K16+K19)/2</f>
        <v>99.821852731591463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'[32]Оценка от учреждения'!H17</f>
        <v>100</v>
      </c>
      <c r="I17" s="73">
        <f>'[32]Оценка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'[32]Оценка от учреждения'!H18</f>
        <v>84.2</v>
      </c>
      <c r="I18" s="73">
        <f>'[32]Оценка от учреждения'!I18</f>
        <v>83.3</v>
      </c>
      <c r="J18" s="24">
        <f>IF(I18/H18*100&gt;100,100,I18/H18*100)</f>
        <v>98.931116389548691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'[32]Оценка от учреждения'!H19</f>
        <v>1</v>
      </c>
      <c r="I19" s="73">
        <f>'[32]Оценка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'[32]Оценка от учреждения'!H20</f>
        <v>8.5</v>
      </c>
      <c r="I20" s="73">
        <f>'[32]Оценка от учреждения'!I20</f>
        <v>3.8</v>
      </c>
      <c r="J20" s="24">
        <f>IF(H20/I20*100&gt;100,100,H20/I20*100)</f>
        <v>100</v>
      </c>
      <c r="K20" s="334">
        <f>(J20+J21+J22)/3</f>
        <v>98.337292161520182</v>
      </c>
      <c r="L20" s="336">
        <f>(K20+K23)/2</f>
        <v>99.168646080760084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'[32]Оценка от учреждения'!H21</f>
        <v>100</v>
      </c>
      <c r="I21" s="73">
        <f>'[32]Оценка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'[32]Оценка от учреждения'!H22</f>
        <v>84.2</v>
      </c>
      <c r="I22" s="73">
        <f>'[32]Оценка от учреждения'!I22</f>
        <v>80</v>
      </c>
      <c r="J22" s="24">
        <f>IF(I22/H22*100&gt;100,100,I22/H22*100)</f>
        <v>95.01187648456056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'[32]Оценка от учреждения'!H23</f>
        <v>1.5</v>
      </c>
      <c r="I23" s="73">
        <f>'[32]Оценка от учреждения'!I23</f>
        <v>1.5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'[32]Оценка от учреждения'!H24</f>
        <v>8.5</v>
      </c>
      <c r="I24" s="73">
        <f>'[32]Оценка от учреждения'!I24</f>
        <v>8.4</v>
      </c>
      <c r="J24" s="24">
        <f>IF(H24/I24*100&gt;100,100,H24/I24*100)</f>
        <v>100</v>
      </c>
      <c r="K24" s="334">
        <f>(J24+J25+J26)/3</f>
        <v>98.337292161520182</v>
      </c>
      <c r="L24" s="336">
        <f>(K24+K27)/2</f>
        <v>98.968646080760095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'[32]Оценка от учреждения'!H25</f>
        <v>100</v>
      </c>
      <c r="I25" s="73">
        <f>'[32]Оценка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'[32]Оценка от учреждения'!H26</f>
        <v>84.2</v>
      </c>
      <c r="I26" s="73">
        <f>'[32]Оценка от учреждения'!I26</f>
        <v>80</v>
      </c>
      <c r="J26" s="24">
        <f>IF(I26/H26*100&gt;100,100,I26/H26*100)</f>
        <v>95.01187648456056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'[32]Оценка от учреждения'!H27</f>
        <v>20</v>
      </c>
      <c r="I27" s="73">
        <f>'[32]Оценка от учреждения'!I27</f>
        <v>19.920000000000002</v>
      </c>
      <c r="J27" s="24">
        <f>IF(I27/H27*100&gt;100,100,I27/H27*100)</f>
        <v>99.600000000000009</v>
      </c>
      <c r="K27" s="24">
        <f>J27</f>
        <v>99.600000000000009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'[32]Оценка от учреждения'!H32</f>
        <v>8.5</v>
      </c>
      <c r="I32" s="73">
        <f>'[32]Оценка от учреждения'!I32</f>
        <v>7.3</v>
      </c>
      <c r="J32" s="24">
        <f>IF(H32/I32*100&gt;100,100,H32/I32*100)</f>
        <v>100</v>
      </c>
      <c r="K32" s="334">
        <f>(J32+J33+J34)/3</f>
        <v>98.851939825811556</v>
      </c>
      <c r="L32" s="336">
        <f>(K32+K35)/2</f>
        <v>99.425969912905771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'[32]Оценка от учреждения'!H33</f>
        <v>100</v>
      </c>
      <c r="I33" s="73">
        <f>'[32]Оценка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'[32]Оценка от учреждения'!H34</f>
        <v>84.2</v>
      </c>
      <c r="I34" s="73">
        <f>'[32]Оценка от учреждения'!I34</f>
        <v>81.3</v>
      </c>
      <c r="J34" s="24">
        <f>IF(I34/H34*100&gt;100,100,I34/H34*100)</f>
        <v>96.555819477434667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'[32]Оценка от учреждения'!H35</f>
        <v>162</v>
      </c>
      <c r="I35" s="73">
        <f>'[32]Оценка от учреждения'!I35</f>
        <v>162.5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'[32]Оценка от учреждения'!H60</f>
        <v>8.5</v>
      </c>
      <c r="I60" s="73">
        <f>'[32]Оценка от учреждения'!I60</f>
        <v>5</v>
      </c>
      <c r="J60" s="24">
        <v>100</v>
      </c>
      <c r="K60" s="334">
        <f>(J60+J61+J62)/3</f>
        <v>94.932699920823438</v>
      </c>
      <c r="L60" s="336">
        <f>(K60+K63)/2</f>
        <v>95.951198445260204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'[32]Оценка от учреждения'!H61</f>
        <v>100</v>
      </c>
      <c r="I61" s="73">
        <f>'[32]Оценка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'[32]Оценка от учреждения'!H62</f>
        <v>84.2</v>
      </c>
      <c r="I62" s="73">
        <f>'[32]Оценка от учреждения'!I62</f>
        <v>71.400000000000006</v>
      </c>
      <c r="J62" s="24">
        <f>IF(I62/H62*100&gt;100,100,I62/H62*100)</f>
        <v>84.798099762470315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'[32]Оценка от учреждения'!H63</f>
        <v>33</v>
      </c>
      <c r="I63" s="73">
        <f>'[32]Оценка от учреждения'!I63</f>
        <v>32</v>
      </c>
      <c r="J63" s="24">
        <f>IF(I63/H63*100&gt;100,100,I63/H63*100)</f>
        <v>96.969696969696969</v>
      </c>
      <c r="K63" s="24">
        <f>J63</f>
        <v>96.969696969696969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'[32]Оценка от учреждения'!H68</f>
        <v>8.5</v>
      </c>
      <c r="I68" s="23">
        <f>'[32]Оценка от учреждения'!I68</f>
        <v>9.1</v>
      </c>
      <c r="J68" s="24">
        <f>IF(H68/I68*100&gt;100,100,H68/I68*100)</f>
        <v>93.406593406593402</v>
      </c>
      <c r="K68" s="342">
        <f>(J68+J69+J70)/3</f>
        <v>97.802197802197796</v>
      </c>
      <c r="L68" s="336">
        <f>(K68+K71)/2</f>
        <v>98.901098901098891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'[32]Оценка от учреждения'!H69</f>
        <v>100</v>
      </c>
      <c r="I69" s="23">
        <f>'[32]Оценка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'[32]Оценка от учреждения'!H70</f>
        <v>84.2</v>
      </c>
      <c r="I70" s="23">
        <f>'[32]Оценка от учреждения'!I70</f>
        <v>85.7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'[32]Оценка от учреждения'!H71</f>
        <v>2</v>
      </c>
      <c r="I71" s="187">
        <f>'[32]Оценка от учреждения'!I71</f>
        <v>2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'[32]Оценка от учреждения'!H84</f>
        <v>100</v>
      </c>
      <c r="I84" s="73">
        <f>'[32]Оценка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'[32]Оценка от учреждения'!H85</f>
        <v>8.5</v>
      </c>
      <c r="I85" s="73">
        <f>'[32]Оценка от учреждения'!I85</f>
        <v>8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'[32]Оценка от учреждения'!H86</f>
        <v>100</v>
      </c>
      <c r="I86" s="73">
        <f>'[32]Оценка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'[32]Оценка от учреждения'!H87</f>
        <v>3</v>
      </c>
      <c r="I87" s="73">
        <f>'[32]Оценка от учреждения'!I87</f>
        <v>3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'[32]Оценка от учреждения'!H96</f>
        <v>100</v>
      </c>
      <c r="I96" s="73">
        <f>'[32]Оценка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'[32]Оценка от учреждения'!H97</f>
        <v>8.5</v>
      </c>
      <c r="I97" s="73">
        <f>'[32]Оценка от учреждения'!I97</f>
        <v>3.8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'[32]Оценка от учреждения'!H98</f>
        <v>100</v>
      </c>
      <c r="I98" s="73">
        <f>'[32]Оценка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'[32]Оценка от учреждения'!H99</f>
        <v>1.5</v>
      </c>
      <c r="I99" s="73">
        <f>'[32]Оценка от учреждения'!I99</f>
        <v>1.5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'[32]Оценка от учреждения'!H100</f>
        <v>100</v>
      </c>
      <c r="I100" s="73">
        <f>'[32]Оценка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99.800000000000011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'[32]Оценка от учреждения'!H101</f>
        <v>8.5</v>
      </c>
      <c r="I101" s="73">
        <f>'[32]Оценка от учреждения'!I101</f>
        <v>8.4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'[32]Оценка от учреждения'!H102</f>
        <v>100</v>
      </c>
      <c r="I102" s="73">
        <f>'[32]Оценка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'[32]Оценка от учреждения'!H103</f>
        <v>20</v>
      </c>
      <c r="I103" s="73">
        <f>'[32]Оценка от учреждения'!I103</f>
        <v>19.920000000000002</v>
      </c>
      <c r="J103" s="24">
        <f>IF(I103/H103*100&gt;100,100,I103/H103*100)</f>
        <v>99.600000000000009</v>
      </c>
      <c r="K103" s="24">
        <f>J103</f>
        <v>99.600000000000009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'[32]Оценка от учреждения'!H108</f>
        <v>100</v>
      </c>
      <c r="I108" s="73">
        <f>'[32]Оценка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96.698148148148135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'[32]Оценка от учреждения'!H109</f>
        <v>8.5</v>
      </c>
      <c r="I109" s="73">
        <f>'[32]Оценка от учреждения'!I109</f>
        <v>5.4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'[32]Оценка от учреждения'!H110</f>
        <v>100</v>
      </c>
      <c r="I110" s="73">
        <f>'[32]Оценка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'[32]Оценка от учреждения'!H111</f>
        <v>270</v>
      </c>
      <c r="I111" s="73">
        <f>'[32]Оценка от учреждения'!I111</f>
        <v>252.17</v>
      </c>
      <c r="J111" s="24">
        <f>IF(I111/H111*100&gt;100,100,I111/H111*100)</f>
        <v>93.396296296296285</v>
      </c>
      <c r="K111" s="24">
        <f>J111</f>
        <v>93.396296296296285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249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'[33]Оценка от учреждения'!H32</f>
        <v>10</v>
      </c>
      <c r="I32" s="73">
        <f>'[33]Оценка от учреждения'!I32</f>
        <v>6.5</v>
      </c>
      <c r="J32" s="24">
        <f>IF(H32/I32*100&gt;100,100,H32/I32*100)</f>
        <v>100</v>
      </c>
      <c r="K32" s="334">
        <f>(J32+J33+J34)/3</f>
        <v>90.264792172141199</v>
      </c>
      <c r="L32" s="336">
        <f>(K32+K35)/2</f>
        <v>95.132396086070599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'[33]Оценка от учреждения'!H33</f>
        <v>100</v>
      </c>
      <c r="I33" s="73">
        <f>'[33]Оценка от учреждения'!I33</f>
        <v>90.045022511255638</v>
      </c>
      <c r="J33" s="24">
        <f>IF(I33/H33*100&gt;100,100,I33/H33*100)</f>
        <v>90.045022511255638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'[33]Оценка от учреждения'!H34</f>
        <v>77.400000000000006</v>
      </c>
      <c r="I34" s="73">
        <f>'[33]Оценка от учреждения'!I34</f>
        <v>62.5</v>
      </c>
      <c r="J34" s="24">
        <f>IF(I34/H34*100&gt;100,100,I34/H34*100)</f>
        <v>80.749354005167945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'[33]Оценка от учреждения'!H35</f>
        <v>191</v>
      </c>
      <c r="I35" s="73">
        <f>'[33]Оценка от учреждения'!I35</f>
        <v>192.67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'[33]Оценка от учреждения'!H60</f>
        <v>10</v>
      </c>
      <c r="I60" s="73">
        <f>'[33]Оценка от учреждения'!I60</f>
        <v>3.9</v>
      </c>
      <c r="J60" s="24">
        <v>100</v>
      </c>
      <c r="K60" s="334">
        <f>(J60+J61+J62)/3</f>
        <v>94.056847545219625</v>
      </c>
      <c r="L60" s="336">
        <f>(K60+K63)/2</f>
        <v>97.028423772609813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'[33]Оценка от учреждения'!H61</f>
        <v>100</v>
      </c>
      <c r="I61" s="73">
        <f>'[33]Оценка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'[33]Оценка от учреждения'!H62</f>
        <v>77.400000000000006</v>
      </c>
      <c r="I62" s="73">
        <f>'[33]Оценка от учреждения'!I62</f>
        <v>63.6</v>
      </c>
      <c r="J62" s="24">
        <f>IF(I62/H62*100&gt;100,100,I62/H62*100)</f>
        <v>82.170542635658904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'[33]Оценка от учреждения'!H63</f>
        <v>31</v>
      </c>
      <c r="I63" s="73">
        <f>'[33]Оценка от учреждения'!I63</f>
        <v>31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'[33]Оценка от учреждения'!H68</f>
        <v>10</v>
      </c>
      <c r="I68" s="23">
        <f>'[33]Оценка от учреждения'!I68</f>
        <v>0</v>
      </c>
      <c r="J68" s="24">
        <f>IF(I68=0,100,IF(H68/I68*100&gt;100,100,H68/I68*100))</f>
        <v>100</v>
      </c>
      <c r="K68" s="342">
        <f>(J68+J69+J70)/3</f>
        <v>95.391903531438416</v>
      </c>
      <c r="L68" s="336">
        <f>(K68+K71)/2</f>
        <v>97.695951765719201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'[33]Оценка от учреждения'!H69</f>
        <v>100</v>
      </c>
      <c r="I69" s="23">
        <f>'[33]Оценка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'[33]Оценка от учреждения'!H70</f>
        <v>77.400000000000006</v>
      </c>
      <c r="I70" s="23">
        <f>'[33]Оценка от учреждения'!I70</f>
        <v>66.7</v>
      </c>
      <c r="J70" s="24">
        <f>IF(I70/H70*100&gt;100,100,I70/H70*100)</f>
        <v>86.175710594315248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'[33]Оценка от учреждения'!H71</f>
        <v>1</v>
      </c>
      <c r="I71" s="187">
        <f>'[33]Оценка от учреждения'!I71</f>
        <v>1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'[33]Оценка от учреждения'!H84</f>
        <v>100</v>
      </c>
      <c r="I84" s="73">
        <f>'[33]Оценка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'[33]Оценка от учреждения'!H85</f>
        <v>10</v>
      </c>
      <c r="I85" s="73">
        <f>'[33]Оценка от учреждения'!I85</f>
        <v>0</v>
      </c>
      <c r="J85" s="24">
        <f>IF(I85=0,100,IF(H85/I85*100&gt;100,100,H85/I85*100))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'[33]Оценка от учреждения'!H86</f>
        <v>100</v>
      </c>
      <c r="I86" s="73">
        <f>'[33]Оценка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'[33]Оценка от учреждения'!H87</f>
        <v>1</v>
      </c>
      <c r="I87" s="73">
        <f>'[33]Оценка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'[33]Оценка от учреждения'!H108</f>
        <v>100</v>
      </c>
      <c r="I108" s="73">
        <f>'[33]Оценка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'[33]Оценка от учреждения'!H109</f>
        <v>10</v>
      </c>
      <c r="I109" s="73">
        <f>'[33]Оценка от учреждения'!I109</f>
        <v>6.1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'[33]Оценка от учреждения'!H110</f>
        <v>100</v>
      </c>
      <c r="I110" s="73">
        <f>'[33]Оценка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'[33]Оценка от учреждения'!H111</f>
        <v>222</v>
      </c>
      <c r="I111" s="73">
        <f>'[33]Оценка от учреждения'!I111</f>
        <v>223.67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7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'[34]Оценка от учреждения'!H20</f>
        <v>8.1</v>
      </c>
      <c r="I20" s="73">
        <f>'[34]Оценка от учреждения'!I20</f>
        <v>8.6999999999999993</v>
      </c>
      <c r="J20" s="24">
        <f>IF(H20/I20*100&gt;100,100,H20/I20*100)</f>
        <v>93.103448275862078</v>
      </c>
      <c r="K20" s="334">
        <f>(J20+J21+J22)/3</f>
        <v>97.701149425287369</v>
      </c>
      <c r="L20" s="336">
        <f>(K20+K23)/2</f>
        <v>98.850574712643692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'[34]Оценка от учреждения'!H21</f>
        <v>100</v>
      </c>
      <c r="I21" s="73">
        <f>'[34]Оценка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'[34]Оценка от учреждения'!H22</f>
        <v>75.900000000000006</v>
      </c>
      <c r="I22" s="73">
        <f>'[34]Оценка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'[34]Оценка от учреждения'!H23</f>
        <v>2</v>
      </c>
      <c r="I23" s="73">
        <f>'[34]Оценка от учреждения'!I23</f>
        <v>2.67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'[34]Оценка от учреждения'!H24</f>
        <v>8.1</v>
      </c>
      <c r="I24" s="73">
        <f>'[34]Оценка от учреждения'!I24</f>
        <v>5.9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'[34]Оценка от учреждения'!H25</f>
        <v>100</v>
      </c>
      <c r="I25" s="73">
        <f>'[34]Оценка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'[34]Оценка от учреждения'!H26</f>
        <v>75.900000000000006</v>
      </c>
      <c r="I26" s="73">
        <f>'[34]Оценка от учреждения'!I26</f>
        <v>100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'[34]Оценка от учреждения'!H27</f>
        <v>22</v>
      </c>
      <c r="I27" s="73">
        <f>'[34]Оценка от учреждения'!I27</f>
        <v>22.17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'[34]Оценка от учреждения'!H28</f>
        <v>8.1</v>
      </c>
      <c r="I28" s="73">
        <f>'[34]Оценка от учреждения'!I28</f>
        <v>7.4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'[34]Оценка от учреждения'!H29</f>
        <v>100</v>
      </c>
      <c r="I29" s="73">
        <f>'[34]Оценка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'[34]Оценка от учреждения'!H30</f>
        <v>75.900000000000006</v>
      </c>
      <c r="I30" s="73">
        <f>'[34]Оценка от учреждения'!I30</f>
        <v>100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'[34]Оценка от учреждения'!H31</f>
        <v>1</v>
      </c>
      <c r="I31" s="73">
        <f>'[34]Оценка от учреждения'!I31</f>
        <v>1.17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'[34]Оценка от учреждения'!H32</f>
        <v>8.1</v>
      </c>
      <c r="I32" s="73">
        <f>'[34]Оценка от учреждения'!I32</f>
        <v>4.9000000000000004</v>
      </c>
      <c r="J32" s="24">
        <f>IF(H32/I32*100&gt;100,100,H32/I32*100)</f>
        <v>100</v>
      </c>
      <c r="K32" s="334">
        <f>(J32+J33+J34)/3</f>
        <v>100</v>
      </c>
      <c r="L32" s="336">
        <f>(K32+K35)/2</f>
        <v>99.687969924812023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'[34]Оценка от учреждения'!H33</f>
        <v>100</v>
      </c>
      <c r="I33" s="73">
        <f>'[34]Оценка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'[34]Оценка от учреждения'!H34</f>
        <v>75.900000000000006</v>
      </c>
      <c r="I34" s="73">
        <f>'[34]Оценка от учреждения'!I34</f>
        <v>84.6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'[34]Оценка от учреждения'!H35</f>
        <v>133</v>
      </c>
      <c r="I35" s="73">
        <f>'[34]Оценка от учреждения'!I35</f>
        <v>132.16999999999999</v>
      </c>
      <c r="J35" s="24">
        <f>IF(I35/H35*100&gt;100,100,I35/H35*100)</f>
        <v>99.375939849624046</v>
      </c>
      <c r="K35" s="24">
        <f>J35</f>
        <v>99.375939849624046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'[34]Оценка от учреждения'!H60</f>
        <v>8.1</v>
      </c>
      <c r="I60" s="73">
        <f>'[34]Оценка от учреждения'!I60</f>
        <v>1.8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'[34]Оценка от учреждения'!H61</f>
        <v>100</v>
      </c>
      <c r="I61" s="73">
        <f>'[34]Оценка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'[34]Оценка от учреждения'!H62</f>
        <v>75.900000000000006</v>
      </c>
      <c r="I62" s="73">
        <f>'[34]Оценка от учреждения'!I62</f>
        <v>83.3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'[34]Оценка от учреждения'!H63</f>
        <v>15</v>
      </c>
      <c r="I63" s="73">
        <f>'[34]Оценка от учреждения'!I63</f>
        <v>15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'[34]Оценка от учреждения'!H68</f>
        <v>8.1</v>
      </c>
      <c r="I68" s="23">
        <f>'[34]Оценка от учреждения'!I68</f>
        <v>7.8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'[34]Оценка от учреждения'!H69</f>
        <v>100</v>
      </c>
      <c r="I69" s="23">
        <f>'[34]Оценка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'[34]Оценка от учреждения'!H70</f>
        <v>75.900000000000006</v>
      </c>
      <c r="I70" s="23">
        <f>'[34]Оценка от учреждения'!I70</f>
        <v>83.3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23">
        <f>'[34]Оценка от учреждения'!H71</f>
        <v>1</v>
      </c>
      <c r="I71" s="23">
        <f>'[34]Оценка от учреждения'!I71</f>
        <v>1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'[34]Оценка от учреждения'!H84</f>
        <v>100</v>
      </c>
      <c r="I84" s="73">
        <f>'[34]Оценка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'[34]Оценка от учреждения'!H85</f>
        <v>8.1</v>
      </c>
      <c r="I85" s="73">
        <f>'[34]Оценка от учреждения'!I85</f>
        <v>7.8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'[34]Оценка от учреждения'!H86</f>
        <v>100</v>
      </c>
      <c r="I86" s="73">
        <f>'[34]Оценка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'[34]Оценка от учреждения'!H87</f>
        <v>1</v>
      </c>
      <c r="I87" s="73">
        <f>'[34]Оценка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'[34]Оценка от учреждения'!H96</f>
        <v>100</v>
      </c>
      <c r="I96" s="73">
        <f>'[34]Оценка от учреждения'!I96</f>
        <v>100</v>
      </c>
      <c r="J96" s="24">
        <f>IF(I96/H96*100&gt;100,100,I96/H96*100)</f>
        <v>100</v>
      </c>
      <c r="K96" s="334">
        <f>(J96+J97+J98)/3</f>
        <v>97.701149425287369</v>
      </c>
      <c r="L96" s="336">
        <f>(K96+K99)/2</f>
        <v>98.850574712643692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'[34]Оценка от учреждения'!H97</f>
        <v>8.1</v>
      </c>
      <c r="I97" s="73">
        <f>'[34]Оценка от учреждения'!I97</f>
        <v>8.6999999999999993</v>
      </c>
      <c r="J97" s="24">
        <f>IF(H97/I97*100&gt;100,100,H97/I97*100)</f>
        <v>93.103448275862078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'[34]Оценка от учреждения'!H98</f>
        <v>100</v>
      </c>
      <c r="I98" s="73">
        <f>'[34]Оценка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'[34]Оценка от учреждения'!H99</f>
        <v>2</v>
      </c>
      <c r="I99" s="73">
        <f>'[34]Оценка от учреждения'!I99</f>
        <v>2.67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'[34]Оценка от учреждения'!H100</f>
        <v>100</v>
      </c>
      <c r="I100" s="73">
        <f>'[34]Оценка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'[34]Оценка от учреждения'!H101</f>
        <v>8.1</v>
      </c>
      <c r="I101" s="73">
        <f>'[34]Оценка от учреждения'!I101</f>
        <v>5.9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'[34]Оценка от учреждения'!H102</f>
        <v>100</v>
      </c>
      <c r="I102" s="73">
        <f>'[34]Оценка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'[34]Оценка от учреждения'!H103</f>
        <v>22</v>
      </c>
      <c r="I103" s="73">
        <f>'[34]Оценка от учреждения'!I103</f>
        <v>22.17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'[34]Оценка от учреждения'!H104</f>
        <v>100</v>
      </c>
      <c r="I104" s="73">
        <f>'[34]Оценка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'[34]Оценка от учреждения'!H105</f>
        <v>8.1</v>
      </c>
      <c r="I105" s="73">
        <f>'[34]Оценка от учреждения'!I105</f>
        <v>7.4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'[34]Оценка от учреждения'!H106</f>
        <v>100</v>
      </c>
      <c r="I106" s="73">
        <f>'[34]Оценка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'[34]Оценка от учреждения'!H107</f>
        <v>1</v>
      </c>
      <c r="I107" s="73">
        <f>'[34]Оценка от учреждения'!I107</f>
        <v>1.17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'[34]Оценка от учреждения'!H108</f>
        <v>100</v>
      </c>
      <c r="I108" s="73">
        <f>'[34]Оценка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99.789340101522839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'[34]Оценка от учреждения'!H109</f>
        <v>8.1</v>
      </c>
      <c r="I109" s="73">
        <f>'[34]Оценка от учреждения'!I109</f>
        <v>3.5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'[34]Оценка от учреждения'!H110</f>
        <v>100</v>
      </c>
      <c r="I110" s="73">
        <f>'[34]Оценка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'[34]Оценка от учреждения'!H111</f>
        <v>197</v>
      </c>
      <c r="I111" s="73">
        <f>'[34]Оценка от учреждения'!I111</f>
        <v>196.17</v>
      </c>
      <c r="J111" s="24">
        <f>IF(I111/H111*100&gt;100,100,I111/H111*100)</f>
        <v>99.578680203045678</v>
      </c>
      <c r="K111" s="24">
        <f>J111</f>
        <v>99.578680203045678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23"/>
      <c r="I7" s="23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23"/>
      <c r="I15" s="23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'[7]89'!H20</f>
        <v>10</v>
      </c>
      <c r="I20" s="73">
        <f>'[7]89'!I20</f>
        <v>8.4</v>
      </c>
      <c r="J20" s="24">
        <f>IF(H20/I20*100&gt;100,100,H20/I20*100)</f>
        <v>100</v>
      </c>
      <c r="K20" s="354">
        <f>(J20+J21+J22)/3</f>
        <v>93.333333333333329</v>
      </c>
      <c r="L20" s="336">
        <f>(K20+K23)/2</f>
        <v>93.737796373779631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'[7]89'!H21</f>
        <v>100</v>
      </c>
      <c r="I21" s="73">
        <f>'[7]89'!I21</f>
        <v>100</v>
      </c>
      <c r="J21" s="24">
        <f>IF(H21/I21*100&gt;100,100,H21/I21*100)</f>
        <v>100</v>
      </c>
      <c r="K21" s="355"/>
      <c r="L21" s="356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'[7]89'!H22</f>
        <v>100</v>
      </c>
      <c r="I22" s="73">
        <f>'[7]89'!I22</f>
        <v>80</v>
      </c>
      <c r="J22" s="24">
        <f>IF(I22/H22*100&gt;100,100,I22/H22*100)</f>
        <v>80</v>
      </c>
      <c r="K22" s="355"/>
      <c r="L22" s="356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'[7]89'!H23</f>
        <v>7.17</v>
      </c>
      <c r="I23" s="73">
        <f>'[7]89'!I23</f>
        <v>6.75</v>
      </c>
      <c r="J23" s="73">
        <f>IF(I23/H23*100&gt;100,100,I23/H23*100)</f>
        <v>94.142259414225933</v>
      </c>
      <c r="K23" s="24">
        <f>J23</f>
        <v>94.142259414225933</v>
      </c>
      <c r="L23" s="356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'[35]Оценка от учреждения'!H24</f>
        <v>10</v>
      </c>
      <c r="I24" s="73">
        <f>'[35]Оценка от учреждения'!I24</f>
        <v>4.4000000000000004</v>
      </c>
      <c r="J24" s="24">
        <f>IF(H24/I24*100&gt;100,100,H24/I24*100)</f>
        <v>100</v>
      </c>
      <c r="K24" s="354">
        <f>(J24+J25+J26)/3</f>
        <v>92.3</v>
      </c>
      <c r="L24" s="336">
        <f>(K24+K27)/2</f>
        <v>96.15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'[35]Оценка от учреждения'!H25</f>
        <v>100</v>
      </c>
      <c r="I25" s="73">
        <f>'[35]Оценка от учреждения'!I25</f>
        <v>100</v>
      </c>
      <c r="J25" s="24">
        <f>IF(H25/I25*100&gt;100,100,H25/I25*100)</f>
        <v>100</v>
      </c>
      <c r="K25" s="355"/>
      <c r="L25" s="356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'[35]Оценка от учреждения'!H26</f>
        <v>100</v>
      </c>
      <c r="I26" s="73">
        <f>'[35]Оценка от учреждения'!I26</f>
        <v>76.900000000000006</v>
      </c>
      <c r="J26" s="24">
        <f>IF(I26/H26*100&gt;100,100,I26/H26*100)</f>
        <v>76.900000000000006</v>
      </c>
      <c r="K26" s="355"/>
      <c r="L26" s="356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'[35]Оценка от учреждения'!H27</f>
        <v>89.33</v>
      </c>
      <c r="I27" s="73">
        <f>'[35]Оценка от учреждения'!I27</f>
        <v>96.75</v>
      </c>
      <c r="J27" s="24">
        <f>IF(I27/H27*100&gt;100,100,I27/H27*100)</f>
        <v>100</v>
      </c>
      <c r="K27" s="24">
        <f>J27</f>
        <v>100</v>
      </c>
      <c r="L27" s="356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'[7]89'!H28</f>
        <v>5</v>
      </c>
      <c r="I28" s="73">
        <f>'[7]89'!I28</f>
        <v>3.2</v>
      </c>
      <c r="J28" s="24">
        <f>IF(H28/I28*100&gt;100,100,H28/I28*100)</f>
        <v>100</v>
      </c>
      <c r="K28" s="354">
        <f>(J28+J29+J30)/3</f>
        <v>96.969696969696955</v>
      </c>
      <c r="L28" s="336">
        <f>(K28+K31)/2</f>
        <v>98.48484848484847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'[7]89'!H29</f>
        <v>100</v>
      </c>
      <c r="I29" s="73">
        <f>'[7]89'!I29</f>
        <v>100</v>
      </c>
      <c r="J29" s="24">
        <f>IF(H29/I29*100&gt;100,100,H29/I29*100)</f>
        <v>100</v>
      </c>
      <c r="K29" s="355"/>
      <c r="L29" s="356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'[7]89'!H30</f>
        <v>55</v>
      </c>
      <c r="I30" s="73">
        <f>'[7]89'!I30</f>
        <v>50</v>
      </c>
      <c r="J30" s="24">
        <f>IF(I30/H30*100&gt;100,100,I30/H30*100)</f>
        <v>90.909090909090907</v>
      </c>
      <c r="K30" s="355"/>
      <c r="L30" s="356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'[7]89'!H31</f>
        <v>2.33</v>
      </c>
      <c r="I31" s="73">
        <f>'[7]89'!I31</f>
        <v>3.17</v>
      </c>
      <c r="J31" s="24">
        <f>IF(I31/H31*100&gt;100,100,I31/H31*100)</f>
        <v>100</v>
      </c>
      <c r="K31" s="24">
        <f>J31</f>
        <v>100</v>
      </c>
      <c r="L31" s="356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'[35]Оценка от учреждения'!H32</f>
        <v>10</v>
      </c>
      <c r="I32" s="73">
        <f>'[35]Оценка от учреждения'!I32</f>
        <v>7.9</v>
      </c>
      <c r="J32" s="24">
        <f>IF(H32/I32*100&gt;100,100,H32/I32*100)</f>
        <v>100</v>
      </c>
      <c r="K32" s="354">
        <f>(J32+J33+J34)/3</f>
        <v>86.833333333333329</v>
      </c>
      <c r="L32" s="336">
        <f>(K32+K35)/2</f>
        <v>93.376588396161907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'[35]Оценка от учреждения'!H33</f>
        <v>100</v>
      </c>
      <c r="I33" s="73">
        <f>'[35]Оценка от учреждения'!I33</f>
        <v>100</v>
      </c>
      <c r="J33" s="24">
        <f>IF(H33/I33*100&gt;100,100,H33/I33*100)</f>
        <v>100</v>
      </c>
      <c r="K33" s="355"/>
      <c r="L33" s="356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'[35]Оценка от учреждения'!H34</f>
        <v>100</v>
      </c>
      <c r="I34" s="73">
        <f>'[35]Оценка от учреждения'!I34</f>
        <v>60.5</v>
      </c>
      <c r="J34" s="24">
        <f>IF(I34/H34*100&gt;100,100,I34/H34*100)</f>
        <v>60.5</v>
      </c>
      <c r="K34" s="355"/>
      <c r="L34" s="356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'[35]Оценка от учреждения'!H35</f>
        <v>424.17</v>
      </c>
      <c r="I35" s="73">
        <f>'[35]Оценка от учреждения'!I35</f>
        <v>423.83</v>
      </c>
      <c r="J35" s="24">
        <f>IF(I35/H35*100&gt;100,100,I35/H35*100)</f>
        <v>99.919843458990485</v>
      </c>
      <c r="K35" s="24">
        <f>J35</f>
        <v>99.919843458990485</v>
      </c>
      <c r="L35" s="356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23"/>
      <c r="I39" s="23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23"/>
      <c r="I43" s="23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23"/>
      <c r="I47" s="23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23"/>
      <c r="I51" s="23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23"/>
      <c r="I55" s="23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23"/>
      <c r="I59" s="23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'[35]Оценка от учреждения'!H60</f>
        <v>10</v>
      </c>
      <c r="I60" s="73">
        <f>'[35]Оценка от учреждения'!I60</f>
        <v>3.5</v>
      </c>
      <c r="J60" s="24">
        <f>IF(H60/I60*100&gt;100,100,H60/I60*100)</f>
        <v>100</v>
      </c>
      <c r="K60" s="354">
        <f>(J60+J61+J62)/3</f>
        <v>87.166666666666671</v>
      </c>
      <c r="L60" s="336">
        <f>(K60+K63)/2</f>
        <v>93.583333333333343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'[35]Оценка от учреждения'!H61</f>
        <v>100</v>
      </c>
      <c r="I61" s="73">
        <f>'[35]Оценка от учреждения'!I61</f>
        <v>100</v>
      </c>
      <c r="J61" s="24">
        <f>IF(H61/I61*100&gt;100,100,H61/I61*100)</f>
        <v>100</v>
      </c>
      <c r="K61" s="355"/>
      <c r="L61" s="356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'[35]Оценка от учреждения'!H62</f>
        <v>100</v>
      </c>
      <c r="I62" s="73">
        <f>'[35]Оценка от учреждения'!I62</f>
        <v>61.5</v>
      </c>
      <c r="J62" s="24">
        <f>IF(I62/H62*100&gt;100,100,I62/H62*100)</f>
        <v>61.5</v>
      </c>
      <c r="K62" s="355"/>
      <c r="L62" s="356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'[35]Оценка от учреждения'!H63</f>
        <v>51.17</v>
      </c>
      <c r="I63" s="73">
        <f>'[35]Оценка от учреждения'!I63</f>
        <v>52.42</v>
      </c>
      <c r="J63" s="24">
        <f>IF(I63/H63*100&gt;100,100,I63/H63*100)</f>
        <v>100</v>
      </c>
      <c r="K63" s="24">
        <f>J63</f>
        <v>100</v>
      </c>
      <c r="L63" s="356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23"/>
      <c r="I67" s="23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'[7]89'!H68</f>
        <v>5</v>
      </c>
      <c r="I68" s="23">
        <f>'[7]89'!I68</f>
        <v>3.3</v>
      </c>
      <c r="J68" s="24">
        <f>IF(H68/I68*100&gt;100,100,H68/I68*100)</f>
        <v>100</v>
      </c>
      <c r="K68" s="358">
        <f>(J68+J69+J70)/3</f>
        <v>100</v>
      </c>
      <c r="L68" s="336">
        <f>(K68+K71)/2</f>
        <v>94.075829383886258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'[7]89'!H69</f>
        <v>100</v>
      </c>
      <c r="I69" s="23">
        <f>'[7]89'!I69</f>
        <v>100</v>
      </c>
      <c r="J69" s="24">
        <f>IF(H69/I69*100&gt;100,100,H69/I69*100)</f>
        <v>100</v>
      </c>
      <c r="K69" s="359"/>
      <c r="L69" s="357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'[7]89'!H70</f>
        <v>55</v>
      </c>
      <c r="I70" s="23">
        <f>'[7]89'!I70</f>
        <v>64.3</v>
      </c>
      <c r="J70" s="24">
        <f>IF(I70/H70*100&gt;100,100,I70/H70*100)</f>
        <v>100</v>
      </c>
      <c r="K70" s="359"/>
      <c r="L70" s="357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8">
        <f>'[7]89'!H71</f>
        <v>6.33</v>
      </c>
      <c r="I71" s="188">
        <f>'[7]89'!I71</f>
        <v>5.58</v>
      </c>
      <c r="J71" s="24">
        <f>IF(I71/H71*100&gt;100,100,I71/H71*100)</f>
        <v>88.151658767772517</v>
      </c>
      <c r="K71" s="24">
        <f>J71</f>
        <v>88.151658767772517</v>
      </c>
      <c r="L71" s="357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23"/>
      <c r="I75" s="23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23"/>
      <c r="I83" s="23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'[7]89'!H84</f>
        <v>100</v>
      </c>
      <c r="I84" s="73">
        <f>'[7]89'!I84</f>
        <v>100</v>
      </c>
      <c r="J84" s="24">
        <f>IF(I84/H84*100&gt;100,100,I84/H84*100)</f>
        <v>100</v>
      </c>
      <c r="K84" s="354">
        <f>(J84+J85+J86)/3</f>
        <v>100</v>
      </c>
      <c r="L84" s="336">
        <f>(K84+K87)/2</f>
        <v>94.075829383886258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'[7]89'!H85</f>
        <v>5</v>
      </c>
      <c r="I85" s="73">
        <f>'[7]89'!I85</f>
        <v>2.2000000000000002</v>
      </c>
      <c r="J85" s="24">
        <v>100</v>
      </c>
      <c r="K85" s="355"/>
      <c r="L85" s="356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'[7]89'!H86</f>
        <v>100</v>
      </c>
      <c r="I86" s="73">
        <f>'[7]89'!I86</f>
        <v>100</v>
      </c>
      <c r="J86" s="24">
        <f>IF(I86/H86*100&gt;100,100,I86/H86*100)</f>
        <v>100</v>
      </c>
      <c r="K86" s="355"/>
      <c r="L86" s="356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'[7]89'!H87</f>
        <v>6.33</v>
      </c>
      <c r="I87" s="73">
        <f>'[7]89'!I87</f>
        <v>5.58</v>
      </c>
      <c r="J87" s="24">
        <f>IF(I87/H87*100&gt;100,100,I87/H87*100)</f>
        <v>88.151658767772517</v>
      </c>
      <c r="K87" s="24">
        <f>J87</f>
        <v>88.151658767772517</v>
      </c>
      <c r="L87" s="356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23"/>
      <c r="I91" s="23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23"/>
      <c r="I95" s="23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'[7]89'!H96</f>
        <v>100</v>
      </c>
      <c r="I96" s="73">
        <f>'[7]89'!I96</f>
        <v>100</v>
      </c>
      <c r="J96" s="24">
        <f>IF(I96/H96*100&gt;100,100,I96/H96*100)</f>
        <v>100</v>
      </c>
      <c r="K96" s="354">
        <f>(J96+J97+J98)/3</f>
        <v>100</v>
      </c>
      <c r="L96" s="336">
        <f>(K96+K99)/2</f>
        <v>97.071129707112959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'[7]89'!H97</f>
        <v>10</v>
      </c>
      <c r="I97" s="73">
        <f>'[7]89'!I97</f>
        <v>8.4</v>
      </c>
      <c r="J97" s="24">
        <v>100</v>
      </c>
      <c r="K97" s="355"/>
      <c r="L97" s="356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'[7]89'!H98</f>
        <v>100</v>
      </c>
      <c r="I98" s="73">
        <f>'[7]89'!I98</f>
        <v>100</v>
      </c>
      <c r="J98" s="24">
        <f>IF(I98/H98*100&gt;100,100,I98/H98*100)</f>
        <v>100</v>
      </c>
      <c r="K98" s="355"/>
      <c r="L98" s="356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'[7]89'!H99</f>
        <v>7.17</v>
      </c>
      <c r="I99" s="73">
        <f>'[7]89'!I99</f>
        <v>6.75</v>
      </c>
      <c r="J99" s="24">
        <f>IF(I99/H99*100&gt;100,100,I99/H99*100)</f>
        <v>94.142259414225933</v>
      </c>
      <c r="K99" s="24">
        <f>J99</f>
        <v>94.142259414225933</v>
      </c>
      <c r="L99" s="356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'[35]Оценка от учреждения'!H100</f>
        <v>100</v>
      </c>
      <c r="I100" s="73">
        <f>'[35]Оценка от учреждения'!I100</f>
        <v>100</v>
      </c>
      <c r="J100" s="24">
        <f>IF(I100/H100*100&gt;100,100,I100/H100*100)</f>
        <v>100</v>
      </c>
      <c r="K100" s="35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'[35]Оценка от учреждения'!H101</f>
        <v>10</v>
      </c>
      <c r="I101" s="73">
        <f>'[35]Оценка от учреждения'!I101</f>
        <v>5.4</v>
      </c>
      <c r="J101" s="24">
        <v>100</v>
      </c>
      <c r="K101" s="355"/>
      <c r="L101" s="356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'[35]Оценка от учреждения'!H102</f>
        <v>100</v>
      </c>
      <c r="I102" s="73">
        <f>'[35]Оценка от учреждения'!I102</f>
        <v>100</v>
      </c>
      <c r="J102" s="24">
        <f>IF(I102/H102*100&gt;100,100,I102/H102*100)</f>
        <v>100</v>
      </c>
      <c r="K102" s="355"/>
      <c r="L102" s="356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'[35]Оценка от учреждения'!H103</f>
        <v>89.33</v>
      </c>
      <c r="I103" s="73">
        <f>'[35]Оценка от учреждения'!I103</f>
        <v>98.08</v>
      </c>
      <c r="J103" s="24">
        <f>IF(I103/H103*100&gt;100,100,I103/H103*100)</f>
        <v>100</v>
      </c>
      <c r="K103" s="24">
        <f>J103</f>
        <v>100</v>
      </c>
      <c r="L103" s="356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'[35]Оценка от учреждения'!H104</f>
        <v>100</v>
      </c>
      <c r="I104" s="73">
        <f>'[35]Оценка от учреждения'!I104</f>
        <v>100</v>
      </c>
      <c r="J104" s="24">
        <f>IF(I104/H104*100&gt;100,100,I104/H104*100)</f>
        <v>100</v>
      </c>
      <c r="K104" s="35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'[35]Оценка от учреждения'!H105</f>
        <v>5</v>
      </c>
      <c r="I105" s="73">
        <f>'[35]Оценка от учреждения'!I105</f>
        <v>1.7</v>
      </c>
      <c r="J105" s="24">
        <v>100</v>
      </c>
      <c r="K105" s="355"/>
      <c r="L105" s="356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'[35]Оценка от учреждения'!H106</f>
        <v>100</v>
      </c>
      <c r="I106" s="73">
        <f>'[35]Оценка от учреждения'!I106</f>
        <v>100</v>
      </c>
      <c r="J106" s="24">
        <f>IF(I106/H106*100&gt;100,100,I106/H106*100)</f>
        <v>100</v>
      </c>
      <c r="K106" s="355"/>
      <c r="L106" s="356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'[35]Оценка от учреждения'!H107</f>
        <v>2.33</v>
      </c>
      <c r="I107" s="73">
        <f>'[35]Оценка от учреждения'!I107</f>
        <v>3.17</v>
      </c>
      <c r="J107" s="24">
        <f>IF(I107/H107*100&gt;100,100,I107/H107*100)</f>
        <v>100</v>
      </c>
      <c r="K107" s="24">
        <f>J107</f>
        <v>100</v>
      </c>
      <c r="L107" s="356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'[35]Оценка от учреждения'!H108</f>
        <v>100</v>
      </c>
      <c r="I108" s="73">
        <f>'[35]Оценка от учреждения'!I108</f>
        <v>100.00777302759425</v>
      </c>
      <c r="J108" s="24">
        <f>IF(I108/H108*100&gt;100,100,I108/H108*100)</f>
        <v>100</v>
      </c>
      <c r="K108" s="35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'[35]Оценка от учреждения'!H109</f>
        <v>10</v>
      </c>
      <c r="I109" s="73">
        <f>'[35]Оценка от учреждения'!I109</f>
        <v>4.5</v>
      </c>
      <c r="J109" s="24">
        <f>IF(H109/I109*100&gt;100,100,H109/I109*100)</f>
        <v>100</v>
      </c>
      <c r="K109" s="355"/>
      <c r="L109" s="356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'[35]Оценка от учреждения'!H110</f>
        <v>100</v>
      </c>
      <c r="I110" s="73">
        <f>'[35]Оценка от учреждения'!I110</f>
        <v>100</v>
      </c>
      <c r="J110" s="24">
        <f>IF(I110/H110*100&gt;100,100,I110/H110*100)</f>
        <v>100</v>
      </c>
      <c r="K110" s="355"/>
      <c r="L110" s="356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'[35]Оценка от учреждения'!H111</f>
        <v>475.33</v>
      </c>
      <c r="I111" s="73">
        <f>'[35]Оценка от учреждения'!I111</f>
        <v>476.25</v>
      </c>
      <c r="J111" s="24">
        <f>IF(I111/H111*100&gt;100,100,I111/H111*100)</f>
        <v>100</v>
      </c>
      <c r="K111" s="24">
        <f>J111</f>
        <v>100</v>
      </c>
      <c r="L111" s="356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23"/>
      <c r="I115" s="23"/>
      <c r="J115" s="24"/>
      <c r="K115" s="24"/>
      <c r="L115" s="344"/>
      <c r="M115" s="349"/>
      <c r="N115" s="352"/>
    </row>
    <row r="116" spans="1:14" hidden="1" x14ac:dyDescent="0.25">
      <c r="H116" s="73">
        <f>'[35]Оценка от учреждения'!H116</f>
        <v>0</v>
      </c>
      <c r="I116" s="73">
        <f>'[35]Оценка от учреждения'!I116</f>
        <v>0</v>
      </c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6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B108:B111"/>
    <mergeCell ref="C108:C111"/>
    <mergeCell ref="D108:D111"/>
    <mergeCell ref="K108:K110"/>
    <mergeCell ref="D96:D99"/>
    <mergeCell ref="K96:K98"/>
    <mergeCell ref="L100:L103"/>
    <mergeCell ref="N100:N103"/>
    <mergeCell ref="D100:D103"/>
    <mergeCell ref="K100:K102"/>
    <mergeCell ref="B104:B107"/>
    <mergeCell ref="C104:C107"/>
    <mergeCell ref="D104:D107"/>
    <mergeCell ref="K104:K106"/>
    <mergeCell ref="L88:L91"/>
    <mergeCell ref="N88:N91"/>
    <mergeCell ref="B88:B91"/>
    <mergeCell ref="C88:C91"/>
    <mergeCell ref="D88:D91"/>
    <mergeCell ref="K88:K90"/>
    <mergeCell ref="L112:L115"/>
    <mergeCell ref="N112:N115"/>
    <mergeCell ref="L104:L107"/>
    <mergeCell ref="N104:N107"/>
    <mergeCell ref="L108:L111"/>
    <mergeCell ref="N108:N111"/>
    <mergeCell ref="B92:B95"/>
    <mergeCell ref="C92:C95"/>
    <mergeCell ref="D92:D95"/>
    <mergeCell ref="K92:K94"/>
    <mergeCell ref="L92:L95"/>
    <mergeCell ref="N92:N95"/>
    <mergeCell ref="L96:L99"/>
    <mergeCell ref="N96:N99"/>
    <mergeCell ref="B100:B103"/>
    <mergeCell ref="C100:C103"/>
    <mergeCell ref="B96:B99"/>
    <mergeCell ref="C96:C99"/>
    <mergeCell ref="L72:L75"/>
    <mergeCell ref="N72:N75"/>
    <mergeCell ref="L76:L79"/>
    <mergeCell ref="N76:N79"/>
    <mergeCell ref="L84:L87"/>
    <mergeCell ref="N84:N87"/>
    <mergeCell ref="B76:B79"/>
    <mergeCell ref="C76:C79"/>
    <mergeCell ref="D76:D79"/>
    <mergeCell ref="K76:K78"/>
    <mergeCell ref="L80:L83"/>
    <mergeCell ref="N80:N83"/>
    <mergeCell ref="B80:B83"/>
    <mergeCell ref="C80:C83"/>
    <mergeCell ref="D80:D83"/>
    <mergeCell ref="K80:K82"/>
    <mergeCell ref="B72:B75"/>
    <mergeCell ref="C72:C75"/>
    <mergeCell ref="B84:B87"/>
    <mergeCell ref="C84:C87"/>
    <mergeCell ref="D84:D87"/>
    <mergeCell ref="K84:K86"/>
    <mergeCell ref="L68:L71"/>
    <mergeCell ref="N68:N71"/>
    <mergeCell ref="B68:B71"/>
    <mergeCell ref="C68:C71"/>
    <mergeCell ref="D68:D71"/>
    <mergeCell ref="K68:K70"/>
    <mergeCell ref="D72:D75"/>
    <mergeCell ref="K72:K74"/>
    <mergeCell ref="L56:L59"/>
    <mergeCell ref="N56:N59"/>
    <mergeCell ref="L60:L63"/>
    <mergeCell ref="N60:N63"/>
    <mergeCell ref="B64:B67"/>
    <mergeCell ref="C64:C67"/>
    <mergeCell ref="D64:D67"/>
    <mergeCell ref="K64:K66"/>
    <mergeCell ref="B60:B63"/>
    <mergeCell ref="C60:C63"/>
    <mergeCell ref="D60:D63"/>
    <mergeCell ref="K60:K62"/>
    <mergeCell ref="L64:L67"/>
    <mergeCell ref="N64:N67"/>
    <mergeCell ref="B56:B59"/>
    <mergeCell ref="C56:C59"/>
    <mergeCell ref="L52:L55"/>
    <mergeCell ref="N52:N55"/>
    <mergeCell ref="B52:B55"/>
    <mergeCell ref="C52:C55"/>
    <mergeCell ref="D52:D55"/>
    <mergeCell ref="K52:K54"/>
    <mergeCell ref="D56:D59"/>
    <mergeCell ref="K56:K58"/>
    <mergeCell ref="N48:N51"/>
    <mergeCell ref="L44:L47"/>
    <mergeCell ref="N44:N47"/>
    <mergeCell ref="B48:B51"/>
    <mergeCell ref="C48:C51"/>
    <mergeCell ref="D48:D51"/>
    <mergeCell ref="K48:K50"/>
    <mergeCell ref="B44:B47"/>
    <mergeCell ref="C44:C47"/>
    <mergeCell ref="D44:D47"/>
    <mergeCell ref="K44:K46"/>
    <mergeCell ref="L48:L51"/>
    <mergeCell ref="D40:D43"/>
    <mergeCell ref="N24:N27"/>
    <mergeCell ref="B36:B39"/>
    <mergeCell ref="C36:C39"/>
    <mergeCell ref="D36:D39"/>
    <mergeCell ref="K36:K38"/>
    <mergeCell ref="L36:L39"/>
    <mergeCell ref="C24:C27"/>
    <mergeCell ref="D24:D27"/>
    <mergeCell ref="K24:K26"/>
    <mergeCell ref="L24:L27"/>
    <mergeCell ref="L40:L43"/>
    <mergeCell ref="N40:N43"/>
    <mergeCell ref="K40:K42"/>
    <mergeCell ref="B40:B43"/>
    <mergeCell ref="C40:C43"/>
    <mergeCell ref="B28:B31"/>
    <mergeCell ref="C28:C31"/>
    <mergeCell ref="D28:D31"/>
    <mergeCell ref="K28:K30"/>
    <mergeCell ref="L28:L31"/>
    <mergeCell ref="N28:N31"/>
    <mergeCell ref="B24:B27"/>
    <mergeCell ref="N36:N39"/>
    <mergeCell ref="B32:B35"/>
    <mergeCell ref="C32:C35"/>
    <mergeCell ref="D32:D35"/>
    <mergeCell ref="K32:K34"/>
    <mergeCell ref="L32:L35"/>
    <mergeCell ref="N32:N35"/>
    <mergeCell ref="K8:K10"/>
    <mergeCell ref="L8:L11"/>
    <mergeCell ref="C12:C15"/>
    <mergeCell ref="D12:D15"/>
    <mergeCell ref="K12:K14"/>
    <mergeCell ref="L12:L15"/>
    <mergeCell ref="K16:K18"/>
    <mergeCell ref="L16:L19"/>
    <mergeCell ref="N16:N19"/>
    <mergeCell ref="A1:N1"/>
    <mergeCell ref="A4:A115"/>
    <mergeCell ref="B4:B7"/>
    <mergeCell ref="C4:C7"/>
    <mergeCell ref="D4:D7"/>
    <mergeCell ref="K4:K6"/>
    <mergeCell ref="L4:L7"/>
    <mergeCell ref="M4:M115"/>
    <mergeCell ref="N4:N7"/>
    <mergeCell ref="B12:B15"/>
    <mergeCell ref="N8:N11"/>
    <mergeCell ref="B20:B23"/>
    <mergeCell ref="C20:C23"/>
    <mergeCell ref="D20:D23"/>
    <mergeCell ref="K20:K22"/>
    <mergeCell ref="L20:L23"/>
    <mergeCell ref="N20:N23"/>
    <mergeCell ref="B16:B19"/>
    <mergeCell ref="C16:C19"/>
    <mergeCell ref="D16:D19"/>
    <mergeCell ref="N12:N15"/>
    <mergeCell ref="B8:B11"/>
    <mergeCell ref="C8:C11"/>
    <mergeCell ref="D8:D1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5703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'[36]Оценка от учреждения'!H28</f>
        <v>4.5999999999999996</v>
      </c>
      <c r="I28" s="73">
        <f>'[36]Оценка от учреждения'!I28</f>
        <v>0</v>
      </c>
      <c r="J28" s="24">
        <f>IF(I28=0,100,IF(H28/I28*100&gt;100,100,H28/I28*100))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'[36]Оценка от учреждения'!H29</f>
        <v>100</v>
      </c>
      <c r="I29" s="73">
        <f>'[36]Оценка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'[36]Оценка от учреждения'!H30</f>
        <v>74.599999999999994</v>
      </c>
      <c r="I30" s="73">
        <f>'[36]Оценка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'[36]Оценка от учреждения'!H31</f>
        <v>0.57999999999999996</v>
      </c>
      <c r="I31" s="73">
        <f>'[36]Оценка от учреждения'!I31</f>
        <v>0.57999999999999996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'[36]Оценка от учреждения'!H32</f>
        <v>4.5999999999999996</v>
      </c>
      <c r="I32" s="73">
        <f>'[36]Оценка от учреждения'!I32</f>
        <v>4.7</v>
      </c>
      <c r="J32" s="24">
        <f>IF(H32/I32*100&gt;100,100,H32/I32*100)</f>
        <v>97.872340425531902</v>
      </c>
      <c r="K32" s="334">
        <f>(J32+J33+J34)/3</f>
        <v>97.235373528796615</v>
      </c>
      <c r="L32" s="336">
        <f>(K32+K35)/2</f>
        <v>98.530385177096719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'[36]Оценка от учреждения'!H33</f>
        <v>100</v>
      </c>
      <c r="I33" s="73">
        <f>'[36]Оценка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'[36]Оценка от учреждения'!H34</f>
        <v>74.599999999999994</v>
      </c>
      <c r="I34" s="73">
        <f>'[36]Оценка от учреждения'!I34</f>
        <v>70</v>
      </c>
      <c r="J34" s="24">
        <f>IF(I34/H34*100&gt;100,100,I34/H34*100)</f>
        <v>93.833780160857913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'[36]Оценка от учреждения'!H35</f>
        <v>189</v>
      </c>
      <c r="I35" s="73">
        <f>'[36]Оценка от учреждения'!I35</f>
        <v>188.67</v>
      </c>
      <c r="J35" s="24">
        <f>IF(I35/H35*100&gt;100,100,I35/H35*100)</f>
        <v>99.825396825396822</v>
      </c>
      <c r="K35" s="24">
        <f>J35</f>
        <v>99.825396825396822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'[36]Оценка от учреждения'!H104</f>
        <v>100</v>
      </c>
      <c r="I104" s="73">
        <f>'[36]Оценка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'[36]Оценка от учреждения'!H105</f>
        <v>4.5999999999999996</v>
      </c>
      <c r="I105" s="73">
        <f>'[36]Оценка от учреждения'!I105</f>
        <v>0</v>
      </c>
      <c r="J105" s="24">
        <f>IF(I105=0,100,IF(H105/I105*100&gt;100,100,H105/I105*100))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'[36]Оценка от учреждения'!H106</f>
        <v>100</v>
      </c>
      <c r="I106" s="73">
        <f>'[36]Оценка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'[36]Оценка от учреждения'!H107</f>
        <v>0.57999999999999996</v>
      </c>
      <c r="I107" s="73">
        <f>'[36]Оценка от учреждения'!I107</f>
        <v>0.57999999999999996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'[36]Оценка от учреждения'!H108</f>
        <v>100</v>
      </c>
      <c r="I108" s="73">
        <f>'[36]Оценка от учреждения'!I108</f>
        <v>99.926793557833108</v>
      </c>
      <c r="J108" s="24">
        <f>IF(I108/H108*100&gt;100,100,I108/H108*100)</f>
        <v>99.926793557833108</v>
      </c>
      <c r="K108" s="334">
        <f>(J108+J109+J110)/3</f>
        <v>99.266377994454999</v>
      </c>
      <c r="L108" s="336">
        <f>(K108+K111)/2</f>
        <v>99.545887409925911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'[36]Оценка от учреждения'!H109</f>
        <v>4.5999999999999996</v>
      </c>
      <c r="I109" s="73">
        <f>'[36]Оценка от учреждения'!I109</f>
        <v>4.7</v>
      </c>
      <c r="J109" s="24">
        <f>IF(H109/I109*100&gt;100,100,H109/I109*100)</f>
        <v>97.872340425531902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'[36]Оценка от учреждения'!H110</f>
        <v>100</v>
      </c>
      <c r="I110" s="73">
        <f>'[36]Оценка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'[36]Оценка от учреждения'!H111</f>
        <v>189</v>
      </c>
      <c r="I111" s="73">
        <f>'[36]Оценка от учреждения'!I111</f>
        <v>188.67</v>
      </c>
      <c r="J111" s="24">
        <f>IF(I111/H111*100&gt;100,100,I111/H111*100)</f>
        <v>99.825396825396822</v>
      </c>
      <c r="K111" s="24">
        <f>J111</f>
        <v>99.825396825396822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R131"/>
  <sheetViews>
    <sheetView showZeros="0" zoomScale="70" zoomScaleNormal="70" workbookViewId="0">
      <selection activeCell="L44" sqref="L44:L47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6.140625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4.710937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39">
        <v>8</v>
      </c>
      <c r="I3" s="39">
        <v>9</v>
      </c>
      <c r="J3" s="39">
        <v>10</v>
      </c>
      <c r="K3" s="37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2" t="s">
        <v>30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 t="shared" ref="J4:J9" si="0"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 t="shared" si="0"/>
        <v>#DIV/0!</v>
      </c>
      <c r="K5" s="213"/>
      <c r="L5" s="231"/>
      <c r="M5" s="203"/>
      <c r="N5" s="58"/>
      <c r="P5" s="129">
        <f>H7+H11+H15+H19+H23+H27+H31+H35+H39+H43+H47+H51+H55+H59+H63+H67+H71</f>
        <v>177.625</v>
      </c>
      <c r="Q5" s="129">
        <f>I7+I11+I15+I19+I23+I27+I31+I35+I39+I43+I47+I51+I55+I59+I63+I67+I71</f>
        <v>177.05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 t="shared" si="0"/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 t="shared" si="0"/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177.66666666666666</v>
      </c>
      <c r="Q7" s="129">
        <f>I75+I79+I83+I87+I91+I95+I99+I103+I107+I111+I115+I119</f>
        <v>177.48333333333332</v>
      </c>
      <c r="R7" s="129"/>
    </row>
    <row r="8" spans="1:18" ht="81.75" hidden="1" customHeight="1" x14ac:dyDescent="0.25">
      <c r="A8" s="203"/>
      <c r="B8" s="51" t="s">
        <v>90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0</v>
      </c>
      <c r="I8" s="73">
        <v>0</v>
      </c>
      <c r="J8" s="24" t="e">
        <f t="shared" si="0"/>
        <v>#DIV/0!</v>
      </c>
      <c r="K8" s="229" t="e">
        <f>(J8+J9+J10)/3</f>
        <v>#DIV/0!</v>
      </c>
      <c r="L8" s="230" t="e">
        <f>(K8+K11)/2</f>
        <v>#DIV/0!</v>
      </c>
      <c r="M8" s="203"/>
      <c r="N8" s="224"/>
    </row>
    <row r="9" spans="1:18" ht="81.75" hidden="1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0</v>
      </c>
      <c r="I9" s="73">
        <v>0</v>
      </c>
      <c r="J9" s="24" t="e">
        <f t="shared" si="0"/>
        <v>#DIV/0!</v>
      </c>
      <c r="K9" s="213"/>
      <c r="L9" s="233"/>
      <c r="M9" s="203"/>
      <c r="N9" s="225"/>
    </row>
    <row r="10" spans="1:18" ht="81.75" hidden="1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0</v>
      </c>
      <c r="I10" s="73">
        <v>0</v>
      </c>
      <c r="J10" s="24" t="e">
        <f t="shared" ref="J10:J31" si="1">IF(I10/H10*100&gt;100,100,I10/H10*100)</f>
        <v>#DIV/0!</v>
      </c>
      <c r="K10" s="214"/>
      <c r="L10" s="233"/>
      <c r="M10" s="203"/>
      <c r="N10" s="225"/>
    </row>
    <row r="11" spans="1:18" ht="81.75" hidden="1" customHeight="1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0</v>
      </c>
      <c r="I11" s="74">
        <v>0</v>
      </c>
      <c r="J11" s="24" t="e">
        <f t="shared" si="1"/>
        <v>#DIV/0!</v>
      </c>
      <c r="K11" s="24" t="e">
        <f>J11</f>
        <v>#DIV/0!</v>
      </c>
      <c r="L11" s="234"/>
      <c r="M11" s="203"/>
      <c r="N11" s="226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1"/>
        <v>#DIV/0!</v>
      </c>
      <c r="K12" s="229" t="e">
        <f>(J12+J13+J14)/3</f>
        <v>#DIV/0!</v>
      </c>
      <c r="L12" s="230" t="e">
        <f>(K12+K15)/2</f>
        <v>#DIV/0!</v>
      </c>
      <c r="M12" s="203"/>
      <c r="N12" s="58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1"/>
        <v>#DIV/0!</v>
      </c>
      <c r="K13" s="213"/>
      <c r="L13" s="231"/>
      <c r="M13" s="203"/>
      <c r="N13" s="58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1"/>
        <v>#DIV/0!</v>
      </c>
      <c r="K14" s="214"/>
      <c r="L14" s="231"/>
      <c r="M14" s="203"/>
      <c r="N14" s="58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1"/>
        <v>#DIV/0!</v>
      </c>
      <c r="K15" s="24" t="e">
        <f>J15</f>
        <v>#DIV/0!</v>
      </c>
      <c r="L15" s="232"/>
      <c r="M15" s="203"/>
      <c r="N15" s="53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1"/>
        <v>#DIV/0!</v>
      </c>
      <c r="K16" s="229" t="e">
        <f>(J16+J17+J18)/3</f>
        <v>#DIV/0!</v>
      </c>
      <c r="L16" s="230" t="e">
        <f>(K16+K19)/2</f>
        <v>#DIV/0!</v>
      </c>
      <c r="M16" s="203"/>
      <c r="N16" s="224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1"/>
        <v>#DIV/0!</v>
      </c>
      <c r="K17" s="213"/>
      <c r="L17" s="233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1"/>
        <v>#DIV/0!</v>
      </c>
      <c r="K18" s="214"/>
      <c r="L18" s="233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1"/>
        <v>#DIV/0!</v>
      </c>
      <c r="K19" s="24" t="e">
        <f>J19</f>
        <v>#DIV/0!</v>
      </c>
      <c r="L19" s="234"/>
      <c r="M19" s="203"/>
      <c r="N19" s="226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1"/>
        <v>#DIV/0!</v>
      </c>
      <c r="K20" s="229" t="e">
        <f>(J20+J21+J22)/3</f>
        <v>#DIV/0!</v>
      </c>
      <c r="L20" s="230" t="e">
        <f>(K20+K23)/2</f>
        <v>#DIV/0!</v>
      </c>
      <c r="M20" s="203"/>
      <c r="N20" s="224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1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1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1"/>
        <v>#DIV/0!</v>
      </c>
      <c r="K23" s="24" t="e">
        <f>J23</f>
        <v>#DIV/0!</v>
      </c>
      <c r="L23" s="232"/>
      <c r="M23" s="203"/>
      <c r="N23" s="226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1"/>
        <v>#DIV/0!</v>
      </c>
      <c r="K24" s="229" t="e">
        <f>(J24+J25+J26)/3</f>
        <v>#DIV/0!</v>
      </c>
      <c r="L24" s="230" t="e">
        <f>(K24+K27)/2</f>
        <v>#DIV/0!</v>
      </c>
      <c r="M24" s="203"/>
      <c r="N24" s="58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1"/>
        <v>#DIV/0!</v>
      </c>
      <c r="K25" s="213"/>
      <c r="L25" s="233"/>
      <c r="M25" s="203"/>
      <c r="N25" s="58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1"/>
        <v>#DIV/0!</v>
      </c>
      <c r="K26" s="214"/>
      <c r="L26" s="233"/>
      <c r="M26" s="203"/>
      <c r="N26" s="58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1"/>
        <v>#DIV/0!</v>
      </c>
      <c r="K27" s="24" t="e">
        <f>J27</f>
        <v>#DIV/0!</v>
      </c>
      <c r="L27" s="234"/>
      <c r="M27" s="203"/>
      <c r="N27" s="53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1"/>
        <v>#DIV/0!</v>
      </c>
      <c r="K28" s="229" t="e">
        <f>(J28+J29+J30)/3</f>
        <v>#DIV/0!</v>
      </c>
      <c r="L28" s="230" t="e">
        <f>(K28+K31)/2</f>
        <v>#DIV/0!</v>
      </c>
      <c r="M28" s="203"/>
      <c r="N28" s="224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1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1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1"/>
        <v>#DIV/0!</v>
      </c>
      <c r="K31" s="24" t="e">
        <f>J31</f>
        <v>#DIV/0!</v>
      </c>
      <c r="L31" s="232"/>
      <c r="M31" s="203"/>
      <c r="N31" s="226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13.00558829506198</v>
      </c>
      <c r="I32" s="73">
        <v>12.012227735721618</v>
      </c>
      <c r="J32" s="24">
        <f>IF(H32/I32*100&gt;100,100,H32/I32*100)</f>
        <v>100</v>
      </c>
      <c r="K32" s="229">
        <f>(J32+J33+J34)/3</f>
        <v>100</v>
      </c>
      <c r="L32" s="230">
        <f>(K32+K35)/2</f>
        <v>100</v>
      </c>
      <c r="M32" s="203"/>
      <c r="N32" s="224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f>IF(I33/H33*100&gt;100,100,I33/H33*100)</f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80.040650406504071</v>
      </c>
      <c r="I34" s="73">
        <v>80.14</v>
      </c>
      <c r="J34" s="24">
        <f t="shared" ref="J34:J79" si="2">IF(I34/H34*100&gt;100,100,I34/H34*100)</f>
        <v>100</v>
      </c>
      <c r="K34" s="214"/>
      <c r="L34" s="233"/>
      <c r="M34" s="203"/>
      <c r="N34" s="225"/>
    </row>
    <row r="35" spans="1:14" ht="31.5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172.66666666666666</v>
      </c>
      <c r="I35" s="74">
        <v>172.83333333333334</v>
      </c>
      <c r="J35" s="24">
        <f>IF(I35/H35*100&gt;100,100,I35/H35*100)</f>
        <v>100</v>
      </c>
      <c r="K35" s="24">
        <f>J35</f>
        <v>100</v>
      </c>
      <c r="L35" s="234"/>
      <c r="M35" s="203"/>
      <c r="N35" s="225"/>
    </row>
    <row r="36" spans="1:14" ht="81.75" hidden="1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0</v>
      </c>
      <c r="I36" s="73">
        <v>0</v>
      </c>
      <c r="J36" s="24" t="e">
        <f t="shared" si="2"/>
        <v>#DIV/0!</v>
      </c>
      <c r="K36" s="229" t="e">
        <f>(J36+J37+J38)/3</f>
        <v>#DIV/0!</v>
      </c>
      <c r="L36" s="230" t="e">
        <f>(K36+K39)/2</f>
        <v>#DIV/0!</v>
      </c>
      <c r="M36" s="203"/>
      <c r="N36" s="225"/>
    </row>
    <row r="37" spans="1:14" ht="81.75" hidden="1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0</v>
      </c>
      <c r="I37" s="73">
        <v>0</v>
      </c>
      <c r="J37" s="24" t="e">
        <f t="shared" si="2"/>
        <v>#DIV/0!</v>
      </c>
      <c r="K37" s="213"/>
      <c r="L37" s="231"/>
      <c r="M37" s="203"/>
      <c r="N37" s="225"/>
    </row>
    <row r="38" spans="1:14" ht="81.75" hidden="1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0</v>
      </c>
      <c r="I38" s="73">
        <v>0</v>
      </c>
      <c r="J38" s="24" t="e">
        <f t="shared" si="2"/>
        <v>#DIV/0!</v>
      </c>
      <c r="K38" s="214"/>
      <c r="L38" s="231"/>
      <c r="M38" s="203"/>
      <c r="N38" s="225"/>
    </row>
    <row r="39" spans="1:14" ht="81.75" hidden="1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0</v>
      </c>
      <c r="I39" s="74">
        <v>0</v>
      </c>
      <c r="J39" s="24" t="e">
        <f t="shared" si="2"/>
        <v>#DIV/0!</v>
      </c>
      <c r="K39" s="24" t="e">
        <f>J39</f>
        <v>#DIV/0!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2"/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2"/>
        <v>#DIV/0!</v>
      </c>
      <c r="K41" s="213"/>
      <c r="L41" s="233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2"/>
        <v>#DIV/0!</v>
      </c>
      <c r="K42" s="214"/>
      <c r="L42" s="233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4">
        <v>0</v>
      </c>
      <c r="I43" s="74">
        <v>0</v>
      </c>
      <c r="J43" s="24" t="e">
        <f t="shared" si="2"/>
        <v>#DIV/0!</v>
      </c>
      <c r="K43" s="24" t="e">
        <f>J43</f>
        <v>#DIV/0!</v>
      </c>
      <c r="L43" s="234"/>
      <c r="M43" s="203"/>
      <c r="N43" s="225"/>
    </row>
    <row r="44" spans="1:14" ht="81.75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12.96553601197564</v>
      </c>
      <c r="I44" s="73">
        <v>15.170184506568948</v>
      </c>
      <c r="J44" s="24">
        <f>IF(H44/I44*100&gt;100,100,H44/I44*100)</f>
        <v>85.467226890756294</v>
      </c>
      <c r="K44" s="229">
        <f>(J44+J45+J46)/3</f>
        <v>95.155742296918774</v>
      </c>
      <c r="L44" s="230">
        <f>(K44+K47)/2</f>
        <v>90.098879551820716</v>
      </c>
      <c r="M44" s="203"/>
      <c r="N44" s="225"/>
    </row>
    <row r="45" spans="1:14" ht="81.75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100</v>
      </c>
      <c r="I45" s="73">
        <v>100</v>
      </c>
      <c r="J45" s="24">
        <f>IF(I45/H45*100&gt;100,100,I45/H45*100)</f>
        <v>100</v>
      </c>
      <c r="K45" s="213"/>
      <c r="L45" s="231"/>
      <c r="M45" s="203"/>
      <c r="N45" s="225"/>
    </row>
    <row r="46" spans="1:14" ht="81.75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80</v>
      </c>
      <c r="I46" s="73">
        <v>87.5</v>
      </c>
      <c r="J46" s="24">
        <f>IF(I46/H46*100&gt;100,100,I46/H46*100)</f>
        <v>100</v>
      </c>
      <c r="K46" s="214"/>
      <c r="L46" s="231"/>
      <c r="M46" s="203"/>
      <c r="N46" s="225"/>
    </row>
    <row r="47" spans="1:14" ht="31.5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4.958333333333333</v>
      </c>
      <c r="I47" s="74">
        <v>4.2166666666666659</v>
      </c>
      <c r="J47" s="24">
        <f>IF(I47/H47*100&gt;100,100,I47/H47*100)</f>
        <v>85.042016806722671</v>
      </c>
      <c r="K47" s="24">
        <f>J47</f>
        <v>85.042016806722671</v>
      </c>
      <c r="L47" s="232"/>
      <c r="M47" s="203"/>
      <c r="N47" s="225"/>
    </row>
    <row r="48" spans="1:14" ht="81.75" hidden="1" customHeight="1" x14ac:dyDescent="0.25">
      <c r="A48" s="203"/>
      <c r="B48" s="51"/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0</v>
      </c>
      <c r="I48" s="73">
        <v>0</v>
      </c>
      <c r="J48" s="24" t="e">
        <f t="shared" si="2"/>
        <v>#DIV/0!</v>
      </c>
      <c r="K48" s="229" t="e">
        <f>(J48+J49+J50)/3</f>
        <v>#DIV/0!</v>
      </c>
      <c r="L48" s="230" t="e">
        <f>(K48+K51)/2</f>
        <v>#DIV/0!</v>
      </c>
      <c r="M48" s="203"/>
      <c r="N48" s="225"/>
    </row>
    <row r="49" spans="1:14" ht="81.75" hidden="1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0</v>
      </c>
      <c r="I49" s="73">
        <v>0</v>
      </c>
      <c r="J49" s="24" t="e">
        <f t="shared" si="2"/>
        <v>#DIV/0!</v>
      </c>
      <c r="K49" s="213"/>
      <c r="L49" s="233"/>
      <c r="M49" s="203"/>
      <c r="N49" s="225"/>
    </row>
    <row r="50" spans="1:14" ht="81.75" hidden="1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0</v>
      </c>
      <c r="I50" s="73">
        <v>0</v>
      </c>
      <c r="J50" s="24" t="e">
        <f t="shared" si="2"/>
        <v>#DIV/0!</v>
      </c>
      <c r="K50" s="214"/>
      <c r="L50" s="233"/>
      <c r="M50" s="203"/>
      <c r="N50" s="225"/>
    </row>
    <row r="51" spans="1:14" ht="81.75" hidden="1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0</v>
      </c>
      <c r="I51" s="74">
        <v>0</v>
      </c>
      <c r="J51" s="24" t="e">
        <f t="shared" si="2"/>
        <v>#DIV/0!</v>
      </c>
      <c r="K51" s="24" t="e">
        <f>J51</f>
        <v>#DIV/0!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hidden="1" customHeight="1" x14ac:dyDescent="0.25">
      <c r="A64" s="203"/>
      <c r="B64" s="51" t="s">
        <v>95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0</v>
      </c>
      <c r="I64" s="73">
        <v>0</v>
      </c>
      <c r="J64" s="24" t="e">
        <f t="shared" si="2"/>
        <v>#DIV/0!</v>
      </c>
      <c r="K64" s="229" t="e">
        <f>(J64+J65+J66)/3</f>
        <v>#DIV/0!</v>
      </c>
      <c r="L64" s="230" t="e">
        <f>(K64+K67)/2</f>
        <v>#DIV/0!</v>
      </c>
      <c r="M64" s="203"/>
      <c r="N64" s="225"/>
    </row>
    <row r="65" spans="1:14" ht="81.75" hidden="1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0</v>
      </c>
      <c r="I65" s="73">
        <v>0</v>
      </c>
      <c r="J65" s="24" t="e">
        <f t="shared" si="2"/>
        <v>#DIV/0!</v>
      </c>
      <c r="K65" s="213"/>
      <c r="L65" s="233"/>
      <c r="M65" s="203"/>
      <c r="N65" s="225"/>
    </row>
    <row r="66" spans="1:14" ht="81.75" hidden="1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0</v>
      </c>
      <c r="I66" s="73">
        <v>0</v>
      </c>
      <c r="J66" s="24" t="e">
        <f t="shared" si="2"/>
        <v>#DIV/0!</v>
      </c>
      <c r="K66" s="214"/>
      <c r="L66" s="233"/>
      <c r="M66" s="203"/>
      <c r="N66" s="225"/>
    </row>
    <row r="67" spans="1:14" ht="81.75" hidden="1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0</v>
      </c>
      <c r="I67" s="74">
        <v>0</v>
      </c>
      <c r="J67" s="24" t="e">
        <f t="shared" si="2"/>
        <v>#DIV/0!</v>
      </c>
      <c r="K67" s="24" t="e">
        <f>J67</f>
        <v>#DIV/0!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2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2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2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2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2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2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 t="shared" si="2"/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 t="shared" si="2"/>
        <v>#DIV/0!</v>
      </c>
      <c r="K75" s="24" t="e">
        <f>J75</f>
        <v>#DIV/0!</v>
      </c>
      <c r="L75" s="234"/>
      <c r="M75" s="203"/>
      <c r="N75" s="225"/>
    </row>
    <row r="76" spans="1:14" ht="81.75" hidden="1" customHeight="1" x14ac:dyDescent="0.25">
      <c r="A76" s="203"/>
      <c r="B76" s="51"/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0</v>
      </c>
      <c r="I76" s="73">
        <v>0</v>
      </c>
      <c r="J76" s="24" t="e">
        <f t="shared" si="2"/>
        <v>#DIV/0!</v>
      </c>
      <c r="K76" s="229" t="e">
        <f>(J76+J77+J78)/3</f>
        <v>#DIV/0!</v>
      </c>
      <c r="L76" s="230" t="e">
        <f>(K76+K79)/2</f>
        <v>#DIV/0!</v>
      </c>
      <c r="M76" s="203"/>
      <c r="N76" s="225"/>
    </row>
    <row r="77" spans="1:14" ht="81.75" hidden="1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0</v>
      </c>
      <c r="I77" s="73">
        <v>0</v>
      </c>
      <c r="J77" s="24" t="e">
        <f t="shared" si="2"/>
        <v>#DIV/0!</v>
      </c>
      <c r="K77" s="213"/>
      <c r="L77" s="231"/>
      <c r="M77" s="203"/>
      <c r="N77" s="225"/>
    </row>
    <row r="78" spans="1:14" ht="81.75" hidden="1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0</v>
      </c>
      <c r="I78" s="73">
        <v>0</v>
      </c>
      <c r="J78" s="24" t="e">
        <f t="shared" si="2"/>
        <v>#DIV/0!</v>
      </c>
      <c r="K78" s="214"/>
      <c r="L78" s="231"/>
      <c r="M78" s="203"/>
      <c r="N78" s="225"/>
    </row>
    <row r="79" spans="1:14" ht="81.75" hidden="1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0</v>
      </c>
      <c r="I79" s="74">
        <v>0</v>
      </c>
      <c r="J79" s="24" t="e">
        <f t="shared" si="2"/>
        <v>#DIV/0!</v>
      </c>
      <c r="K79" s="24" t="e">
        <f>J79</f>
        <v>#DIV/0!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5">
        <v>13.007165190203231</v>
      </c>
      <c r="I80" s="73">
        <v>11.551097874617813</v>
      </c>
      <c r="J80" s="24">
        <f>IF(H80/I80*100&gt;100,100,H80/I80*100)</f>
        <v>100</v>
      </c>
      <c r="K80" s="229">
        <f>(J80+J81+J82)/3</f>
        <v>100</v>
      </c>
      <c r="L80" s="230">
        <f>(K80+K83)/2</f>
        <v>100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5" si="3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3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134.66666666666666</v>
      </c>
      <c r="I83" s="74">
        <v>136.16666666666666</v>
      </c>
      <c r="J83" s="24">
        <f t="shared" si="3"/>
        <v>100</v>
      </c>
      <c r="K83" s="24">
        <f>J83</f>
        <v>100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3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3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3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3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3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3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3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3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3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3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3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3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3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3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3"/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3"/>
        <v>#DIV/0!</v>
      </c>
      <c r="K99" s="24" t="e">
        <f>J99</f>
        <v>#DIV/0!</v>
      </c>
      <c r="L99" s="234"/>
      <c r="M99" s="203"/>
      <c r="N99" s="225"/>
    </row>
    <row r="100" spans="1:14" ht="81.75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12.999999999999998</v>
      </c>
      <c r="I100" s="73">
        <v>6.0728744939271246</v>
      </c>
      <c r="J100" s="24">
        <f>IF(H100/I100*100&gt;100,100,H100/I100*100)</f>
        <v>100</v>
      </c>
      <c r="K100" s="229">
        <f>(J100+J101+J102)/3</f>
        <v>100</v>
      </c>
      <c r="L100" s="230">
        <f>(K100+K103)/2</f>
        <v>100</v>
      </c>
      <c r="M100" s="203"/>
      <c r="N100" s="225"/>
    </row>
    <row r="101" spans="1:14" ht="81.75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100</v>
      </c>
      <c r="I101" s="73">
        <v>100</v>
      </c>
      <c r="J101" s="24">
        <f>IF(I101/H101*100&gt;100,100,I101/H101*100)</f>
        <v>100</v>
      </c>
      <c r="K101" s="213"/>
      <c r="L101" s="231"/>
      <c r="M101" s="203"/>
      <c r="N101" s="225"/>
    </row>
    <row r="102" spans="1:14" ht="81.75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100</v>
      </c>
      <c r="I102" s="73">
        <v>100</v>
      </c>
      <c r="J102" s="24">
        <f>IF(I102/H102*100&gt;100,100,I102/H102*100)</f>
        <v>100</v>
      </c>
      <c r="K102" s="214"/>
      <c r="L102" s="231"/>
      <c r="M102" s="203"/>
      <c r="N102" s="225"/>
    </row>
    <row r="103" spans="1:14" ht="81.75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1</v>
      </c>
      <c r="I103" s="74">
        <v>1</v>
      </c>
      <c r="J103" s="24">
        <f>IF(I103/H103*100&gt;100,100,I103/H103*100)</f>
        <v>100</v>
      </c>
      <c r="K103" s="24">
        <f>J103</f>
        <v>100</v>
      </c>
      <c r="L103" s="232"/>
      <c r="M103" s="203"/>
      <c r="N103" s="225"/>
    </row>
    <row r="104" spans="1:14" ht="81.75" hidden="1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0</v>
      </c>
      <c r="I104" s="73">
        <v>0</v>
      </c>
      <c r="J104" s="24" t="e">
        <f t="shared" si="3"/>
        <v>#DIV/0!</v>
      </c>
      <c r="K104" s="229" t="e">
        <f>(J104+J105+J106)/3</f>
        <v>#DIV/0!</v>
      </c>
      <c r="L104" s="230" t="e">
        <f>(K104+K107)/2</f>
        <v>#DIV/0!</v>
      </c>
      <c r="M104" s="203"/>
      <c r="N104" s="225"/>
    </row>
    <row r="105" spans="1:14" ht="81.75" hidden="1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0</v>
      </c>
      <c r="I105" s="73">
        <v>0</v>
      </c>
      <c r="J105" s="24" t="e">
        <f t="shared" si="3"/>
        <v>#DIV/0!</v>
      </c>
      <c r="K105" s="213"/>
      <c r="L105" s="233"/>
      <c r="M105" s="203"/>
      <c r="N105" s="225"/>
    </row>
    <row r="106" spans="1:14" ht="81.75" hidden="1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0</v>
      </c>
      <c r="I106" s="73">
        <v>0</v>
      </c>
      <c r="J106" s="24" t="e">
        <f>IF(I106/H106*100&gt;100,100,I106/H106*100)</f>
        <v>#DIV/0!</v>
      </c>
      <c r="K106" s="214"/>
      <c r="L106" s="233"/>
      <c r="M106" s="203"/>
      <c r="N106" s="225"/>
    </row>
    <row r="107" spans="1:14" ht="81.75" hidden="1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0</v>
      </c>
      <c r="I107" s="74">
        <v>0</v>
      </c>
      <c r="J107" s="24" t="e">
        <f>IF(I107/H107*100&gt;100,100,I107/H107*100)</f>
        <v>#DIV/0!</v>
      </c>
      <c r="K107" s="24" t="e">
        <f>J107</f>
        <v>#DIV/0!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12.984817813765181</v>
      </c>
      <c r="I108" s="73">
        <v>13.915732508697332</v>
      </c>
      <c r="J108" s="24">
        <f>IF(H108/I108*100&gt;100,100,H108/I108*100)</f>
        <v>93.310343567251465</v>
      </c>
      <c r="K108" s="229">
        <f>(J108+J109+J110)/3</f>
        <v>97.77011452241716</v>
      </c>
      <c r="L108" s="230">
        <f>(K108+K111)/2</f>
        <v>90.343390594541916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4</v>
      </c>
      <c r="I111" s="74">
        <v>3.3166666666666664</v>
      </c>
      <c r="J111" s="24">
        <f>IF(I111/H111*100&gt;100,100,I111/H111*100)</f>
        <v>82.916666666666657</v>
      </c>
      <c r="K111" s="24">
        <f>J111</f>
        <v>82.916666666666657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5">
        <v>12.999999999999998</v>
      </c>
      <c r="I112" s="73">
        <v>13.601050443155707</v>
      </c>
      <c r="J112" s="24">
        <f>IF(H112/I112*100&gt;100,100,H112/I112*100)</f>
        <v>95.580852775543022</v>
      </c>
      <c r="K112" s="229">
        <f>(J112+J113+J114)/3</f>
        <v>98.526950925180998</v>
      </c>
      <c r="L112" s="230">
        <f>(K112+K115)/2</f>
        <v>97.947685988906287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4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4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38</v>
      </c>
      <c r="I115" s="74">
        <v>37</v>
      </c>
      <c r="J115" s="24">
        <f t="shared" si="4"/>
        <v>97.368421052631575</v>
      </c>
      <c r="K115" s="24">
        <f>J115</f>
        <v>97.368421052631575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4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4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4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4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  <c r="H121" s="17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B127" s="132"/>
      <c r="C127" s="133"/>
      <c r="D127" s="133"/>
      <c r="E127" s="133"/>
      <c r="F127" s="133"/>
      <c r="G127" s="133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65" showPageBreaks="1" showAutoFilter="1" view="pageBreakPreview" showRuler="0" topLeftCell="A115">
      <selection activeCell="B4" sqref="B4:B7"/>
      <rowBreaks count="8" manualBreakCount="8">
        <brk id="16" max="13" man="1"/>
        <brk id="31" max="13" man="1"/>
        <brk id="46" max="13" man="1"/>
        <brk id="61" max="13" man="1"/>
        <brk id="76" max="13" man="1"/>
        <brk id="83" max="16383" man="1"/>
        <brk id="98" max="13" man="1"/>
        <brk id="113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1"/>
      <headerFooter alignWithMargins="0"/>
      <autoFilter ref="B1:O1"/>
    </customSheetView>
    <customSheetView guid="{D5409CD0-FC72-4D2B-8AB4-BC211D5DA7DB}" scale="65" showPageBreaks="1" showAutoFilter="1" view="pageBreakPreview" showRuler="0">
      <selection activeCell="A2" sqref="A2"/>
      <rowBreaks count="8" manualBreakCount="8">
        <brk id="16" max="13" man="1"/>
        <brk id="31" max="13" man="1"/>
        <brk id="46" max="13" man="1"/>
        <brk id="61" max="13" man="1"/>
        <brk id="76" max="13" man="1"/>
        <brk id="83" max="16383" man="1"/>
        <brk id="98" max="13" man="1"/>
        <brk id="113" max="13" man="1"/>
      </rowBreaks>
      <pageMargins left="0.35433070866141736" right="0.35433070866141736" top="0.39370078740157483" bottom="0.39370078740157483" header="0.51181102362204722" footer="0.51181102362204722"/>
      <pageSetup paperSize="9" scale="44" orientation="landscape" horizontalDpi="4294967293" r:id="rId2"/>
      <headerFooter alignWithMargins="0"/>
      <autoFilter ref="B1:O1"/>
    </customSheetView>
  </customSheetViews>
  <mergeCells count="127">
    <mergeCell ref="K36:K38"/>
    <mergeCell ref="D4:D7"/>
    <mergeCell ref="D28:D31"/>
    <mergeCell ref="D32:D35"/>
    <mergeCell ref="D16:D19"/>
    <mergeCell ref="D20:D23"/>
    <mergeCell ref="D24:D27"/>
    <mergeCell ref="L56:L59"/>
    <mergeCell ref="N116:N119"/>
    <mergeCell ref="L104:L107"/>
    <mergeCell ref="L112:L115"/>
    <mergeCell ref="L108:L111"/>
    <mergeCell ref="L116:L119"/>
    <mergeCell ref="M4:M119"/>
    <mergeCell ref="L68:L71"/>
    <mergeCell ref="N28:N31"/>
    <mergeCell ref="L36:L39"/>
    <mergeCell ref="L32:L35"/>
    <mergeCell ref="L96:L99"/>
    <mergeCell ref="N8:N11"/>
    <mergeCell ref="N20:N23"/>
    <mergeCell ref="N16:N19"/>
    <mergeCell ref="N32:N115"/>
    <mergeCell ref="L48:L51"/>
    <mergeCell ref="L52:L55"/>
    <mergeCell ref="L92:L95"/>
    <mergeCell ref="L4:L7"/>
    <mergeCell ref="L24:L27"/>
    <mergeCell ref="L60:L63"/>
    <mergeCell ref="L28:L31"/>
    <mergeCell ref="L44:L47"/>
    <mergeCell ref="L64:L67"/>
    <mergeCell ref="L40:L43"/>
    <mergeCell ref="L12:L15"/>
    <mergeCell ref="L20:L23"/>
    <mergeCell ref="L16:L19"/>
    <mergeCell ref="L8:L11"/>
    <mergeCell ref="C92:C95"/>
    <mergeCell ref="D92:D95"/>
    <mergeCell ref="K92:K94"/>
    <mergeCell ref="K48:K50"/>
    <mergeCell ref="C56:C59"/>
    <mergeCell ref="D56:D59"/>
    <mergeCell ref="C40:C43"/>
    <mergeCell ref="D44:D47"/>
    <mergeCell ref="K52:K54"/>
    <mergeCell ref="K44:K46"/>
    <mergeCell ref="K40:K42"/>
    <mergeCell ref="C52:C55"/>
    <mergeCell ref="D52:D55"/>
    <mergeCell ref="D80:D83"/>
    <mergeCell ref="C84:C87"/>
    <mergeCell ref="C88:C91"/>
    <mergeCell ref="D88:D91"/>
    <mergeCell ref="C80:C83"/>
    <mergeCell ref="D84:D87"/>
    <mergeCell ref="K64:K66"/>
    <mergeCell ref="K60:K62"/>
    <mergeCell ref="K56:K58"/>
    <mergeCell ref="D48:D51"/>
    <mergeCell ref="D40:D43"/>
    <mergeCell ref="C32:C35"/>
    <mergeCell ref="C16:C19"/>
    <mergeCell ref="L100:L103"/>
    <mergeCell ref="L80:L83"/>
    <mergeCell ref="A1:N1"/>
    <mergeCell ref="K4:K6"/>
    <mergeCell ref="A4:A119"/>
    <mergeCell ref="C4:C7"/>
    <mergeCell ref="D60:D63"/>
    <mergeCell ref="C28:C31"/>
    <mergeCell ref="K28:K30"/>
    <mergeCell ref="K24:K26"/>
    <mergeCell ref="C8:C11"/>
    <mergeCell ref="D8:D11"/>
    <mergeCell ref="C12:C15"/>
    <mergeCell ref="D12:D15"/>
    <mergeCell ref="C24:C27"/>
    <mergeCell ref="K32:K34"/>
    <mergeCell ref="K12:K14"/>
    <mergeCell ref="K20:K22"/>
    <mergeCell ref="K16:K18"/>
    <mergeCell ref="K8:K10"/>
    <mergeCell ref="C44:C47"/>
    <mergeCell ref="C20:C23"/>
    <mergeCell ref="C36:C39"/>
    <mergeCell ref="D36:D39"/>
    <mergeCell ref="C48:C51"/>
    <mergeCell ref="C60:C63"/>
    <mergeCell ref="C76:C79"/>
    <mergeCell ref="D76:D79"/>
    <mergeCell ref="D72:D75"/>
    <mergeCell ref="C68:C71"/>
    <mergeCell ref="D68:D71"/>
    <mergeCell ref="C64:C67"/>
    <mergeCell ref="D64:D67"/>
    <mergeCell ref="C72:C75"/>
    <mergeCell ref="A121:C121"/>
    <mergeCell ref="C112:C115"/>
    <mergeCell ref="D112:D115"/>
    <mergeCell ref="D96:D99"/>
    <mergeCell ref="D104:D107"/>
    <mergeCell ref="C108:C111"/>
    <mergeCell ref="C96:C99"/>
    <mergeCell ref="D108:D111"/>
    <mergeCell ref="B120:C120"/>
    <mergeCell ref="C116:C119"/>
    <mergeCell ref="D116:D119"/>
    <mergeCell ref="C104:C107"/>
    <mergeCell ref="C100:C103"/>
    <mergeCell ref="D100:D103"/>
    <mergeCell ref="K96:K98"/>
    <mergeCell ref="L88:L91"/>
    <mergeCell ref="K116:K118"/>
    <mergeCell ref="K68:K70"/>
    <mergeCell ref="K76:K78"/>
    <mergeCell ref="K112:K114"/>
    <mergeCell ref="K88:K90"/>
    <mergeCell ref="K104:K106"/>
    <mergeCell ref="K108:K110"/>
    <mergeCell ref="K100:K102"/>
    <mergeCell ref="K80:K82"/>
    <mergeCell ref="K84:K86"/>
    <mergeCell ref="L76:L79"/>
    <mergeCell ref="L84:L87"/>
    <mergeCell ref="K72:K74"/>
    <mergeCell ref="L72:L75"/>
  </mergeCells>
  <phoneticPr fontId="5" type="noConversion"/>
  <pageMargins left="0.75" right="0.75" top="1" bottom="1" header="0.5" footer="0.5"/>
  <pageSetup paperSize="9" scale="28" orientation="portrait" r:id="rId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8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253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23"/>
      <c r="I7" s="23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23"/>
      <c r="I15" s="23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hidden="1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/>
      <c r="I32" s="73"/>
      <c r="J32" s="24"/>
      <c r="K32" s="334"/>
      <c r="L32" s="336"/>
      <c r="M32" s="348"/>
      <c r="N32" s="350"/>
    </row>
    <row r="33" spans="1:14" ht="39" hidden="1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/>
      <c r="I33" s="73"/>
      <c r="J33" s="24"/>
      <c r="K33" s="335"/>
      <c r="L33" s="337"/>
      <c r="M33" s="348"/>
      <c r="N33" s="351"/>
    </row>
    <row r="34" spans="1:14" ht="33.75" hidden="1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/>
      <c r="I34" s="73"/>
      <c r="J34" s="24"/>
      <c r="K34" s="335"/>
      <c r="L34" s="337"/>
      <c r="M34" s="348"/>
      <c r="N34" s="351"/>
    </row>
    <row r="35" spans="1:14" ht="33" hidden="1" customHeight="1" x14ac:dyDescent="0.25">
      <c r="A35" s="339"/>
      <c r="B35" s="338"/>
      <c r="C35" s="339"/>
      <c r="D35" s="340"/>
      <c r="E35" s="180" t="s">
        <v>16</v>
      </c>
      <c r="F35" s="183" t="s">
        <v>187</v>
      </c>
      <c r="G35" s="182" t="s">
        <v>18</v>
      </c>
      <c r="H35" s="73"/>
      <c r="I35" s="73"/>
      <c r="J35" s="24"/>
      <c r="K35" s="24"/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23"/>
      <c r="I39" s="23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23"/>
      <c r="I43" s="23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23"/>
      <c r="I47" s="23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23"/>
      <c r="I51" s="23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23"/>
      <c r="I55" s="23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23"/>
      <c r="I59" s="23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23"/>
      <c r="I67" s="23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23"/>
      <c r="I71" s="23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23"/>
      <c r="I75" s="23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23"/>
      <c r="I83" s="23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23"/>
      <c r="I91" s="23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23"/>
      <c r="I95" s="23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'[7]101'!H100</f>
        <v>100</v>
      </c>
      <c r="I100" s="73">
        <f>'[7]101'!I100</f>
        <v>50</v>
      </c>
      <c r="J100" s="24">
        <f>IF(I100/H100*100&gt;100,100,I100/H100*100)</f>
        <v>50</v>
      </c>
      <c r="K100" s="334">
        <f>(J100+J101+J102)/3</f>
        <v>83.333333333333329</v>
      </c>
      <c r="L100" s="336">
        <f>(K100+K103)/2</f>
        <v>91.666666666666657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'[7]101'!H101</f>
        <v>10</v>
      </c>
      <c r="I101" s="73">
        <f>'[7]101'!I101</f>
        <v>0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'[7]101'!H102</f>
        <v>100</v>
      </c>
      <c r="I102" s="73">
        <f>'[7]101'!I102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'[7]101'!H103</f>
        <v>19</v>
      </c>
      <c r="I103" s="73">
        <f>'[7]101'!I103</f>
        <v>19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'[7]101'!H104</f>
        <v>100</v>
      </c>
      <c r="I104" s="73">
        <f>'[7]101'!I104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'[7]101'!H105</f>
        <v>10</v>
      </c>
      <c r="I105" s="73">
        <f>'[7]101'!I105</f>
        <v>0</v>
      </c>
      <c r="J105" s="24"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'[7]101'!H106</f>
        <v>100</v>
      </c>
      <c r="I106" s="73">
        <f>'[7]101'!I106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'[7]101'!H107</f>
        <v>2</v>
      </c>
      <c r="I107" s="73">
        <f>'[7]101'!I107</f>
        <v>2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'[7]101'!H108</f>
        <v>100</v>
      </c>
      <c r="I108" s="73">
        <f>'[7]101'!I108</f>
        <v>42.857142857142854</v>
      </c>
      <c r="J108" s="24">
        <f>IF(I108/H108*100&gt;100,100,I108/H108*100)</f>
        <v>42.857142857142854</v>
      </c>
      <c r="K108" s="334">
        <f>(J108+J109+J110)/3</f>
        <v>80.952380952380949</v>
      </c>
      <c r="L108" s="336">
        <f>(K108+K111)/2</f>
        <v>90.476190476190482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'[7]101'!H109</f>
        <v>10</v>
      </c>
      <c r="I109" s="73">
        <f>'[7]101'!I109</f>
        <v>0</v>
      </c>
      <c r="J109" s="24"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'[7]101'!H110</f>
        <v>100</v>
      </c>
      <c r="I110" s="73">
        <f>'[7]101'!I110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'[7]101'!H111</f>
        <v>97</v>
      </c>
      <c r="I111" s="73">
        <f>'[7]101'!I111</f>
        <v>97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23"/>
      <c r="I115" s="23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B108:B111"/>
    <mergeCell ref="C108:C111"/>
    <mergeCell ref="D108:D111"/>
    <mergeCell ref="K108:K110"/>
    <mergeCell ref="D96:D99"/>
    <mergeCell ref="K96:K98"/>
    <mergeCell ref="L100:L103"/>
    <mergeCell ref="N100:N103"/>
    <mergeCell ref="D100:D103"/>
    <mergeCell ref="K100:K102"/>
    <mergeCell ref="B104:B107"/>
    <mergeCell ref="C104:C107"/>
    <mergeCell ref="D104:D107"/>
    <mergeCell ref="K104:K106"/>
    <mergeCell ref="L88:L91"/>
    <mergeCell ref="N88:N91"/>
    <mergeCell ref="B88:B91"/>
    <mergeCell ref="C88:C91"/>
    <mergeCell ref="D88:D91"/>
    <mergeCell ref="K88:K90"/>
    <mergeCell ref="L112:L115"/>
    <mergeCell ref="N112:N115"/>
    <mergeCell ref="L104:L107"/>
    <mergeCell ref="N104:N107"/>
    <mergeCell ref="L108:L111"/>
    <mergeCell ref="N108:N111"/>
    <mergeCell ref="B92:B95"/>
    <mergeCell ref="C92:C95"/>
    <mergeCell ref="D92:D95"/>
    <mergeCell ref="K92:K94"/>
    <mergeCell ref="L92:L95"/>
    <mergeCell ref="N92:N95"/>
    <mergeCell ref="L96:L99"/>
    <mergeCell ref="N96:N99"/>
    <mergeCell ref="B100:B103"/>
    <mergeCell ref="C100:C103"/>
    <mergeCell ref="B96:B99"/>
    <mergeCell ref="C96:C99"/>
    <mergeCell ref="L72:L75"/>
    <mergeCell ref="N72:N75"/>
    <mergeCell ref="L76:L79"/>
    <mergeCell ref="N76:N79"/>
    <mergeCell ref="L84:L87"/>
    <mergeCell ref="N84:N87"/>
    <mergeCell ref="B76:B79"/>
    <mergeCell ref="C76:C79"/>
    <mergeCell ref="D76:D79"/>
    <mergeCell ref="K76:K78"/>
    <mergeCell ref="L80:L83"/>
    <mergeCell ref="N80:N83"/>
    <mergeCell ref="B80:B83"/>
    <mergeCell ref="C80:C83"/>
    <mergeCell ref="D80:D83"/>
    <mergeCell ref="K80:K82"/>
    <mergeCell ref="B72:B75"/>
    <mergeCell ref="C72:C75"/>
    <mergeCell ref="B84:B87"/>
    <mergeCell ref="C84:C87"/>
    <mergeCell ref="D84:D87"/>
    <mergeCell ref="K84:K86"/>
    <mergeCell ref="L68:L71"/>
    <mergeCell ref="N68:N71"/>
    <mergeCell ref="B68:B71"/>
    <mergeCell ref="C68:C71"/>
    <mergeCell ref="D68:D71"/>
    <mergeCell ref="K68:K70"/>
    <mergeCell ref="D72:D75"/>
    <mergeCell ref="K72:K74"/>
    <mergeCell ref="L56:L59"/>
    <mergeCell ref="N56:N59"/>
    <mergeCell ref="L60:L63"/>
    <mergeCell ref="N60:N63"/>
    <mergeCell ref="B64:B67"/>
    <mergeCell ref="C64:C67"/>
    <mergeCell ref="D64:D67"/>
    <mergeCell ref="K64:K66"/>
    <mergeCell ref="B60:B63"/>
    <mergeCell ref="C60:C63"/>
    <mergeCell ref="D60:D63"/>
    <mergeCell ref="K60:K62"/>
    <mergeCell ref="L64:L67"/>
    <mergeCell ref="N64:N67"/>
    <mergeCell ref="B56:B59"/>
    <mergeCell ref="C56:C59"/>
    <mergeCell ref="L52:L55"/>
    <mergeCell ref="N52:N55"/>
    <mergeCell ref="B52:B55"/>
    <mergeCell ref="C52:C55"/>
    <mergeCell ref="D52:D55"/>
    <mergeCell ref="K52:K54"/>
    <mergeCell ref="D56:D59"/>
    <mergeCell ref="K56:K58"/>
    <mergeCell ref="N48:N51"/>
    <mergeCell ref="L44:L47"/>
    <mergeCell ref="N44:N47"/>
    <mergeCell ref="B48:B51"/>
    <mergeCell ref="C48:C51"/>
    <mergeCell ref="D48:D51"/>
    <mergeCell ref="K48:K50"/>
    <mergeCell ref="B44:B47"/>
    <mergeCell ref="C44:C47"/>
    <mergeCell ref="D44:D47"/>
    <mergeCell ref="K44:K46"/>
    <mergeCell ref="L48:L51"/>
    <mergeCell ref="D40:D43"/>
    <mergeCell ref="N24:N27"/>
    <mergeCell ref="B36:B39"/>
    <mergeCell ref="C36:C39"/>
    <mergeCell ref="D36:D39"/>
    <mergeCell ref="K36:K38"/>
    <mergeCell ref="L36:L39"/>
    <mergeCell ref="C24:C27"/>
    <mergeCell ref="D24:D27"/>
    <mergeCell ref="K24:K26"/>
    <mergeCell ref="L24:L27"/>
    <mergeCell ref="L40:L43"/>
    <mergeCell ref="N40:N43"/>
    <mergeCell ref="K40:K42"/>
    <mergeCell ref="B40:B43"/>
    <mergeCell ref="C40:C43"/>
    <mergeCell ref="B28:B31"/>
    <mergeCell ref="C28:C31"/>
    <mergeCell ref="D28:D31"/>
    <mergeCell ref="K28:K30"/>
    <mergeCell ref="L28:L31"/>
    <mergeCell ref="N28:N31"/>
    <mergeCell ref="B24:B27"/>
    <mergeCell ref="N36:N39"/>
    <mergeCell ref="B32:B35"/>
    <mergeCell ref="C32:C35"/>
    <mergeCell ref="D32:D35"/>
    <mergeCell ref="K32:K34"/>
    <mergeCell ref="L32:L35"/>
    <mergeCell ref="N32:N35"/>
    <mergeCell ref="K8:K10"/>
    <mergeCell ref="L8:L11"/>
    <mergeCell ref="C12:C15"/>
    <mergeCell ref="D12:D15"/>
    <mergeCell ref="K12:K14"/>
    <mergeCell ref="L12:L15"/>
    <mergeCell ref="K16:K18"/>
    <mergeCell ref="L16:L19"/>
    <mergeCell ref="N16:N19"/>
    <mergeCell ref="A1:N1"/>
    <mergeCell ref="A4:A115"/>
    <mergeCell ref="B4:B7"/>
    <mergeCell ref="C4:C7"/>
    <mergeCell ref="D4:D7"/>
    <mergeCell ref="K4:K6"/>
    <mergeCell ref="L4:L7"/>
    <mergeCell ref="M4:M115"/>
    <mergeCell ref="N4:N7"/>
    <mergeCell ref="B12:B15"/>
    <mergeCell ref="N8:N11"/>
    <mergeCell ref="B20:B23"/>
    <mergeCell ref="C20:C23"/>
    <mergeCell ref="D20:D23"/>
    <mergeCell ref="K20:K22"/>
    <mergeCell ref="L20:L23"/>
    <mergeCell ref="N20:N23"/>
    <mergeCell ref="B16:B19"/>
    <mergeCell ref="C16:C19"/>
    <mergeCell ref="D16:D19"/>
    <mergeCell ref="N12:N15"/>
    <mergeCell ref="B8:B11"/>
    <mergeCell ref="C8:C11"/>
    <mergeCell ref="D8:D1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254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'[37]Оценка от учреждения'!H24</f>
        <v>10</v>
      </c>
      <c r="I24" s="73">
        <f>'[37]Оценка от учреждения'!I24</f>
        <v>5.4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'[37]Оценка от учреждения'!H25</f>
        <v>100</v>
      </c>
      <c r="I25" s="73">
        <f>'[37]Оценка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'[37]Оценка от учреждения'!H26</f>
        <v>74.599999999999994</v>
      </c>
      <c r="I26" s="73">
        <f>'[37]Оценка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'[37]Оценка от учреждения'!H27</f>
        <v>47.33</v>
      </c>
      <c r="I27" s="73">
        <f>'[37]Оценка от учреждения'!I27</f>
        <v>58.58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'[37]Оценка от учреждения'!H32</f>
        <v>9</v>
      </c>
      <c r="I32" s="73">
        <f>'[37]Оценка от учреждения'!I32</f>
        <v>8.9</v>
      </c>
      <c r="J32" s="24">
        <f>IF(H32/I32*100&gt;100,100,H32/I32*100)</f>
        <v>100</v>
      </c>
      <c r="K32" s="334">
        <f>(J32+J33+J34)/3</f>
        <v>100</v>
      </c>
      <c r="L32" s="336">
        <f>(K32+K35)/2</f>
        <v>98.895652173913049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'[37]Оценка от учреждения'!H33</f>
        <v>100</v>
      </c>
      <c r="I33" s="73">
        <f>'[37]Оценка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'[37]Оценка от учреждения'!H34</f>
        <v>74.599999999999994</v>
      </c>
      <c r="I34" s="73">
        <f>'[37]Оценка от учреждения'!I34</f>
        <v>75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'[37]Оценка от учреждения'!H35</f>
        <v>230</v>
      </c>
      <c r="I35" s="73">
        <f>'[37]Оценка от учреждения'!I35</f>
        <v>224.92</v>
      </c>
      <c r="J35" s="24">
        <f>IF(I35/H35*100&gt;100,100,I35/H35*100)</f>
        <v>97.791304347826085</v>
      </c>
      <c r="K35" s="24">
        <f>J35</f>
        <v>97.791304347826085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'[37]Оценка от учреждения'!H44</f>
        <v>4.5999999999999996</v>
      </c>
      <c r="I44" s="23">
        <f>'[37]Оценка от учреждения'!I44</f>
        <v>2.4</v>
      </c>
      <c r="J44" s="24">
        <f>IF(H44/I44*100&gt;100,100,H44/I44*100)</f>
        <v>100</v>
      </c>
      <c r="K44" s="342">
        <f>(J44+J45+J46)/3</f>
        <v>100</v>
      </c>
      <c r="L44" s="336">
        <f>(K44+K47)/2</f>
        <v>100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'[37]Оценка от учреждения'!H45</f>
        <v>100</v>
      </c>
      <c r="I45" s="23">
        <f>'[37]Оценка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'[37]Оценка от учреждения'!H46</f>
        <v>74.599999999999994</v>
      </c>
      <c r="I46" s="23">
        <f>'[37]Оценка от учреждения'!I46</f>
        <v>75</v>
      </c>
      <c r="J46" s="24">
        <f>IF(I46/H46*100&gt;100,100,I46/H46*100)</f>
        <v>100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187">
        <f>'[37]Оценка от учреждения'!H47</f>
        <v>0.5</v>
      </c>
      <c r="I47" s="187">
        <f>'[37]Оценка от учреждения'!I47</f>
        <v>0.5</v>
      </c>
      <c r="J47" s="24">
        <f>IF(I47/H47*100&gt;100,100,I47/H47*100)</f>
        <v>100</v>
      </c>
      <c r="K47" s="24">
        <f>J47</f>
        <v>100</v>
      </c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'[37]Оценка от учреждения'!H60</f>
        <v>8</v>
      </c>
      <c r="I60" s="73">
        <f>'[37]Оценка от учреждения'!I60</f>
        <v>7.1</v>
      </c>
      <c r="J60" s="24">
        <v>100</v>
      </c>
      <c r="K60" s="334">
        <f>(J60+J61+J62)/3</f>
        <v>100</v>
      </c>
      <c r="L60" s="336">
        <f>(K60+K63)/2</f>
        <v>99.679487179487182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'[37]Оценка от учреждения'!H61</f>
        <v>100</v>
      </c>
      <c r="I61" s="73">
        <f>'[37]Оценка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'[37]Оценка от учреждения'!H62</f>
        <v>74.599999999999994</v>
      </c>
      <c r="I62" s="73">
        <f>'[37]Оценка от учреждения'!I62</f>
        <v>75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'[37]Оценка от учреждения'!H63</f>
        <v>39</v>
      </c>
      <c r="I63" s="73">
        <f>'[37]Оценка от учреждения'!I63</f>
        <v>38.75</v>
      </c>
      <c r="J63" s="24">
        <f>IF(I63/H63*100&gt;100,100,I63/H63*100)</f>
        <v>99.358974358974365</v>
      </c>
      <c r="K63" s="24">
        <f>J63</f>
        <v>99.358974358974365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'[37]Оценка от учреждения'!H68</f>
        <v>4.5999999999999996</v>
      </c>
      <c r="I68" s="23">
        <f>'[37]Оценка от учреждения'!I68</f>
        <v>4</v>
      </c>
      <c r="J68" s="24">
        <f>IF(H68/I68*100&gt;100,100,H68/I68*100)</f>
        <v>100</v>
      </c>
      <c r="K68" s="334">
        <f>(J68+J69+J70)/3</f>
        <v>100</v>
      </c>
      <c r="L68" s="336">
        <f>(K68+K71)/2</f>
        <v>99.271636675235641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'[37]Оценка от учреждения'!H69</f>
        <v>100</v>
      </c>
      <c r="I69" s="23">
        <f>'[37]Оценка от учреждения'!I69</f>
        <v>100</v>
      </c>
      <c r="J69" s="24">
        <v>100</v>
      </c>
      <c r="K69" s="35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'[37]Оценка от учреждения'!H70</f>
        <v>74.599999999999994</v>
      </c>
      <c r="I70" s="23">
        <f>'[37]Оценка от учреждения'!I70</f>
        <v>77.8</v>
      </c>
      <c r="J70" s="24">
        <f>IF(I70/H70*100&gt;100,100,I70/H70*100)</f>
        <v>100</v>
      </c>
      <c r="K70" s="35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'[37]Оценка от учреждения'!H71</f>
        <v>11.67</v>
      </c>
      <c r="I71" s="187">
        <f>'[37]Оценка от учреждения'!I71</f>
        <v>11.5</v>
      </c>
      <c r="J71" s="24">
        <f>IF(I71/H71*100&gt;100,100,I71/H71*100)</f>
        <v>98.543273350471296</v>
      </c>
      <c r="K71" s="24">
        <f>J71</f>
        <v>98.543273350471296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'[37]Оценка от учреждения'!H76</f>
        <v>100</v>
      </c>
      <c r="I76" s="73">
        <f>'[37]Оценка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'[37]Оценка от учреждения'!H77</f>
        <v>4.5999999999999996</v>
      </c>
      <c r="I77" s="73">
        <f>'[37]Оценка от учреждения'!I77</f>
        <v>2.4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'[37]Оценка от учреждения'!H78</f>
        <v>100</v>
      </c>
      <c r="I78" s="73">
        <f>'[37]Оценка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'[37]Оценка от учреждения'!H79</f>
        <v>0.5</v>
      </c>
      <c r="I79" s="73">
        <f>'[37]Оценка от учреждения'!I79</f>
        <v>0.5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'[37]Оценка от учреждения'!H84</f>
        <v>100</v>
      </c>
      <c r="I84" s="73">
        <f>'[37]Оценка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99.271636675235641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'[37]Оценка от учреждения'!H85</f>
        <v>4.5999999999999996</v>
      </c>
      <c r="I85" s="73">
        <f>'[37]Оценка от учреждения'!I85</f>
        <v>4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'[37]Оценка от учреждения'!H86</f>
        <v>100</v>
      </c>
      <c r="I86" s="73">
        <f>'[37]Оценка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'[37]Оценка от учреждения'!H87</f>
        <v>11.67</v>
      </c>
      <c r="I87" s="73">
        <f>'[37]Оценка от учреждения'!I87</f>
        <v>11.5</v>
      </c>
      <c r="J87" s="24">
        <f>IF(I87/H87*100&gt;100,100,I87/H87*100)</f>
        <v>98.543273350471296</v>
      </c>
      <c r="K87" s="24">
        <f>J87</f>
        <v>98.543273350471296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'[37]Оценка от учреждения'!H100</f>
        <v>100</v>
      </c>
      <c r="I100" s="73">
        <f>'[37]Оценка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'[37]Оценка от учреждения'!H101</f>
        <v>10</v>
      </c>
      <c r="I101" s="73">
        <f>'[37]Оценка от учреждения'!I101</f>
        <v>5.4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'[37]Оценка от учреждения'!H102</f>
        <v>100</v>
      </c>
      <c r="I102" s="73">
        <f>'[37]Оценка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'[37]Оценка от учреждения'!H103</f>
        <v>47.33</v>
      </c>
      <c r="I103" s="73">
        <f>'[37]Оценка от учреждения'!I103</f>
        <v>58.58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'[37]Оценка от учреждения'!H108</f>
        <v>100</v>
      </c>
      <c r="I108" s="73">
        <f>'[37]Оценка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98.96193771626298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'[37]Оценка от учреждения'!H109</f>
        <v>9</v>
      </c>
      <c r="I109" s="73">
        <f>'[37]Оценка от учреждения'!I109</f>
        <v>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'[37]Оценка от учреждения'!H110</f>
        <v>100</v>
      </c>
      <c r="I110" s="73">
        <f>'[37]Оценка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'[37]Оценка от учреждения'!H111</f>
        <v>289</v>
      </c>
      <c r="I111" s="73">
        <f>'[37]Оценка от учреждения'!I111</f>
        <v>283</v>
      </c>
      <c r="J111" s="24">
        <f>IF(I111/H111*100&gt;100,100,I111/H111*100)</f>
        <v>97.923875432525946</v>
      </c>
      <c r="K111" s="24">
        <f>J111</f>
        <v>97.923875432525946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4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255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>
        <f>'[38]Оценка от учреждения'!H12</f>
        <v>6.6</v>
      </c>
      <c r="I12" s="23">
        <f>'[38]Оценка от учреждения'!I12</f>
        <v>6.5</v>
      </c>
      <c r="J12" s="24">
        <f>IF(H12/I12*100&gt;100,100,H12/I12*100)</f>
        <v>100</v>
      </c>
      <c r="K12" s="342">
        <f>(J12+J13+J14)/3</f>
        <v>98.407407407407405</v>
      </c>
      <c r="L12" s="336">
        <f>(K12+K15)/2</f>
        <v>99.203703703703695</v>
      </c>
      <c r="M12" s="348"/>
      <c r="N12" s="350"/>
    </row>
    <row r="13" spans="1:14" s="179" customFormat="1" ht="39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>
        <f>'[38]Оценка от учреждения'!H13</f>
        <v>100</v>
      </c>
      <c r="I13" s="23">
        <f>'[38]Оценка от учреждения'!I13</f>
        <v>100</v>
      </c>
      <c r="J13" s="24">
        <f>IF(I13/H13*100&gt;100,100,I13/H13*100)</f>
        <v>100</v>
      </c>
      <c r="K13" s="343"/>
      <c r="L13" s="344"/>
      <c r="M13" s="348"/>
      <c r="N13" s="351"/>
    </row>
    <row r="14" spans="1:14" s="179" customFormat="1" ht="33.75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>
        <f>'[38]Оценка от учреждения'!H14</f>
        <v>90</v>
      </c>
      <c r="I14" s="23">
        <f>'[38]Оценка от учреждения'!I14</f>
        <v>85.7</v>
      </c>
      <c r="J14" s="24">
        <f>IF(I14/H14*100&gt;100,100,I14/H14*100)</f>
        <v>95.222222222222229</v>
      </c>
      <c r="K14" s="343"/>
      <c r="L14" s="344"/>
      <c r="M14" s="348"/>
      <c r="N14" s="351"/>
    </row>
    <row r="15" spans="1:14" s="179" customFormat="1" ht="33" customHeight="1" x14ac:dyDescent="0.25">
      <c r="A15" s="339"/>
      <c r="B15" s="338"/>
      <c r="C15" s="339"/>
      <c r="D15" s="341"/>
      <c r="E15" s="180" t="s">
        <v>16</v>
      </c>
      <c r="F15" s="183" t="s">
        <v>295</v>
      </c>
      <c r="G15" s="182" t="s">
        <v>18</v>
      </c>
      <c r="H15" s="187">
        <f>'[38]Оценка от учреждения'!H15</f>
        <v>1</v>
      </c>
      <c r="I15" s="187">
        <f>'[38]Оценка от учреждения'!I15</f>
        <v>1</v>
      </c>
      <c r="J15" s="24">
        <f>IF(I15/H15*100&gt;100,100,I15/H15*100)</f>
        <v>100</v>
      </c>
      <c r="K15" s="24">
        <f>J15</f>
        <v>100</v>
      </c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'[38]Оценка от учреждения'!H16</f>
        <v>6.6</v>
      </c>
      <c r="I16" s="73">
        <f>'[38]Оценка от учреждения'!I16</f>
        <v>6.5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'[38]Оценка от учреждения'!H17</f>
        <v>100</v>
      </c>
      <c r="I17" s="73">
        <f>'[38]Оценка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'[38]Оценка от учреждения'!H18</f>
        <v>90</v>
      </c>
      <c r="I18" s="73">
        <f>'[38]Оценка от учреждения'!I18</f>
        <v>100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'[38]Оценка от учреждения'!H19</f>
        <v>2</v>
      </c>
      <c r="I19" s="73">
        <f>'[38]Оценка от учреждения'!I19</f>
        <v>2.17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'[38]Оценка от учреждения'!H20</f>
        <v>6.6</v>
      </c>
      <c r="I20" s="73">
        <f>'[38]Оценка от учреждения'!I20</f>
        <v>5.2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'[38]Оценка от учреждения'!H21</f>
        <v>100</v>
      </c>
      <c r="I21" s="73">
        <f>'[38]Оценка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'[38]Оценка от учреждения'!H22</f>
        <v>90</v>
      </c>
      <c r="I22" s="73">
        <f>'[38]Оценка от учреждения'!I22</f>
        <v>100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'[38]Оценка от учреждения'!H23</f>
        <v>1.17</v>
      </c>
      <c r="I23" s="73">
        <f>'[38]Оценка от учреждения'!I23</f>
        <v>1.17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'[38]Оценка от учреждения'!H24</f>
        <v>6.6</v>
      </c>
      <c r="I24" s="73">
        <f>'[38]Оценка от учреждения'!I24</f>
        <v>6.3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'[38]Оценка от учреждения'!H25</f>
        <v>100</v>
      </c>
      <c r="I25" s="73">
        <f>'[38]Оценка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'[38]Оценка от учреждения'!H26</f>
        <v>90</v>
      </c>
      <c r="I26" s="73">
        <f>'[38]Оценка от учреждения'!I26</f>
        <v>100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'[38]Оценка от учреждения'!H27</f>
        <v>37</v>
      </c>
      <c r="I27" s="73">
        <f>'[38]Оценка от учреждения'!I27</f>
        <v>40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'[38]Оценка от учреждения'!H32</f>
        <v>6.6</v>
      </c>
      <c r="I32" s="73">
        <f>'[38]Оценка от учреждения'!I32</f>
        <v>5.4</v>
      </c>
      <c r="J32" s="24">
        <f>IF(H32/I32*100&gt;100,100,H32/I32*100)</f>
        <v>100</v>
      </c>
      <c r="K32" s="334">
        <f>(J32+J33+J34)/3</f>
        <v>100</v>
      </c>
      <c r="L32" s="336">
        <f>(K32+K35)/2</f>
        <v>98.737837837837844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'[38]Оценка от учреждения'!H33</f>
        <v>100</v>
      </c>
      <c r="I33" s="73">
        <f>'[38]Оценка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'[38]Оценка от учреждения'!H34</f>
        <v>75</v>
      </c>
      <c r="I34" s="73">
        <f>'[38]Оценка от учреждения'!I34</f>
        <v>84.6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'[38]Оценка от учреждения'!H35</f>
        <v>185</v>
      </c>
      <c r="I35" s="73">
        <f>'[38]Оценка от учреждения'!I35</f>
        <v>180.33</v>
      </c>
      <c r="J35" s="24">
        <f>IF(I35/H35*100&gt;100,100,I35/H35*100)</f>
        <v>97.475675675675674</v>
      </c>
      <c r="K35" s="24">
        <f>J35</f>
        <v>97.475675675675674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'[38]Оценка от учреждения'!H60</f>
        <v>6.6</v>
      </c>
      <c r="I60" s="73">
        <f>'[38]Оценка от учреждения'!I60</f>
        <v>2.2999999999999998</v>
      </c>
      <c r="J60" s="24">
        <v>100</v>
      </c>
      <c r="K60" s="334">
        <f>(J60+J61+J62)/3</f>
        <v>100</v>
      </c>
      <c r="L60" s="336">
        <f>(K60+K63)/2</f>
        <v>99.166666666666657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'[38]Оценка от учреждения'!H61</f>
        <v>100</v>
      </c>
      <c r="I61" s="73">
        <f>'[38]Оценка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'[38]Оценка от учреждения'!H62</f>
        <v>90</v>
      </c>
      <c r="I62" s="73">
        <f>'[38]Оценка от учреждения'!I62</f>
        <v>100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'[38]Оценка от учреждения'!H63</f>
        <v>30</v>
      </c>
      <c r="I63" s="73">
        <f>'[38]Оценка от учреждения'!I63</f>
        <v>29.5</v>
      </c>
      <c r="J63" s="24">
        <f>IF(I63/H63*100&gt;100,100,I63/H63*100)</f>
        <v>98.333333333333329</v>
      </c>
      <c r="K63" s="24">
        <f>J63</f>
        <v>98.333333333333329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'[38]Оценка от учреждения'!H80</f>
        <v>100</v>
      </c>
      <c r="I80" s="23">
        <f>'[38]Оценка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'[38]Оценка от учреждения'!H81</f>
        <v>10</v>
      </c>
      <c r="I81" s="23">
        <f>'[38]Оценка от учреждения'!I81</f>
        <v>6.5</v>
      </c>
      <c r="J81" s="24">
        <f>IF(H81/I81*100&gt;100,100,H81/I81*100)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'[38]Оценка от учреждения'!H82</f>
        <v>100</v>
      </c>
      <c r="I82" s="23">
        <f>'[38]Оценка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7">
        <f>'[38]Оценка от учреждения'!H83</f>
        <v>1</v>
      </c>
      <c r="I83" s="187">
        <f>'[38]Оценка от учреждения'!I83</f>
        <v>1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'[38]Оценка от учреждения'!H84</f>
        <v>100</v>
      </c>
      <c r="I84" s="73">
        <f>'[38]Оценка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'[38]Оценка от учреждения'!H85</f>
        <v>10</v>
      </c>
      <c r="I85" s="73">
        <f>'[38]Оценка от учреждения'!I85</f>
        <v>6.3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'[38]Оценка от учреждения'!H86</f>
        <v>100</v>
      </c>
      <c r="I86" s="73">
        <f>'[38]Оценка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'[38]Оценка от учреждения'!H87</f>
        <v>2</v>
      </c>
      <c r="I87" s="73">
        <f>'[38]Оценка от учреждения'!I87</f>
        <v>2.25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'[38]Оценка от учреждения'!H96</f>
        <v>100</v>
      </c>
      <c r="I96" s="73">
        <f>'[38]Оценка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'[38]Оценка от учреждения'!H97</f>
        <v>6.6</v>
      </c>
      <c r="I97" s="73">
        <f>'[38]Оценка от учреждения'!I97</f>
        <v>5.2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'[38]Оценка от учреждения'!H98</f>
        <v>100</v>
      </c>
      <c r="I98" s="73">
        <f>'[38]Оценка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'[38]Оценка от учреждения'!H99</f>
        <v>1.17</v>
      </c>
      <c r="I99" s="73">
        <f>'[38]Оценка от учреждения'!I99</f>
        <v>1.17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'[38]Оценка от учреждения'!H100</f>
        <v>100</v>
      </c>
      <c r="I100" s="73">
        <f>'[38]Оценка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'[38]Оценка от учреждения'!H101</f>
        <v>6.6</v>
      </c>
      <c r="I101" s="73">
        <f>'[38]Оценка от учреждения'!I101</f>
        <v>6.3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'[38]Оценка от учреждения'!H102</f>
        <v>100</v>
      </c>
      <c r="I102" s="73">
        <f>'[38]Оценка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'[38]Оценка от учреждения'!H103</f>
        <v>37</v>
      </c>
      <c r="I103" s="73">
        <f>'[38]Оценка от учреждения'!I103</f>
        <v>40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'[38]Оценка от учреждения'!H108</f>
        <v>100</v>
      </c>
      <c r="I108" s="73">
        <f>'[38]Оценка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98.797674418604657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'[38]Оценка от учреждения'!H109</f>
        <v>6.6</v>
      </c>
      <c r="I109" s="73">
        <f>'[38]Оценка от учреждения'!I109</f>
        <v>4.9000000000000004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'[38]Оценка от учреждения'!H110</f>
        <v>100</v>
      </c>
      <c r="I110" s="73">
        <f>'[38]Оценка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'[38]Оценка от учреждения'!H111</f>
        <v>215</v>
      </c>
      <c r="I111" s="73">
        <f>'[38]Оценка от учреждения'!I111</f>
        <v>209.83</v>
      </c>
      <c r="J111" s="24">
        <f>IF(I111/H111*100&gt;100,100,I111/H111*100)</f>
        <v>97.595348837209301</v>
      </c>
      <c r="K111" s="24">
        <f>J111</f>
        <v>97.595348837209301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6" spans="1:14" hidden="1" x14ac:dyDescent="0.25">
      <c r="A116" s="189" t="s">
        <v>256</v>
      </c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6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43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'[39]Оценка от учреждения'!H16</f>
        <v>4.7</v>
      </c>
      <c r="I16" s="73">
        <f>'[39]Оценка от учреждения'!I16</f>
        <v>0</v>
      </c>
      <c r="J16" s="24">
        <f>IF(I16=0,100,IF(H16/I16*100&gt;100,100,H16/I16*100))</f>
        <v>100</v>
      </c>
      <c r="K16" s="334">
        <f>(J16+J17+J18)/3</f>
        <v>97.892271662763463</v>
      </c>
      <c r="L16" s="336">
        <f>(K16+K19)/2</f>
        <v>98.946135831381724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'[39]Оценка от учреждения'!H17</f>
        <v>100</v>
      </c>
      <c r="I17" s="73">
        <f>'[39]Оценка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'[39]Оценка от учреждения'!H18</f>
        <v>85.4</v>
      </c>
      <c r="I18" s="73">
        <f>'[39]Оценка от учреждения'!I18</f>
        <v>80</v>
      </c>
      <c r="J18" s="24">
        <f>IF(I18/H18*100&gt;100,100,I18/H18*100)</f>
        <v>93.676814988290388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'[39]Оценка от учреждения'!H19</f>
        <v>1</v>
      </c>
      <c r="I19" s="73">
        <f>'[39]Оценка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'[39]Оценка от учреждения'!H20</f>
        <v>4.7</v>
      </c>
      <c r="I20" s="73">
        <f>'[39]Оценка от учреждения'!I20</f>
        <v>2.5</v>
      </c>
      <c r="J20" s="24">
        <f>IF(H20/I20*100&gt;100,100,H20/I20*100)</f>
        <v>100</v>
      </c>
      <c r="K20" s="334">
        <f>(J20+J21+J22)/3</f>
        <v>95.940671350507429</v>
      </c>
      <c r="L20" s="336">
        <f>(K20+K23)/2</f>
        <v>93.803669008587036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'[39]Оценка от учреждения'!H21</f>
        <v>100</v>
      </c>
      <c r="I21" s="73">
        <f>'[39]Оценка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'[39]Оценка от учреждения'!H22</f>
        <v>85.4</v>
      </c>
      <c r="I22" s="73">
        <f>'[39]Оценка от учреждения'!I22</f>
        <v>75</v>
      </c>
      <c r="J22" s="24">
        <f>IF(I22/H22*100&gt;100,100,I22/H22*100)</f>
        <v>87.822014051522245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'[39]Оценка от учреждения'!H23</f>
        <v>6</v>
      </c>
      <c r="I23" s="73">
        <f>'[39]Оценка от учреждения'!I23</f>
        <v>5.5</v>
      </c>
      <c r="J23" s="24">
        <f>IF(I23/H23*100&gt;100,100,I23/H23*100)</f>
        <v>91.666666666666657</v>
      </c>
      <c r="K23" s="24">
        <f>J23</f>
        <v>91.666666666666657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'[39]Оценка от учреждения'!H24</f>
        <v>4.7</v>
      </c>
      <c r="I24" s="73">
        <f>'[39]Оценка от учреждения'!I24</f>
        <v>5.0999999999999996</v>
      </c>
      <c r="J24" s="24">
        <f>IF(H24/I24*100&gt;100,100,H24/I24*100)</f>
        <v>92.156862745098039</v>
      </c>
      <c r="K24" s="334">
        <f>(J24+J25+J26)/3</f>
        <v>93.32629226554009</v>
      </c>
      <c r="L24" s="336">
        <f>(K24+K27)/2</f>
        <v>96.663146132770038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'[39]Оценка от учреждения'!H25</f>
        <v>100</v>
      </c>
      <c r="I25" s="73">
        <f>'[39]Оценка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'[39]Оценка от учреждения'!H26</f>
        <v>85.4</v>
      </c>
      <c r="I26" s="73">
        <f>'[39]Оценка от учреждения'!I26</f>
        <v>75</v>
      </c>
      <c r="J26" s="24">
        <f>IF(I26/H26*100&gt;100,100,I26/H26*100)</f>
        <v>87.822014051522245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'[39]Оценка от учреждения'!H27</f>
        <v>18</v>
      </c>
      <c r="I27" s="73">
        <f>'[39]Оценка от учреждения'!I27</f>
        <v>20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'[39]Оценка от учреждения'!H28</f>
        <v>4.7</v>
      </c>
      <c r="I28" s="73">
        <f>'[39]Оценка от учреждения'!I28</f>
        <v>0</v>
      </c>
      <c r="J28" s="24">
        <f>IF(I28=0,100,IF(H28/I28*100&gt;100,100,H28/I28*100))</f>
        <v>100</v>
      </c>
      <c r="K28" s="334">
        <f>(J28+J29+J30)/3</f>
        <v>97.892271662763463</v>
      </c>
      <c r="L28" s="336">
        <f>(K28+K31)/2</f>
        <v>90.588992974238877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'[39]Оценка от учреждения'!H29</f>
        <v>100</v>
      </c>
      <c r="I29" s="73">
        <f>'[39]Оценка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'[39]Оценка от учреждения'!H30</f>
        <v>85.4</v>
      </c>
      <c r="I30" s="73">
        <f>'[39]Оценка от учреждения'!I30</f>
        <v>80</v>
      </c>
      <c r="J30" s="24">
        <f>IF(I30/H30*100&gt;100,100,I30/H30*100)</f>
        <v>93.676814988290388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'[39]Оценка от учреждения'!H31</f>
        <v>7</v>
      </c>
      <c r="I31" s="73">
        <f>'[39]Оценка от учреждения'!I31</f>
        <v>5.83</v>
      </c>
      <c r="J31" s="24">
        <f>IF(I31/H31*100&gt;100,100,I31/H31*100)</f>
        <v>83.285714285714292</v>
      </c>
      <c r="K31" s="24">
        <f>J31</f>
        <v>83.285714285714292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'[39]Оценка от учреждения'!H32</f>
        <v>4.7</v>
      </c>
      <c r="I32" s="73">
        <f>'[39]Оценка от учреждения'!I32</f>
        <v>2.7</v>
      </c>
      <c r="J32" s="24">
        <f>IF(H32/I32*100&gt;100,100,H32/I32*100)</f>
        <v>100</v>
      </c>
      <c r="K32" s="334">
        <f>(J32+J33+J34)/3</f>
        <v>99.180327868852444</v>
      </c>
      <c r="L32" s="336">
        <f>(K32+K35)/2</f>
        <v>99.590163934426215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'[39]Оценка от учреждения'!H33</f>
        <v>100</v>
      </c>
      <c r="I33" s="73">
        <f>'[39]Оценка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'[39]Оценка от учреждения'!H34</f>
        <v>85.4</v>
      </c>
      <c r="I34" s="73">
        <f>'[39]Оценка от учреждения'!I34</f>
        <v>83.3</v>
      </c>
      <c r="J34" s="24">
        <f>IF(I34/H34*100&gt;100,100,I34/H34*100)</f>
        <v>97.540983606557361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'[39]Оценка от учреждения'!H35</f>
        <v>271</v>
      </c>
      <c r="I35" s="73">
        <f>'[39]Оценка от учреждения'!I35</f>
        <v>272.83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'[39]Оценка от учреждения'!H44</f>
        <v>4.7</v>
      </c>
      <c r="I44" s="23">
        <f>'[39]Оценка от учреждения'!I44</f>
        <v>3.4</v>
      </c>
      <c r="J44" s="24">
        <f>IF(H44/I44*100&gt;100,100,H44/I44*100)</f>
        <v>100</v>
      </c>
      <c r="K44" s="342">
        <f>(J44+J45+J46)/3</f>
        <v>95.940671350507429</v>
      </c>
      <c r="L44" s="336">
        <f>(K44+K47)/2</f>
        <v>97.970335675253722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'[39]Оценка от учреждения'!H45</f>
        <v>100</v>
      </c>
      <c r="I45" s="23">
        <f>'[39]Оценка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'[39]Оценка от учреждения'!H46</f>
        <v>85.4</v>
      </c>
      <c r="I46" s="23">
        <f>'[39]Оценка от учреждения'!I46</f>
        <v>75</v>
      </c>
      <c r="J46" s="24">
        <f>IF(I46/H46*100&gt;100,100,I46/H46*100)</f>
        <v>87.822014051522245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187">
        <f>'[39]Оценка от учреждения'!H47</f>
        <v>1</v>
      </c>
      <c r="I47" s="187">
        <f>'[39]Оценка от учреждения'!I47</f>
        <v>1</v>
      </c>
      <c r="J47" s="24">
        <f>IF(I47/H47*100&gt;100,100,I47/H47*100)</f>
        <v>100</v>
      </c>
      <c r="K47" s="24">
        <f>J47</f>
        <v>100</v>
      </c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'[39]Оценка от учреждения'!H60</f>
        <v>4.7</v>
      </c>
      <c r="I60" s="73">
        <f>'[39]Оценка от учреждения'!I60</f>
        <v>3.6</v>
      </c>
      <c r="J60" s="24">
        <f>IF(H60/I60*100&gt;100,100,H60/I60*100)</f>
        <v>100</v>
      </c>
      <c r="K60" s="334">
        <f>(J60+J61+J62)/3</f>
        <v>100</v>
      </c>
      <c r="L60" s="336">
        <f>(K60+K63)/2</f>
        <v>98.517857142857139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'[39]Оценка от учреждения'!H61</f>
        <v>100</v>
      </c>
      <c r="I61" s="73">
        <f>'[39]Оценка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'[39]Оценка от учреждения'!H62</f>
        <v>85.4</v>
      </c>
      <c r="I62" s="73">
        <f>'[39]Оценка от учреждения'!I62</f>
        <v>100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'[39]Оценка от учреждения'!H63</f>
        <v>28</v>
      </c>
      <c r="I63" s="73">
        <f>'[39]Оценка от учреждения'!I63</f>
        <v>27.17</v>
      </c>
      <c r="J63" s="24">
        <f>IF(I63/H63*100&gt;100,100,I63/H63*100)</f>
        <v>97.035714285714292</v>
      </c>
      <c r="K63" s="24">
        <f>J63</f>
        <v>97.035714285714292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'[39]Оценка от учреждения'!H68</f>
        <v>4.7</v>
      </c>
      <c r="I68" s="23">
        <f>'[39]Оценка от учреждения'!I68</f>
        <v>0.8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'[39]Оценка от учреждения'!H69</f>
        <v>100</v>
      </c>
      <c r="I69" s="23">
        <f>'[39]Оценка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'[39]Оценка от учреждения'!H70</f>
        <v>85.4</v>
      </c>
      <c r="I70" s="23">
        <f>'[39]Оценка от учреждения'!I70</f>
        <v>88.9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8">
        <f>'[7]140'!$H$71</f>
        <v>4</v>
      </c>
      <c r="I71" s="188">
        <f>'[7]140'!$I$71</f>
        <v>4.08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'[39]Оценка от учреждения'!H76</f>
        <v>100</v>
      </c>
      <c r="I76" s="73">
        <f>'[39]Оценка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'[39]Оценка от учреждения'!H77</f>
        <v>4.7</v>
      </c>
      <c r="I77" s="73">
        <f>'[39]Оценка от учреждения'!I77</f>
        <v>3.4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'[39]Оценка от учреждения'!H78</f>
        <v>100</v>
      </c>
      <c r="I78" s="73">
        <f>'[39]Оценка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'[39]Оценка от учреждения'!H79</f>
        <v>1</v>
      </c>
      <c r="I79" s="73">
        <f>'[39]Оценка от учреждения'!I79</f>
        <v>1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'[39]Оценка от учреждения'!H84</f>
        <v>100</v>
      </c>
      <c r="I84" s="73">
        <f>'[39]Оценка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91.699999999999989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'[39]Оценка от учреждения'!H85</f>
        <v>4.7</v>
      </c>
      <c r="I85" s="73">
        <f>'[39]Оценка от учреждения'!I85</f>
        <v>0.6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'[39]Оценка от учреждения'!H86</f>
        <v>100</v>
      </c>
      <c r="I86" s="73">
        <f>'[39]Оценка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'[39]Оценка от учреждения'!H87</f>
        <v>5</v>
      </c>
      <c r="I87" s="73">
        <f>'[39]Оценка от учреждения'!I87</f>
        <v>4.17</v>
      </c>
      <c r="J87" s="24">
        <f>IF(I87/H87*100&gt;100,100,I87/H87*100)</f>
        <v>83.399999999999991</v>
      </c>
      <c r="K87" s="24">
        <f>J87</f>
        <v>83.399999999999991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'[39]Оценка от учреждения'!H96</f>
        <v>100</v>
      </c>
      <c r="I96" s="73">
        <f>'[39]Оценка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95.833333333333329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'[39]Оценка от учреждения'!H97</f>
        <v>4.7</v>
      </c>
      <c r="I97" s="73">
        <f>'[39]Оценка от учреждения'!I97</f>
        <v>2.5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'[39]Оценка от учреждения'!H98</f>
        <v>100</v>
      </c>
      <c r="I98" s="73">
        <f>'[39]Оценка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'[39]Оценка от учреждения'!H99</f>
        <v>6</v>
      </c>
      <c r="I99" s="73">
        <f>'[39]Оценка от учреждения'!I99</f>
        <v>5.5</v>
      </c>
      <c r="J99" s="24">
        <f>IF(I99/H99*100&gt;100,100,I99/H99*100)</f>
        <v>91.666666666666657</v>
      </c>
      <c r="K99" s="24">
        <f>J99</f>
        <v>91.666666666666657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'[39]Оценка от учреждения'!H100</f>
        <v>100</v>
      </c>
      <c r="I100" s="73">
        <f>'[39]Оценка от учреждения'!I100</f>
        <v>100</v>
      </c>
      <c r="J100" s="24">
        <f>IF(I100/H100*100&gt;100,100,I100/H100*100)</f>
        <v>100</v>
      </c>
      <c r="K100" s="334">
        <f>(J100+J101+J102)/3</f>
        <v>97.385620915032675</v>
      </c>
      <c r="L100" s="336">
        <f>(K100+K103)/2</f>
        <v>98.692810457516345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'[39]Оценка от учреждения'!H101</f>
        <v>4.7</v>
      </c>
      <c r="I101" s="73">
        <f>'[39]Оценка от учреждения'!I101</f>
        <v>5.0999999999999996</v>
      </c>
      <c r="J101" s="24">
        <f>IF(H101/I101*100&gt;100,100,H101/I101*100)</f>
        <v>92.156862745098039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'[39]Оценка от учреждения'!H102</f>
        <v>100</v>
      </c>
      <c r="I102" s="73">
        <f>'[39]Оценка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'[39]Оценка от учреждения'!H103</f>
        <v>18</v>
      </c>
      <c r="I103" s="73">
        <f>'[39]Оценка от учреждения'!I103</f>
        <v>20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'[39]Оценка от учреждения'!H104</f>
        <v>100</v>
      </c>
      <c r="I104" s="73">
        <f>'[39]Оценка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91.642857142857139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'[39]Оценка от учреждения'!H105</f>
        <v>4.7</v>
      </c>
      <c r="I105" s="73">
        <f>'[39]Оценка от учреждения'!I105</f>
        <v>0</v>
      </c>
      <c r="J105" s="24">
        <f>IF(I105=0,100,IF(H105/I105*100&gt;100,100,H105/I105*100))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'[39]Оценка от учреждения'!H106</f>
        <v>100</v>
      </c>
      <c r="I106" s="73">
        <f>'[39]Оценка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'[39]Оценка от учреждения'!H107</f>
        <v>7</v>
      </c>
      <c r="I107" s="73">
        <f>'[39]Оценка от учреждения'!I107</f>
        <v>5.83</v>
      </c>
      <c r="J107" s="24">
        <f>IF(I107/H107*100&gt;100,100,I107/H107*100)</f>
        <v>83.285714285714292</v>
      </c>
      <c r="K107" s="24">
        <f>J107</f>
        <v>83.285714285714292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'[39]Оценка от учреждения'!H108</f>
        <v>100</v>
      </c>
      <c r="I108" s="73">
        <f>'[39]Оценка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'[39]Оценка от учреждения'!H109</f>
        <v>4.7</v>
      </c>
      <c r="I109" s="73">
        <f>'[39]Оценка от учреждения'!I109</f>
        <v>2.2999999999999998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'[39]Оценка от учреждения'!H110</f>
        <v>100</v>
      </c>
      <c r="I110" s="73">
        <f>'[39]Оценка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'[39]Оценка от учреждения'!H111</f>
        <v>359</v>
      </c>
      <c r="I111" s="73">
        <f>'[39]Оценка от учреждения'!I111</f>
        <v>360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0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'[40]Оценка от учреждения'!H20</f>
        <v>8</v>
      </c>
      <c r="I20" s="73">
        <f>'[40]Оценка от учреждения'!I20</f>
        <v>7</v>
      </c>
      <c r="J20" s="24">
        <f>IF(H20/I20*100&gt;100,100,H20/I20*100)</f>
        <v>100</v>
      </c>
      <c r="K20" s="334">
        <f>(J20+J21+J22)/3</f>
        <v>100</v>
      </c>
      <c r="L20" s="336">
        <f>(K20+K23)/2</f>
        <v>94.5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'[40]Оценка от учреждения'!H21</f>
        <v>100</v>
      </c>
      <c r="I21" s="73">
        <f>'[40]Оценка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'[40]Оценка от учреждения'!H22</f>
        <v>70</v>
      </c>
      <c r="I22" s="73">
        <f>'[40]Оценка от учреждения'!I22</f>
        <v>80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'[40]Оценка от учреждения'!H23</f>
        <v>3</v>
      </c>
      <c r="I23" s="73">
        <f>'[40]Оценка от учреждения'!I23</f>
        <v>2.67</v>
      </c>
      <c r="J23" s="24">
        <f>IF(I23/H23*100&gt;100,100,I23/H23*100)</f>
        <v>89</v>
      </c>
      <c r="K23" s="24">
        <f>J23</f>
        <v>89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'[40]Оценка от учреждения'!H24</f>
        <v>8</v>
      </c>
      <c r="I24" s="73">
        <f>'[40]Оценка от учреждения'!I24</f>
        <v>1.8</v>
      </c>
      <c r="J24" s="24">
        <f>IF(H24/I24*100&gt;100,100,H24/I24*100)</f>
        <v>100</v>
      </c>
      <c r="K24" s="334">
        <f>(J24+J25+J26)/3</f>
        <v>87.095238095238088</v>
      </c>
      <c r="L24" s="336">
        <f>(K24+K27)/2</f>
        <v>93.547619047619037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'[40]Оценка от учреждения'!H25</f>
        <v>100</v>
      </c>
      <c r="I25" s="73">
        <f>'[40]Оценка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'[40]Оценка от учреждения'!H26</f>
        <v>70</v>
      </c>
      <c r="I26" s="73">
        <f>'[40]Оценка от учреждения'!I26</f>
        <v>42.9</v>
      </c>
      <c r="J26" s="24">
        <f>IF(I26/H26*100&gt;100,100,I26/H26*100)</f>
        <v>61.285714285714285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'[40]Оценка от учреждения'!H27</f>
        <v>30.67</v>
      </c>
      <c r="I27" s="73">
        <f>'[40]Оценка от учреждения'!I27</f>
        <v>33.17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'[40]Оценка от учреждения'!H28</f>
        <v>8</v>
      </c>
      <c r="I28" s="73">
        <f>'[40]Оценка от учреждения'!I28</f>
        <v>6.6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'[40]Оценка от учреждения'!H29</f>
        <v>100</v>
      </c>
      <c r="I29" s="73">
        <f>'[40]Оценка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'[40]Оценка от учреждения'!H30</f>
        <v>75</v>
      </c>
      <c r="I30" s="73">
        <f>'[40]Оценка от учреждения'!I30</f>
        <v>75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'[40]Оценка от учреждения'!H31</f>
        <v>0.67</v>
      </c>
      <c r="I31" s="73">
        <f>'[40]Оценка от учреждения'!I31</f>
        <v>0.67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'[40]Оценка от учреждения'!H32</f>
        <v>8</v>
      </c>
      <c r="I32" s="73">
        <f>'[40]Оценка от учреждения'!I32</f>
        <v>1.6</v>
      </c>
      <c r="J32" s="24">
        <f>IF(H32/I32*100&gt;100,100,H32/I32*100)</f>
        <v>100</v>
      </c>
      <c r="K32" s="334">
        <f>(J32+J33+J34)/3</f>
        <v>100</v>
      </c>
      <c r="L32" s="336">
        <f>(K32+K35)/2</f>
        <v>98.390746303593033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'[40]Оценка от учреждения'!H33</f>
        <v>100</v>
      </c>
      <c r="I33" s="73">
        <f>'[40]Оценка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'[40]Оценка от учреждения'!H34</f>
        <v>61</v>
      </c>
      <c r="I34" s="73">
        <f>'[40]Оценка от учреждения'!I34</f>
        <v>62.1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'[40]Оценка от учреждения'!H35</f>
        <v>256.33</v>
      </c>
      <c r="I35" s="73">
        <f>'[40]Оценка от учреждения'!I35</f>
        <v>248.08</v>
      </c>
      <c r="J35" s="24">
        <f>IF(I35/H35*100&gt;100,100,I35/H35*100)</f>
        <v>96.781492607186053</v>
      </c>
      <c r="K35" s="24">
        <f>J35</f>
        <v>96.781492607186053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'[40]Оценка от учреждения'!H60</f>
        <v>8</v>
      </c>
      <c r="I60" s="73">
        <f>'[40]Оценка от учреждения'!I60</f>
        <v>1.6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'[40]Оценка от учреждения'!H61</f>
        <v>100</v>
      </c>
      <c r="I61" s="73">
        <f>'[40]Оценка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'[40]Оценка от учреждения'!H62</f>
        <v>75</v>
      </c>
      <c r="I62" s="73">
        <f>'[40]Оценка от учреждения'!I62</f>
        <v>81.8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'[40]Оценка от учреждения'!H63</f>
        <v>34</v>
      </c>
      <c r="I63" s="73">
        <f>'[40]Оценка от учреждения'!I63</f>
        <v>35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'[40]Оценка от учреждения'!H68</f>
        <v>8</v>
      </c>
      <c r="I68" s="23">
        <f>'[40]Оценка от учреждения'!I68</f>
        <v>5.7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'[40]Оценка от учреждения'!H69</f>
        <v>100</v>
      </c>
      <c r="I69" s="23">
        <f>'[40]Оценка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'[40]Оценка от учреждения'!H70</f>
        <v>75</v>
      </c>
      <c r="I70" s="23">
        <f>'[40]Оценка от учреждения'!I70</f>
        <v>83.3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8">
        <f>'[40]Оценка от учреждения'!H71</f>
        <v>1</v>
      </c>
      <c r="I71" s="188">
        <f>'[40]Оценка от учреждения'!I71</f>
        <v>1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'[40]Оценка от учреждения'!H84</f>
        <v>100</v>
      </c>
      <c r="I84" s="73">
        <f>'[40]Оценка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'[40]Оценка от учреждения'!H85</f>
        <v>8</v>
      </c>
      <c r="I85" s="73">
        <f>'[40]Оценка от учреждения'!I85</f>
        <v>5.7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'[40]Оценка от учреждения'!H86</f>
        <v>100</v>
      </c>
      <c r="I86" s="73">
        <f>'[40]Оценка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'[40]Оценка от учреждения'!H87</f>
        <v>1</v>
      </c>
      <c r="I87" s="73">
        <f>'[40]Оценка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'[40]Оценка от учреждения'!H96</f>
        <v>100</v>
      </c>
      <c r="I96" s="73">
        <f>'[40]Оценка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94.5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'[40]Оценка от учреждения'!H97</f>
        <v>8</v>
      </c>
      <c r="I97" s="73">
        <f>'[40]Оценка от учреждения'!I97</f>
        <v>7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'[40]Оценка от учреждения'!H98</f>
        <v>100</v>
      </c>
      <c r="I98" s="73">
        <f>'[40]Оценка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'[40]Оценка от учреждения'!H99</f>
        <v>3</v>
      </c>
      <c r="I99" s="73">
        <f>'[40]Оценка от учреждения'!I99</f>
        <v>2.67</v>
      </c>
      <c r="J99" s="24">
        <f>IF(I99/H99*100&gt;100,100,I99/H99*100)</f>
        <v>89</v>
      </c>
      <c r="K99" s="24">
        <f>J99</f>
        <v>89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'[40]Оценка от учреждения'!H100</f>
        <v>100</v>
      </c>
      <c r="I100" s="73">
        <f>'[40]Оценка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'[40]Оценка от учреждения'!H101</f>
        <v>8</v>
      </c>
      <c r="I101" s="73">
        <f>'[40]Оценка от учреждения'!I101</f>
        <v>1.8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'[40]Оценка от учреждения'!H102</f>
        <v>100</v>
      </c>
      <c r="I102" s="73">
        <f>'[40]Оценка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'[40]Оценка от учреждения'!H103</f>
        <v>30.67</v>
      </c>
      <c r="I103" s="73">
        <f>'[40]Оценка от учреждения'!I103</f>
        <v>33.17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'[7]144'!H104</f>
        <v>100</v>
      </c>
      <c r="I104" s="73">
        <f>'[7]144'!I104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'[7]144'!H105</f>
        <v>8</v>
      </c>
      <c r="I105" s="73">
        <f>'[7]144'!I105</f>
        <v>6.6</v>
      </c>
      <c r="J105" s="24"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'[7]144'!H106</f>
        <v>100</v>
      </c>
      <c r="I106" s="73">
        <f>'[7]144'!I106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'[7]144'!H107</f>
        <v>0.67</v>
      </c>
      <c r="I107" s="73">
        <f>'[7]144'!I107</f>
        <v>0.67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'[40]Оценка от учреждения'!H108</f>
        <v>100</v>
      </c>
      <c r="I108" s="73">
        <f>'[40]Оценка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98.902612538976172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'[40]Оценка от учреждения'!H109</f>
        <v>8</v>
      </c>
      <c r="I109" s="73">
        <f>'[40]Оценка от учреждения'!I109</f>
        <v>1.4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'[40]Оценка от учреждения'!H110</f>
        <v>100</v>
      </c>
      <c r="I110" s="73">
        <f>'[40]Оценка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'[40]Оценка от учреждения'!H111</f>
        <v>330.33</v>
      </c>
      <c r="I111" s="73">
        <f>'[40]Оценка от учреждения'!I111</f>
        <v>323.08</v>
      </c>
      <c r="J111" s="24">
        <f>IF(I111/H111*100&gt;100,100,I111/H111*100)</f>
        <v>97.805225077952358</v>
      </c>
      <c r="K111" s="24">
        <f>J111</f>
        <v>97.805225077952358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259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'[41]Оценка от учреждения'!H16</f>
        <v>7.4</v>
      </c>
      <c r="I16" s="73">
        <f>'[41]Оценка от учреждения'!I16</f>
        <v>3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'[41]Оценка от учреждения'!H17</f>
        <v>100</v>
      </c>
      <c r="I17" s="73">
        <f>'[41]Оценка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'[41]Оценка от учреждения'!H18</f>
        <v>55</v>
      </c>
      <c r="I18" s="73">
        <f>'[41]Оценка от учреждения'!I18</f>
        <v>62.5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'[41]Оценка от учреждения'!H19</f>
        <v>0.67</v>
      </c>
      <c r="I19" s="73">
        <f>'[41]Оценка от учреждения'!I19</f>
        <v>0.67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'[41]Оценка от учреждения'!H20</f>
        <v>7.4</v>
      </c>
      <c r="I20" s="73">
        <f>'[41]Оценка от учреждения'!I20</f>
        <v>5.3</v>
      </c>
      <c r="J20" s="24">
        <f>IF(H20/I20*100&gt;100,100,H20/I20*100)</f>
        <v>100</v>
      </c>
      <c r="K20" s="334">
        <f>(J20+J21+J22)/3</f>
        <v>96.969696969696955</v>
      </c>
      <c r="L20" s="336">
        <f>(K20+K23)/2</f>
        <v>92.711176429421215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'[41]Оценка от учреждения'!H21</f>
        <v>100</v>
      </c>
      <c r="I21" s="73">
        <f>'[41]Оценка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'[41]Оценка от учреждения'!H22</f>
        <v>55</v>
      </c>
      <c r="I22" s="73">
        <f>'[41]Оценка от учреждения'!I22</f>
        <v>50</v>
      </c>
      <c r="J22" s="24">
        <f>IF(I22/H22*100&gt;100,100,I22/H22*100)</f>
        <v>90.909090909090907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'[41]Оценка от учреждения'!H23</f>
        <v>4.33</v>
      </c>
      <c r="I23" s="73">
        <f>'[41]Оценка от учреждения'!I23</f>
        <v>3.83</v>
      </c>
      <c r="J23" s="24">
        <f>IF(I23/H23*100&gt;100,100,I23/H23*100)</f>
        <v>88.45265588914549</v>
      </c>
      <c r="K23" s="24">
        <f>J23</f>
        <v>88.45265588914549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'[41]Оценка от учреждения'!H24</f>
        <v>7.4</v>
      </c>
      <c r="I24" s="73">
        <f>'[41]Оценка от учреждения'!I24</f>
        <v>5.5</v>
      </c>
      <c r="J24" s="24">
        <f>IF(H24/I24*100&gt;100,100,H24/I24*100)</f>
        <v>100</v>
      </c>
      <c r="K24" s="334">
        <f>(J24+J25+J26)/3</f>
        <v>96.969696969696955</v>
      </c>
      <c r="L24" s="336">
        <f>(K24+K27)/2</f>
        <v>98.48484848484847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'[41]Оценка от учреждения'!H25</f>
        <v>100</v>
      </c>
      <c r="I25" s="73">
        <f>'[41]Оценка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'[41]Оценка от учреждения'!H26</f>
        <v>55</v>
      </c>
      <c r="I26" s="73">
        <f>'[41]Оценка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'[41]Оценка от учреждения'!H27</f>
        <v>21</v>
      </c>
      <c r="I27" s="73">
        <f>'[41]Оценка от учреждения'!I27</f>
        <v>25.58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'[41]Оценка от учреждения'!H32</f>
        <v>7.4</v>
      </c>
      <c r="I32" s="73">
        <f>'[41]Оценка от учреждения'!I32</f>
        <v>6.2</v>
      </c>
      <c r="J32" s="24">
        <f>IF(H32/I32*100&gt;100,100,H32/I32*100)</f>
        <v>100</v>
      </c>
      <c r="K32" s="334">
        <f>(J32+J33+J34)/3</f>
        <v>100</v>
      </c>
      <c r="L32" s="336">
        <f>(K32+K35)/2</f>
        <v>99.690082644628092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'[41]Оценка от учреждения'!H33</f>
        <v>100</v>
      </c>
      <c r="I33" s="73">
        <f>'[41]Оценка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'[41]Оценка от учреждения'!H34</f>
        <v>55</v>
      </c>
      <c r="I34" s="73">
        <f>'[41]Оценка от учреждения'!I34</f>
        <v>57.1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'[41]Оценка от учреждения'!H35</f>
        <v>242</v>
      </c>
      <c r="I35" s="73">
        <f>'[41]Оценка от учреждения'!I35</f>
        <v>240.5</v>
      </c>
      <c r="J35" s="24">
        <f>IF(I35/H35*100&gt;100,100,I35/H35*100)</f>
        <v>99.380165289256198</v>
      </c>
      <c r="K35" s="24">
        <f>J35</f>
        <v>99.380165289256198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'[41]Оценка от учреждения'!H84</f>
        <v>100</v>
      </c>
      <c r="I84" s="73">
        <f>'[41]Оценка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'[41]Оценка от учреждения'!H85</f>
        <v>7.4</v>
      </c>
      <c r="I85" s="73">
        <f>'[41]Оценка от учреждения'!I85</f>
        <v>3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'[41]Оценка от учреждения'!H86</f>
        <v>100</v>
      </c>
      <c r="I86" s="73">
        <f>'[41]Оценка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'[41]Оценка от учреждения'!H87</f>
        <v>0.67</v>
      </c>
      <c r="I87" s="73">
        <f>'[41]Оценка от учреждения'!I87</f>
        <v>0.67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'[41]Оценка от учреждения'!H96</f>
        <v>100</v>
      </c>
      <c r="I96" s="73">
        <f>'[41]Оценка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94.226327944572745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'[41]Оценка от учреждения'!H97</f>
        <v>7.4</v>
      </c>
      <c r="I97" s="73">
        <f>'[41]Оценка от учреждения'!I97</f>
        <v>5.3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'[41]Оценка от учреждения'!H98</f>
        <v>100</v>
      </c>
      <c r="I98" s="73">
        <f>'[41]Оценка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'[41]Оценка от учреждения'!H99</f>
        <v>4.33</v>
      </c>
      <c r="I99" s="73">
        <f>'[41]Оценка от учреждения'!I99</f>
        <v>3.83</v>
      </c>
      <c r="J99" s="24">
        <f>IF(I99/H99*100&gt;100,100,I99/H99*100)</f>
        <v>88.45265588914549</v>
      </c>
      <c r="K99" s="24">
        <f>J99</f>
        <v>88.45265588914549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'[41]Оценка от учреждения'!H100</f>
        <v>100</v>
      </c>
      <c r="I100" s="73">
        <f>'[41]Оценка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'[41]Оценка от учреждения'!H101</f>
        <v>7.4</v>
      </c>
      <c r="I101" s="73">
        <f>'[41]Оценка от учреждения'!I101</f>
        <v>5.5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'[41]Оценка от учреждения'!H102</f>
        <v>100</v>
      </c>
      <c r="I102" s="73">
        <f>'[41]Оценка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'[41]Оценка от учреждения'!H103</f>
        <v>21</v>
      </c>
      <c r="I103" s="73">
        <f>'[41]Оценка от учреждения'!I103</f>
        <v>25.58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'[41]Оценка от учреждения'!H108</f>
        <v>100</v>
      </c>
      <c r="I108" s="73">
        <f>'[41]Оценка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99.690082644628092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'[41]Оценка от учреждения'!H109</f>
        <v>7.4</v>
      </c>
      <c r="I109" s="73">
        <f>'[41]Оценка от учреждения'!I109</f>
        <v>6.2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'[41]Оценка от учреждения'!H110</f>
        <v>100</v>
      </c>
      <c r="I110" s="73">
        <f>'[41]Оценка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'[41]Оценка от учреждения'!H111</f>
        <v>242</v>
      </c>
      <c r="I111" s="73">
        <f>'[41]Оценка от учреждения'!I111</f>
        <v>240.5</v>
      </c>
      <c r="J111" s="24">
        <f>IF(I111/H111*100&gt;100,100,I111/H111*100)</f>
        <v>99.380165289256198</v>
      </c>
      <c r="K111" s="24">
        <f>J111</f>
        <v>99.380165289256198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B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'[42]Оценка от учреждения'!H24</f>
        <v>11</v>
      </c>
      <c r="I24" s="73">
        <f>'[42]Оценка от учреждения'!I24</f>
        <v>11.1</v>
      </c>
      <c r="J24" s="24">
        <f>IF(H24/I24*100&gt;100,100,H24/I24*100)</f>
        <v>99.099099099099092</v>
      </c>
      <c r="K24" s="334">
        <f>(J24+J25+J26)/3</f>
        <v>96.669396669396676</v>
      </c>
      <c r="L24" s="336">
        <f>(K24+K27)/2</f>
        <v>98.334698334698345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'[42]Оценка от учреждения'!H25</f>
        <v>100</v>
      </c>
      <c r="I25" s="73">
        <f>'[42]Оценка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'[42]Оценка от учреждения'!H26</f>
        <v>55</v>
      </c>
      <c r="I26" s="73">
        <f>'[42]Оценка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'[42]Оценка от учреждения'!H27</f>
        <v>34</v>
      </c>
      <c r="I27" s="73">
        <f>'[42]Оценка от учреждения'!I27</f>
        <v>39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'[42]Оценка от учреждения'!H32</f>
        <v>13</v>
      </c>
      <c r="I32" s="73">
        <f>'[42]Оценка от учреждения'!I32</f>
        <v>4.7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'[42]Оценка от учреждения'!H33</f>
        <v>100</v>
      </c>
      <c r="I33" s="73">
        <f>'[42]Оценка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'[42]Оценка от учреждения'!H34</f>
        <v>55</v>
      </c>
      <c r="I34" s="73">
        <f>'[42]Оценка от учреждения'!I34</f>
        <v>55.6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'[42]Оценка от учреждения'!H35</f>
        <v>180</v>
      </c>
      <c r="I35" s="73">
        <f>'[42]Оценка от учреждения'!I35</f>
        <v>180.5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>
        <f>'[42]Оценка от учреждения'!H88</f>
        <v>100</v>
      </c>
      <c r="I88" s="23">
        <f>'[42]Оценка от учреждения'!I88</f>
        <v>100</v>
      </c>
      <c r="J88" s="24">
        <f>IF(I88/H88*100&gt;100,100,I88/H88*100)</f>
        <v>100</v>
      </c>
      <c r="K88" s="342">
        <f>(J88+J89+J90)/3</f>
        <v>99.699699699699693</v>
      </c>
      <c r="L88" s="336">
        <f>(K88+K91)/2</f>
        <v>99.849849849849846</v>
      </c>
      <c r="M88" s="348"/>
      <c r="N88" s="350"/>
    </row>
    <row r="89" spans="1:14" s="179" customFormat="1" ht="39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>
        <f>'[42]Оценка от учреждения'!H89</f>
        <v>11</v>
      </c>
      <c r="I89" s="23">
        <f>'[42]Оценка от учреждения'!I89</f>
        <v>11.1</v>
      </c>
      <c r="J89" s="24">
        <f>IF(H89/I89*100&gt;100,100,H89/I89*100)</f>
        <v>99.099099099099092</v>
      </c>
      <c r="K89" s="343"/>
      <c r="L89" s="344"/>
      <c r="M89" s="348"/>
      <c r="N89" s="351"/>
    </row>
    <row r="90" spans="1:14" s="179" customFormat="1" ht="32.25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>
        <f>'[42]Оценка от учреждения'!H90</f>
        <v>100</v>
      </c>
      <c r="I90" s="23">
        <f>'[42]Оценка от учреждения'!I90</f>
        <v>100</v>
      </c>
      <c r="J90" s="24">
        <f>IF(I90/H90*100&gt;100,100,I90/H90*100)</f>
        <v>100</v>
      </c>
      <c r="K90" s="343"/>
      <c r="L90" s="344"/>
      <c r="M90" s="348"/>
      <c r="N90" s="351"/>
    </row>
    <row r="91" spans="1:14" s="179" customFormat="1" ht="33" customHeight="1" x14ac:dyDescent="0.25">
      <c r="A91" s="339"/>
      <c r="B91" s="338"/>
      <c r="C91" s="339"/>
      <c r="D91" s="341"/>
      <c r="E91" s="180" t="s">
        <v>16</v>
      </c>
      <c r="F91" s="183" t="s">
        <v>295</v>
      </c>
      <c r="G91" s="182" t="s">
        <v>18</v>
      </c>
      <c r="H91" s="187">
        <f>'[42]Оценка от учреждения'!H91</f>
        <v>34</v>
      </c>
      <c r="I91" s="187">
        <f>'[42]Оценка от учреждения'!I91</f>
        <v>39</v>
      </c>
      <c r="J91" s="24">
        <f>IF(I91/H91*100&gt;100,100,I91/H91*100)</f>
        <v>100</v>
      </c>
      <c r="K91" s="24">
        <f>J91</f>
        <v>100</v>
      </c>
      <c r="L91" s="344"/>
      <c r="M91" s="348"/>
      <c r="N91" s="352"/>
    </row>
    <row r="92" spans="1:14" s="179" customFormat="1" ht="34.5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>
        <f>'[42]Оценка от учреждения'!H92</f>
        <v>100</v>
      </c>
      <c r="I92" s="23">
        <f>'[42]Оценка от учреждения'!I92</f>
        <v>100</v>
      </c>
      <c r="J92" s="24">
        <f>IF(I92/H92*100&gt;100,100,I92/H92*100)</f>
        <v>100</v>
      </c>
      <c r="K92" s="342">
        <f>(J92+J93+J94)/3</f>
        <v>100</v>
      </c>
      <c r="L92" s="336">
        <f>(K92+K95)/2</f>
        <v>100</v>
      </c>
      <c r="M92" s="348"/>
      <c r="N92" s="350"/>
    </row>
    <row r="93" spans="1:14" s="179" customFormat="1" ht="39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>
        <f>'[42]Оценка от учреждения'!H93</f>
        <v>13</v>
      </c>
      <c r="I93" s="23">
        <f>'[42]Оценка от учреждения'!I93</f>
        <v>4.7</v>
      </c>
      <c r="J93" s="24">
        <f>IF(H93/I93*100&gt;100,100,H93/I93*100)</f>
        <v>100</v>
      </c>
      <c r="K93" s="343"/>
      <c r="L93" s="344"/>
      <c r="M93" s="348"/>
      <c r="N93" s="351"/>
    </row>
    <row r="94" spans="1:14" s="179" customFormat="1" ht="32.25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>
        <f>'[42]Оценка от учреждения'!H94</f>
        <v>100</v>
      </c>
      <c r="I94" s="23">
        <f>'[42]Оценка от учреждения'!I94</f>
        <v>100</v>
      </c>
      <c r="J94" s="24">
        <f>IF(I94/H94*100&gt;100,100,I94/H94*100)</f>
        <v>100</v>
      </c>
      <c r="K94" s="343"/>
      <c r="L94" s="344"/>
      <c r="M94" s="348"/>
      <c r="N94" s="351"/>
    </row>
    <row r="95" spans="1:14" s="179" customFormat="1" ht="27" customHeight="1" x14ac:dyDescent="0.25">
      <c r="A95" s="339"/>
      <c r="B95" s="338"/>
      <c r="C95" s="339"/>
      <c r="D95" s="341"/>
      <c r="E95" s="180" t="s">
        <v>16</v>
      </c>
      <c r="F95" s="183" t="s">
        <v>295</v>
      </c>
      <c r="G95" s="182" t="s">
        <v>18</v>
      </c>
      <c r="H95" s="187">
        <f>'[42]Оценка от учреждения'!H95</f>
        <v>180</v>
      </c>
      <c r="I95" s="187">
        <f>'[42]Оценка от учреждения'!I95</f>
        <v>180.5</v>
      </c>
      <c r="J95" s="24">
        <f>IF(I95/H95*100&gt;100,100,I95/H95*100)</f>
        <v>100</v>
      </c>
      <c r="K95" s="24">
        <f>J95</f>
        <v>100</v>
      </c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hidden="1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/>
      <c r="I108" s="73"/>
      <c r="J108" s="24"/>
      <c r="K108" s="334"/>
      <c r="L108" s="336"/>
      <c r="M108" s="348"/>
      <c r="N108" s="350"/>
    </row>
    <row r="109" spans="1:14" ht="39" hidden="1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/>
      <c r="I109" s="73"/>
      <c r="J109" s="24"/>
      <c r="K109" s="335"/>
      <c r="L109" s="337"/>
      <c r="M109" s="348"/>
      <c r="N109" s="351"/>
    </row>
    <row r="110" spans="1:14" ht="32.25" hidden="1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/>
      <c r="I110" s="73"/>
      <c r="J110" s="24"/>
      <c r="K110" s="335"/>
      <c r="L110" s="337"/>
      <c r="M110" s="348"/>
      <c r="N110" s="351"/>
    </row>
    <row r="111" spans="1:14" ht="33" hidden="1" customHeight="1" x14ac:dyDescent="0.25">
      <c r="A111" s="339"/>
      <c r="B111" s="338"/>
      <c r="C111" s="339"/>
      <c r="D111" s="340"/>
      <c r="E111" s="180" t="s">
        <v>16</v>
      </c>
      <c r="F111" s="183" t="s">
        <v>187</v>
      </c>
      <c r="G111" s="182" t="s">
        <v>18</v>
      </c>
      <c r="H111" s="73"/>
      <c r="I111" s="73"/>
      <c r="J111" s="24"/>
      <c r="K111" s="24"/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'[43]Оценка от учреждения'!H20</f>
        <v>11</v>
      </c>
      <c r="I20" s="73">
        <f>'[43]Оценка от учреждения'!I20</f>
        <v>3.9</v>
      </c>
      <c r="J20" s="24">
        <f>IF(H20/I20*100&gt;100,100,H20/I20*100)</f>
        <v>100</v>
      </c>
      <c r="K20" s="334">
        <f>(J20+J21+J22)/3</f>
        <v>96.969696969696955</v>
      </c>
      <c r="L20" s="336">
        <f>(K20+K23)/2</f>
        <v>98.48484848484847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'[43]Оценка от учреждения'!H21</f>
        <v>100</v>
      </c>
      <c r="I21" s="73">
        <f>'[43]Оценка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'[43]Оценка от учреждения'!H22</f>
        <v>55</v>
      </c>
      <c r="I22" s="73">
        <f>'[43]Оценка от учреждения'!I22</f>
        <v>50</v>
      </c>
      <c r="J22" s="24">
        <f>IF(I22/H22*100&gt;100,100,I22/H22*100)</f>
        <v>90.909090909090907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'[43]Оценка от учреждения'!H23</f>
        <v>1</v>
      </c>
      <c r="I23" s="73">
        <f>'[43]Оценка от учреждения'!I23</f>
        <v>1.25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'[43]Оценка от учреждения'!H24</f>
        <v>12</v>
      </c>
      <c r="I24" s="73">
        <f>'[43]Оценка от учреждения'!I24</f>
        <v>8.3000000000000007</v>
      </c>
      <c r="J24" s="24">
        <f>IF(H24/I24*100&gt;100,100,H24/I24*100)</f>
        <v>100</v>
      </c>
      <c r="K24" s="334">
        <f>(J24+J25+J26)/3</f>
        <v>96.969696969696955</v>
      </c>
      <c r="L24" s="336">
        <f>(K24+K27)/2</f>
        <v>98.48484848484847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'[43]Оценка от учреждения'!H25</f>
        <v>100</v>
      </c>
      <c r="I25" s="73">
        <f>'[43]Оценка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'[43]Оценка от учреждения'!H26</f>
        <v>55</v>
      </c>
      <c r="I26" s="73">
        <f>'[43]Оценка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'[43]Оценка от учреждения'!H27</f>
        <v>20</v>
      </c>
      <c r="I27" s="73">
        <f>'[43]Оценка от учреждения'!I27</f>
        <v>24.5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'[43]Оценка от учреждения'!H28</f>
        <v>3.8</v>
      </c>
      <c r="I28" s="73">
        <f>'[43]Оценка от учреждения'!I28</f>
        <v>2.4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'[43]Оценка от учреждения'!H29</f>
        <v>100</v>
      </c>
      <c r="I29" s="73">
        <f>'[43]Оценка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'[43]Оценка от учреждения'!H30</f>
        <v>54.8</v>
      </c>
      <c r="I30" s="73">
        <f>'[43]Оценка от учреждения'!I30</f>
        <v>60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'[43]Оценка от учреждения'!H31</f>
        <v>0.5</v>
      </c>
      <c r="I31" s="73">
        <f>'[43]Оценка от учреждения'!I31</f>
        <v>0.5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'[43]Оценка от учреждения'!H32</f>
        <v>10</v>
      </c>
      <c r="I32" s="73">
        <f>'[43]Оценка от учреждения'!I32</f>
        <v>9.1</v>
      </c>
      <c r="J32" s="24">
        <f>IF(H32/I32*100&gt;100,100,H32/I32*100)</f>
        <v>100</v>
      </c>
      <c r="K32" s="334">
        <f>(J32+J33+J34)/3</f>
        <v>100</v>
      </c>
      <c r="L32" s="336">
        <f>(K32+K35)/2</f>
        <v>99.452554744525543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'[43]Оценка от учреждения'!H33</f>
        <v>100</v>
      </c>
      <c r="I33" s="73">
        <f>'[43]Оценка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'[43]Оценка от учреждения'!H34</f>
        <v>55</v>
      </c>
      <c r="I34" s="73">
        <f>'[43]Оценка от учреждения'!I34</f>
        <v>69.2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'[43]Оценка от учреждения'!H35</f>
        <v>137</v>
      </c>
      <c r="I35" s="73">
        <f>'[43]Оценка от учреждения'!I35</f>
        <v>135.5</v>
      </c>
      <c r="J35" s="24">
        <f>IF(I35/H35*100&gt;100,100,I35/H35*100)</f>
        <v>98.905109489051085</v>
      </c>
      <c r="K35" s="24">
        <f>J35</f>
        <v>98.905109489051085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'[43]Оценка от учреждения'!H96</f>
        <v>100</v>
      </c>
      <c r="I96" s="73">
        <f>'[43]Оценка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'[43]Оценка от учреждения'!H97</f>
        <v>11</v>
      </c>
      <c r="I97" s="73">
        <f>'[43]Оценка от учреждения'!I97</f>
        <v>3.9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'[43]Оценка от учреждения'!H98</f>
        <v>100</v>
      </c>
      <c r="I98" s="73">
        <f>'[43]Оценка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'[43]Оценка от учреждения'!H99</f>
        <v>1</v>
      </c>
      <c r="I99" s="73">
        <f>'[43]Оценка от учреждения'!I99</f>
        <v>1.25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'[43]Оценка от учреждения'!H100</f>
        <v>100</v>
      </c>
      <c r="I100" s="73">
        <f>'[43]Оценка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'[43]Оценка от учреждения'!H101</f>
        <v>12</v>
      </c>
      <c r="I101" s="73">
        <f>'[43]Оценка от учреждения'!I101</f>
        <v>8.3000000000000007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'[43]Оценка от учреждения'!H102</f>
        <v>100</v>
      </c>
      <c r="I102" s="73">
        <f>'[43]Оценка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'[43]Оценка от учреждения'!H103</f>
        <v>20</v>
      </c>
      <c r="I103" s="73">
        <f>'[43]Оценка от учреждения'!I103</f>
        <v>24.5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'[43]Оценка от учреждения'!H104</f>
        <v>100</v>
      </c>
      <c r="I104" s="73">
        <f>'[43]Оценка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'[43]Оценка от учреждения'!H105</f>
        <v>9</v>
      </c>
      <c r="I105" s="73">
        <f>'[43]Оценка от учреждения'!I105</f>
        <v>2.4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'[43]Оценка от учреждения'!H106</f>
        <v>100</v>
      </c>
      <c r="I106" s="73">
        <f>'[43]Оценка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'[43]Оценка от учреждения'!H107</f>
        <v>0.5</v>
      </c>
      <c r="I107" s="73">
        <f>'[43]Оценка от учреждения'!I107</f>
        <v>0.5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'[43]Оценка от учреждения'!H108</f>
        <v>100</v>
      </c>
      <c r="I108" s="73">
        <f>'[43]Оценка от учреждения'!I108</f>
        <v>100</v>
      </c>
      <c r="J108" s="24">
        <f>IF(I108/H108*100&gt;100,100,I108/H108*100)</f>
        <v>100</v>
      </c>
      <c r="K108" s="334">
        <f>(J108+J109+J110)/3</f>
        <v>98.901098901098905</v>
      </c>
      <c r="L108" s="336">
        <f>(K108+K111)/2</f>
        <v>98.903104195075002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'[43]Оценка от учреждения'!H109</f>
        <v>8.8000000000000007</v>
      </c>
      <c r="I109" s="73">
        <f>'[43]Оценка от учреждения'!I109</f>
        <v>9.1</v>
      </c>
      <c r="J109" s="24">
        <f>IF(H109/I109*100&gt;100,100,H109/I109*100)</f>
        <v>96.703296703296715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'[43]Оценка от учреждения'!H110</f>
        <v>100</v>
      </c>
      <c r="I110" s="73">
        <f>'[43]Оценка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'[43]Оценка от учреждения'!H111</f>
        <v>137</v>
      </c>
      <c r="I111" s="73">
        <f>'[43]Оценка от учреждения'!I111</f>
        <v>135.5</v>
      </c>
      <c r="J111" s="24">
        <f>IF(I111/H111*100&gt;100,100,I111/H111*100)</f>
        <v>98.905109489051085</v>
      </c>
      <c r="K111" s="24">
        <f>J111</f>
        <v>98.905109489051085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'[44]Оценка от учреждения'!H28</f>
        <v>9</v>
      </c>
      <c r="I28" s="73">
        <f>'[44]Оценка от учреждения'!I28</f>
        <v>10.6</v>
      </c>
      <c r="J28" s="24">
        <f>IF(H28/I28*100&gt;100,100,H28/I28*100)</f>
        <v>84.905660377358487</v>
      </c>
      <c r="K28" s="334">
        <f>(J28+J29+J30)/3</f>
        <v>87.601568465940773</v>
      </c>
      <c r="L28" s="336">
        <f>(K28+K31)/2</f>
        <v>93.800784232970386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'[44]Оценка от учреждения'!H29</f>
        <v>100</v>
      </c>
      <c r="I29" s="73">
        <f>'[44]Оценка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'[44]Оценка от учреждения'!H30</f>
        <v>73.3</v>
      </c>
      <c r="I30" s="73">
        <f>'[44]Оценка от учреждения'!I30</f>
        <v>57.1</v>
      </c>
      <c r="J30" s="24">
        <f>IF(I30/H30*100&gt;100,100,I30/H30*100)</f>
        <v>77.899045020463859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'[44]Оценка от учреждения'!H31</f>
        <v>3</v>
      </c>
      <c r="I31" s="73">
        <f>'[44]Оценка от учреждения'!I31</f>
        <v>3.08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'[44]Оценка от учреждения'!H32</f>
        <v>9</v>
      </c>
      <c r="I32" s="73">
        <f>'[44]Оценка от учреждения'!I32</f>
        <v>8.5</v>
      </c>
      <c r="J32" s="24">
        <f>IF(H32/I32*100&gt;100,100,H32/I32*100)</f>
        <v>100</v>
      </c>
      <c r="K32" s="334">
        <f>(J32+J33+J34)/3</f>
        <v>91.132332878581167</v>
      </c>
      <c r="L32" s="336">
        <f>(K32+K35)/2</f>
        <v>95.566166439290583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'[44]Оценка от учреждения'!H33</f>
        <v>100</v>
      </c>
      <c r="I33" s="73">
        <f>'[44]Оценка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'[44]Оценка от учреждения'!H34</f>
        <v>73.3</v>
      </c>
      <c r="I34" s="73">
        <f>'[44]Оценка от учреждения'!I34</f>
        <v>53.8</v>
      </c>
      <c r="J34" s="24">
        <f>IF(I34/H34*100&gt;100,100,I34/H34*100)</f>
        <v>73.396998635743515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'[44]Оценка от учреждения'!H35</f>
        <v>100</v>
      </c>
      <c r="I35" s="73">
        <f>'[44]Оценка от учреждения'!I35</f>
        <v>103.17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>
        <f>'[44]Оценка от учреждения'!H56</f>
        <v>9</v>
      </c>
      <c r="I56" s="23">
        <f>'[44]Оценка от учреждения'!I56</f>
        <v>4.4000000000000004</v>
      </c>
      <c r="J56" s="24">
        <f>IF(H56/I56*100&gt;100,100,H56/I56*100)</f>
        <v>100</v>
      </c>
      <c r="K56" s="342">
        <f>(J56+J57+J58)/3</f>
        <v>100</v>
      </c>
      <c r="L56" s="336">
        <f>(K56+K59)/2</f>
        <v>96</v>
      </c>
      <c r="M56" s="348"/>
      <c r="N56" s="350"/>
    </row>
    <row r="57" spans="1:14" s="179" customFormat="1" ht="39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>
        <f>'[44]Оценка от учреждения'!H57</f>
        <v>100</v>
      </c>
      <c r="I57" s="23">
        <f>'[44]Оценка от учреждения'!I57</f>
        <v>100</v>
      </c>
      <c r="J57" s="24">
        <f>IF(I57/H57*100&gt;100,100,I57/H57*100)</f>
        <v>100</v>
      </c>
      <c r="K57" s="343"/>
      <c r="L57" s="344"/>
      <c r="M57" s="348"/>
      <c r="N57" s="351"/>
    </row>
    <row r="58" spans="1:14" s="179" customFormat="1" ht="36.75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>
        <f>'[44]Оценка от учреждения'!H58</f>
        <v>73.3</v>
      </c>
      <c r="I58" s="23">
        <f>'[44]Оценка от учреждения'!I58</f>
        <v>100</v>
      </c>
      <c r="J58" s="24">
        <f>IF(I58/H58*100&gt;100,100,I58/H58*100)</f>
        <v>100</v>
      </c>
      <c r="K58" s="343"/>
      <c r="L58" s="344"/>
      <c r="M58" s="348"/>
      <c r="N58" s="351"/>
    </row>
    <row r="59" spans="1:14" s="179" customFormat="1" ht="33" customHeight="1" x14ac:dyDescent="0.25">
      <c r="A59" s="339"/>
      <c r="B59" s="338"/>
      <c r="C59" s="339"/>
      <c r="D59" s="341"/>
      <c r="E59" s="180" t="s">
        <v>16</v>
      </c>
      <c r="F59" s="183" t="s">
        <v>295</v>
      </c>
      <c r="G59" s="182" t="s">
        <v>18</v>
      </c>
      <c r="H59" s="23">
        <f>'[44]Оценка от учреждения'!H59</f>
        <v>1</v>
      </c>
      <c r="I59" s="23">
        <f>'[44]Оценка от учреждения'!I59</f>
        <v>0.92</v>
      </c>
      <c r="J59" s="24">
        <f>IF(I59/H59*100&gt;100,100,I59/H59*100)</f>
        <v>92</v>
      </c>
      <c r="K59" s="24">
        <f>J59</f>
        <v>92</v>
      </c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'[44]Оценка от учреждения'!H64</f>
        <v>7</v>
      </c>
      <c r="I64" s="23">
        <f>'[44]Оценка от учреждения'!I64</f>
        <v>9.6999999999999993</v>
      </c>
      <c r="J64" s="24">
        <f>IF(H64/I64*100&gt;100,100,H64/I64*100)</f>
        <v>72.164948453608261</v>
      </c>
      <c r="K64" s="342">
        <f>(J64+J65+J66)/3</f>
        <v>90.721649484536087</v>
      </c>
      <c r="L64" s="336">
        <f>(K64+K67)/2</f>
        <v>95.360824742268051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'[44]Оценка от учреждения'!H65</f>
        <v>100</v>
      </c>
      <c r="I65" s="23">
        <f>'[44]Оценка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'[44]Оценка от учреждения'!H66</f>
        <v>73.3</v>
      </c>
      <c r="I66" s="23">
        <f>'[44]Оценка от учреждения'!I66</f>
        <v>100</v>
      </c>
      <c r="J66" s="24">
        <f>IF(I66/H66*100&gt;100,100,I66/H66*100)</f>
        <v>100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187">
        <f>'[44]Оценка от учреждения'!H67</f>
        <v>2.33</v>
      </c>
      <c r="I67" s="187">
        <f>'[44]Оценка от учреждения'!I67</f>
        <v>2.33</v>
      </c>
      <c r="J67" s="24">
        <f>IF(I67/H67*100&gt;100,100,I67/H67*100)</f>
        <v>100</v>
      </c>
      <c r="K67" s="24">
        <f>J67</f>
        <v>100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'[44]Оценка от учреждения'!H68</f>
        <v>7</v>
      </c>
      <c r="I68" s="23">
        <f>'[44]Оценка от учреждения'!I68</f>
        <v>7.7</v>
      </c>
      <c r="J68" s="24">
        <f>IF(H68/I68*100&gt;100,100,H68/I68*100)</f>
        <v>90.909090909090907</v>
      </c>
      <c r="K68" s="342">
        <f>(J68+J69+J70)/3</f>
        <v>96.969696969696955</v>
      </c>
      <c r="L68" s="336">
        <f>(K68+K71)/2</f>
        <v>98.48484848484847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'[44]Оценка от учреждения'!H69</f>
        <v>100</v>
      </c>
      <c r="I69" s="23">
        <f>'[44]Оценка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'[44]Оценка от учреждения'!H70</f>
        <v>73.3</v>
      </c>
      <c r="I70" s="23">
        <f>'[44]Оценка от учреждения'!I70</f>
        <v>88.9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'[44]Оценка от учреждения'!H71</f>
        <v>17</v>
      </c>
      <c r="I71" s="187">
        <f>'[44]Оценка от учреждения'!I71</f>
        <v>19.670000000000002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'[44]Оценка от учреждения'!H80</f>
        <v>100</v>
      </c>
      <c r="I80" s="23">
        <f>'[44]Оценка от учреждения'!I80</f>
        <v>100</v>
      </c>
      <c r="J80" s="24">
        <f>IF(I80/H80*100&gt;100,100,I80/H80*100)</f>
        <v>100</v>
      </c>
      <c r="K80" s="342">
        <f>(J80+J81+J82)/3</f>
        <v>90.721649484536087</v>
      </c>
      <c r="L80" s="336">
        <f>(K80+K83)/2</f>
        <v>95.360824742268051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'[44]Оценка от учреждения'!H81</f>
        <v>7</v>
      </c>
      <c r="I81" s="23">
        <f>'[44]Оценка от учреждения'!I81</f>
        <v>9.6999999999999993</v>
      </c>
      <c r="J81" s="24">
        <f>IF(H81/I81*100&gt;100,100,H81/I81*100)</f>
        <v>72.164948453608261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'[44]Оценка от учреждения'!H82</f>
        <v>100</v>
      </c>
      <c r="I82" s="23">
        <f>'[44]Оценка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7">
        <f>'[44]Оценка от учреждения'!H83</f>
        <v>2.33</v>
      </c>
      <c r="I83" s="187">
        <f>'[44]Оценка от учреждения'!I83</f>
        <v>2.33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'[44]Оценка от учреждения'!H84</f>
        <v>100</v>
      </c>
      <c r="I84" s="73">
        <f>'[44]Оценка от учреждения'!I84</f>
        <v>100</v>
      </c>
      <c r="J84" s="24">
        <f>IF(I84/H84*100&gt;100,100,I84/H84*100)</f>
        <v>100</v>
      </c>
      <c r="K84" s="334">
        <f>(J84+J85+J86)/3</f>
        <v>96.969696969696955</v>
      </c>
      <c r="L84" s="336">
        <f>(K84+K87)/2</f>
        <v>98.48484848484847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'[44]Оценка от учреждения'!H85</f>
        <v>7</v>
      </c>
      <c r="I85" s="73">
        <f>'[44]Оценка от учреждения'!I85</f>
        <v>7.7</v>
      </c>
      <c r="J85" s="24">
        <f>IF(H85/I85*100&gt;100,100,H85/I85*100)</f>
        <v>90.909090909090907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'[44]Оценка от учреждения'!H86</f>
        <v>100</v>
      </c>
      <c r="I86" s="73">
        <f>'[44]Оценка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'[44]Оценка от учреждения'!H87</f>
        <v>17</v>
      </c>
      <c r="I87" s="73">
        <f>'[44]Оценка от учреждения'!I87</f>
        <v>19.670000000000002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'[44]Оценка от учреждения'!H104</f>
        <v>100</v>
      </c>
      <c r="I104" s="73">
        <f>'[44]Оценка от учреждения'!I104</f>
        <v>100</v>
      </c>
      <c r="J104" s="24">
        <f>IF(I104/H104*100&gt;100,100,I104/H104*100)</f>
        <v>100</v>
      </c>
      <c r="K104" s="334">
        <f>(J104+J105+J106)/3</f>
        <v>99.275362318840578</v>
      </c>
      <c r="L104" s="336">
        <f>(K104+K107)/2</f>
        <v>99.637681159420282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'[44]Оценка от учреждения'!H105</f>
        <v>9</v>
      </c>
      <c r="I105" s="73">
        <f>'[44]Оценка от учреждения'!I105</f>
        <v>9.1999999999999993</v>
      </c>
      <c r="J105" s="24">
        <f>IF(H105/I105*100&gt;100,100,H105/I105*100)</f>
        <v>97.826086956521749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'[44]Оценка от учреждения'!H106</f>
        <v>100</v>
      </c>
      <c r="I106" s="73">
        <f>'[44]Оценка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'[44]Оценка от учреждения'!H107</f>
        <v>4</v>
      </c>
      <c r="I107" s="73">
        <f>'[44]Оценка от учреждения'!I107</f>
        <v>4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'[44]Оценка от учреждения'!H108</f>
        <v>100</v>
      </c>
      <c r="I108" s="73">
        <f>'[44]Оценка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'[44]Оценка от учреждения'!H109</f>
        <v>9</v>
      </c>
      <c r="I109" s="73">
        <f>'[44]Оценка от учреждения'!I109</f>
        <v>8.5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'[44]Оценка от учреждения'!H110</f>
        <v>100</v>
      </c>
      <c r="I110" s="73">
        <f>'[44]Оценка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'[44]Оценка от учреждения'!H111</f>
        <v>100</v>
      </c>
      <c r="I111" s="73">
        <f>'[44]Оценка от учреждения'!I111</f>
        <v>103.17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263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'[45]Оценка от учреждения'!H16</f>
        <v>8.5</v>
      </c>
      <c r="I16" s="73">
        <f>'[45]Оценка от учреждения'!I16</f>
        <v>0</v>
      </c>
      <c r="J16" s="24">
        <f>IF(I16=0,100,IF(H16/I16*100&gt;100,100,H16/I16*100))</f>
        <v>100</v>
      </c>
      <c r="K16" s="334">
        <f>(J16+J17+J18)/3</f>
        <v>100</v>
      </c>
      <c r="L16" s="336">
        <f>(K16+K19)/2</f>
        <v>92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'[45]Оценка от учреждения'!H17</f>
        <v>100</v>
      </c>
      <c r="I17" s="73">
        <f>'[45]Оценка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'[45]Оценка от учреждения'!H18</f>
        <v>55</v>
      </c>
      <c r="I18" s="73">
        <f>'[45]Оценка от учреждения'!I18</f>
        <v>60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'[45]Оценка от учреждения'!H19</f>
        <v>0.5</v>
      </c>
      <c r="I19" s="73">
        <f>'[45]Оценка от учреждения'!I19</f>
        <v>0.42</v>
      </c>
      <c r="J19" s="24">
        <f>IF(I19/H19*100&gt;100,100,I19/H19*100)</f>
        <v>84</v>
      </c>
      <c r="K19" s="24">
        <f>J19</f>
        <v>84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'[45]Оценка от учреждения'!H20</f>
        <v>8.5</v>
      </c>
      <c r="I20" s="73">
        <f>'[45]Оценка от учреждения'!I20</f>
        <v>5.5</v>
      </c>
      <c r="J20" s="24">
        <f>IF(I20=0,100,IF(H20/I20*100&gt;100,100,H20/I20*100))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'[45]Оценка от учреждения'!H21</f>
        <v>100</v>
      </c>
      <c r="I21" s="73">
        <f>'[45]Оценка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'[45]Оценка от учреждения'!H22</f>
        <v>55</v>
      </c>
      <c r="I22" s="73">
        <f>'[45]Оценка от учреждения'!I22</f>
        <v>60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'[45]Оценка от учреждения'!H23</f>
        <v>1</v>
      </c>
      <c r="I23" s="73">
        <f>'[45]Оценка от учреждения'!I23</f>
        <v>1.17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'[45]Оценка от учреждения'!H24</f>
        <v>8.5</v>
      </c>
      <c r="I24" s="73">
        <f>'[45]Оценка от учреждения'!I24</f>
        <v>5.0999999999999996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'[45]Оценка от учреждения'!H25</f>
        <v>100</v>
      </c>
      <c r="I25" s="73">
        <f>'[45]Оценка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'[45]Оценка от учреждения'!H26</f>
        <v>55</v>
      </c>
      <c r="I26" s="73">
        <f>'[45]Оценка от учреждения'!I26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'[45]Оценка от учреждения'!H27</f>
        <v>21</v>
      </c>
      <c r="I27" s="73">
        <f>'[45]Оценка от учреждения'!I27</f>
        <v>21.33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'[45]Оценка от учреждения'!H28</f>
        <v>8.5</v>
      </c>
      <c r="I28" s="73">
        <f>'[45]Оценка от учреждения'!I28</f>
        <v>6.1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'[45]Оценка от учреждения'!H29</f>
        <v>100</v>
      </c>
      <c r="I29" s="73">
        <f>'[45]Оценка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'[45]Оценка от учреждения'!H30</f>
        <v>55</v>
      </c>
      <c r="I30" s="73">
        <f>'[45]Оценка от учреждения'!I30</f>
        <v>60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'[45]Оценка от учреждения'!H31</f>
        <v>1</v>
      </c>
      <c r="I31" s="73">
        <f>'[45]Оценка от учреждения'!I31</f>
        <v>1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'[45]Оценка от учреждения'!H32</f>
        <v>8.5</v>
      </c>
      <c r="I32" s="73">
        <f>'[45]Оценка от учреждения'!I32</f>
        <v>2.8</v>
      </c>
      <c r="J32" s="24">
        <f>IF(H32/I32*100&gt;100,100,H32/I32*100)</f>
        <v>100</v>
      </c>
      <c r="K32" s="334">
        <f>(J32+J33+J34)/3</f>
        <v>96.969696969696955</v>
      </c>
      <c r="L32" s="336">
        <f>(K32+K35)/2</f>
        <v>98.48484848484847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'[45]Оценка от учреждения'!H33</f>
        <v>100</v>
      </c>
      <c r="I33" s="73">
        <f>'[45]Оценка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'[45]Оценка от учреждения'!H34</f>
        <v>55</v>
      </c>
      <c r="I34" s="73">
        <f>'[45]Оценка от учреждения'!I34</f>
        <v>50</v>
      </c>
      <c r="J34" s="24">
        <f>IF(I34/H34*100&gt;100,100,I34/H34*100)</f>
        <v>90.909090909090907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'[45]Оценка от учреждения'!H35</f>
        <v>108</v>
      </c>
      <c r="I35" s="73">
        <f>'[45]Оценка от учреждения'!I35</f>
        <v>108.5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'[45]Оценка от учреждения'!H84</f>
        <v>100</v>
      </c>
      <c r="I84" s="73">
        <f>'[45]Оценка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92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'[45]Оценка от учреждения'!H85</f>
        <v>8.5</v>
      </c>
      <c r="I85" s="73">
        <f>'[45]Оценка от учреждения'!I85</f>
        <v>0</v>
      </c>
      <c r="J85" s="24">
        <f>IF(I85=0,100,IF(H85/I85*100&gt;100,100,H85/I85*100))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'[45]Оценка от учреждения'!H86</f>
        <v>100</v>
      </c>
      <c r="I86" s="73">
        <f>'[45]Оценка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'[45]Оценка от учреждения'!H87</f>
        <v>0.5</v>
      </c>
      <c r="I87" s="73">
        <f>'[45]Оценка от учреждения'!I87</f>
        <v>0.42</v>
      </c>
      <c r="J87" s="24">
        <f>IF(I87/H87*100&gt;100,100,I87/H87*100)</f>
        <v>84</v>
      </c>
      <c r="K87" s="24">
        <f>J87</f>
        <v>84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'[45]Оценка от учреждения'!H96</f>
        <v>100</v>
      </c>
      <c r="I96" s="73">
        <f>'[45]Оценка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'[45]Оценка от учреждения'!H97</f>
        <v>8.5</v>
      </c>
      <c r="I97" s="73">
        <f>'[45]Оценка от учреждения'!I97</f>
        <v>5.5</v>
      </c>
      <c r="J97" s="24">
        <f>IF(I97=0,100,IF(H97/I97*100&gt;100,100,H97/I97*100))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'[45]Оценка от учреждения'!H98</f>
        <v>100</v>
      </c>
      <c r="I98" s="73">
        <f>'[45]Оценка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'[45]Оценка от учреждения'!H99</f>
        <v>1</v>
      </c>
      <c r="I99" s="73">
        <f>'[45]Оценка от учреждения'!I99</f>
        <v>1.17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'[45]Оценка от учреждения'!H100</f>
        <v>100</v>
      </c>
      <c r="I100" s="73">
        <f>'[45]Оценка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'[45]Оценка от учреждения'!H101</f>
        <v>8.5</v>
      </c>
      <c r="I101" s="73">
        <f>'[45]Оценка от учреждения'!I101</f>
        <v>5.0999999999999996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'[45]Оценка от учреждения'!H102</f>
        <v>100</v>
      </c>
      <c r="I102" s="73">
        <f>'[45]Оценка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'[45]Оценка от учреждения'!H103</f>
        <v>21</v>
      </c>
      <c r="I103" s="73">
        <f>'[45]Оценка от учреждения'!I103</f>
        <v>21.33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'[45]Оценка от учреждения'!H104</f>
        <v>100</v>
      </c>
      <c r="I104" s="73">
        <f>'[45]Оценка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'[45]Оценка от учреждения'!H105</f>
        <v>8.5</v>
      </c>
      <c r="I105" s="73">
        <f>'[45]Оценка от учреждения'!I105</f>
        <v>0</v>
      </c>
      <c r="J105" s="24"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'[45]Оценка от учреждения'!H106</f>
        <v>100</v>
      </c>
      <c r="I106" s="73">
        <f>'[45]Оценка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'[45]Оценка от учреждения'!H107</f>
        <v>1</v>
      </c>
      <c r="I107" s="73">
        <f>'[45]Оценка от учреждения'!I107</f>
        <v>1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'[45]Оценка от учреждения'!H108</f>
        <v>100</v>
      </c>
      <c r="I108" s="73">
        <f>'[45]Оценка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'[45]Оценка от учреждения'!H109</f>
        <v>8.5</v>
      </c>
      <c r="I109" s="73">
        <f>'[45]Оценка от учреждения'!I109</f>
        <v>2.8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'[45]Оценка от учреждения'!H110</f>
        <v>100</v>
      </c>
      <c r="I110" s="73">
        <f>'[45]Оценка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'[45]Оценка от учреждения'!H111</f>
        <v>108</v>
      </c>
      <c r="I111" s="73">
        <f>'[45]Оценка от учреждения'!I111</f>
        <v>108.5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R131"/>
  <sheetViews>
    <sheetView showZeros="0" topLeftCell="C2" zoomScale="70" zoomScaleNormal="70" workbookViewId="0">
      <selection activeCell="I9" sqref="I9"/>
    </sheetView>
  </sheetViews>
  <sheetFormatPr defaultColWidth="9.140625" defaultRowHeight="15.75" x14ac:dyDescent="0.25"/>
  <cols>
    <col min="1" max="1" width="19.140625" style="65" customWidth="1"/>
    <col min="2" max="2" width="39.140625" style="128" customWidth="1"/>
    <col min="3" max="3" width="43.42578125" style="65" customWidth="1"/>
    <col min="4" max="4" width="10.140625" style="65" customWidth="1"/>
    <col min="5" max="5" width="17.85546875" style="65" customWidth="1"/>
    <col min="6" max="6" width="56.7109375" style="65" customWidth="1"/>
    <col min="7" max="7" width="12.140625" style="130" customWidth="1"/>
    <col min="8" max="8" width="17" style="145" customWidth="1"/>
    <col min="9" max="9" width="15.42578125" style="145" customWidth="1"/>
    <col min="10" max="10" width="14" style="145" customWidth="1"/>
    <col min="11" max="11" width="14.28515625" style="145" customWidth="1"/>
    <col min="12" max="12" width="15.5703125" style="165" customWidth="1"/>
    <col min="13" max="13" width="14.5703125" style="65" customWidth="1"/>
    <col min="14" max="14" width="19.140625" style="65" customWidth="1"/>
    <col min="15" max="16384" width="9.140625" style="65"/>
  </cols>
  <sheetData>
    <row r="1" spans="1:18" ht="30" customHeight="1" x14ac:dyDescent="0.25">
      <c r="A1" s="223" t="s">
        <v>175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8" s="128" customFormat="1" ht="195.75" customHeight="1" x14ac:dyDescent="0.2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100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8" s="128" customFormat="1" ht="45.75" customHeight="1" x14ac:dyDescent="0.2">
      <c r="A3" s="54">
        <v>1</v>
      </c>
      <c r="B3" s="54">
        <v>2</v>
      </c>
      <c r="C3" s="55">
        <v>3</v>
      </c>
      <c r="D3" s="55">
        <v>4</v>
      </c>
      <c r="E3" s="55">
        <v>5</v>
      </c>
      <c r="F3" s="55">
        <v>6</v>
      </c>
      <c r="G3" s="55">
        <v>7</v>
      </c>
      <c r="H3" s="39">
        <v>8</v>
      </c>
      <c r="I3" s="39">
        <v>9</v>
      </c>
      <c r="J3" s="39">
        <v>10</v>
      </c>
      <c r="K3" s="37">
        <v>11</v>
      </c>
      <c r="L3" s="54">
        <v>12</v>
      </c>
      <c r="M3" s="54">
        <v>13</v>
      </c>
      <c r="N3" s="45">
        <v>14</v>
      </c>
    </row>
    <row r="4" spans="1:18" ht="75" hidden="1" customHeight="1" x14ac:dyDescent="0.25">
      <c r="A4" s="202" t="s">
        <v>75</v>
      </c>
      <c r="B4" s="76"/>
      <c r="C4" s="203" t="s">
        <v>43</v>
      </c>
      <c r="D4" s="209" t="s">
        <v>10</v>
      </c>
      <c r="E4" s="56" t="s">
        <v>11</v>
      </c>
      <c r="F4" s="57" t="s">
        <v>12</v>
      </c>
      <c r="G4" s="56" t="s">
        <v>13</v>
      </c>
      <c r="H4" s="73">
        <v>0</v>
      </c>
      <c r="I4" s="73">
        <v>0</v>
      </c>
      <c r="J4" s="24" t="e">
        <f>IF(I4/H4*100&gt;100,100,I4/H4*100)</f>
        <v>#DIV/0!</v>
      </c>
      <c r="K4" s="229" t="e">
        <f>(J4+J5+J6)/3</f>
        <v>#DIV/0!</v>
      </c>
      <c r="L4" s="230" t="e">
        <f>(K4+K7)/2</f>
        <v>#DIV/0!</v>
      </c>
      <c r="M4" s="202" t="s">
        <v>23</v>
      </c>
      <c r="N4" s="58"/>
    </row>
    <row r="5" spans="1:18" ht="66" hidden="1" customHeight="1" x14ac:dyDescent="0.25">
      <c r="A5" s="203"/>
      <c r="B5" s="51"/>
      <c r="C5" s="208"/>
      <c r="D5" s="210"/>
      <c r="E5" s="49" t="s">
        <v>11</v>
      </c>
      <c r="F5" s="50" t="s">
        <v>14</v>
      </c>
      <c r="G5" s="49" t="s">
        <v>13</v>
      </c>
      <c r="H5" s="73">
        <v>0</v>
      </c>
      <c r="I5" s="73">
        <v>0</v>
      </c>
      <c r="J5" s="24" t="e">
        <f>IF(I5/H5*100&gt;100,100,I5/H5*100)</f>
        <v>#DIV/0!</v>
      </c>
      <c r="K5" s="213"/>
      <c r="L5" s="231"/>
      <c r="M5" s="203"/>
      <c r="N5" s="58"/>
      <c r="P5" s="129">
        <f>H7+H11+H15+H19+H23+H27+H31+H35+H39+H43+H47+H51+H55+H59+H63+H67+H71</f>
        <v>177.66666666666666</v>
      </c>
      <c r="Q5" s="129">
        <f>I7+I11+I15+I19+I23+I27+I31+I35+I39+I43+I47+I51+I55+I59+I63+I67+I71</f>
        <v>184.83333333333331</v>
      </c>
    </row>
    <row r="6" spans="1:18" ht="89.25" hidden="1" customHeight="1" x14ac:dyDescent="0.25">
      <c r="A6" s="203"/>
      <c r="B6" s="51"/>
      <c r="C6" s="207"/>
      <c r="D6" s="211"/>
      <c r="E6" s="59" t="s">
        <v>11</v>
      </c>
      <c r="F6" s="60" t="s">
        <v>15</v>
      </c>
      <c r="G6" s="59" t="s">
        <v>13</v>
      </c>
      <c r="H6" s="73">
        <v>0</v>
      </c>
      <c r="I6" s="73">
        <v>0</v>
      </c>
      <c r="J6" s="24" t="e">
        <f>IF(I6/H6*100&gt;100,100,I6/H6*100)</f>
        <v>#DIV/0!</v>
      </c>
      <c r="K6" s="214"/>
      <c r="L6" s="231"/>
      <c r="M6" s="203"/>
      <c r="N6" s="58"/>
    </row>
    <row r="7" spans="1:18" ht="33" hidden="1" customHeight="1" x14ac:dyDescent="0.25">
      <c r="A7" s="203"/>
      <c r="B7" s="51"/>
      <c r="C7" s="208"/>
      <c r="D7" s="210"/>
      <c r="E7" s="49" t="s">
        <v>16</v>
      </c>
      <c r="F7" s="8" t="s">
        <v>17</v>
      </c>
      <c r="G7" s="49" t="s">
        <v>18</v>
      </c>
      <c r="H7" s="74">
        <v>0</v>
      </c>
      <c r="I7" s="74">
        <v>0</v>
      </c>
      <c r="J7" s="24" t="e">
        <f>IF(I7/H7*100&gt;100,100,I7/H7*100)</f>
        <v>#DIV/0!</v>
      </c>
      <c r="K7" s="24" t="e">
        <f>J7</f>
        <v>#DIV/0!</v>
      </c>
      <c r="L7" s="232"/>
      <c r="M7" s="203"/>
      <c r="N7" s="53"/>
      <c r="P7" s="129">
        <f>H75+H79+H83+H87+H91+H95+H99+H103+H107+H111+H115+H119</f>
        <v>241</v>
      </c>
      <c r="Q7" s="129">
        <f>I75+I79+I83+I87+I91+I95+I99+I103+I107+I111+I115+I119</f>
        <v>242.91666666666666</v>
      </c>
      <c r="R7" s="129"/>
    </row>
    <row r="8" spans="1:18" ht="81.75" customHeight="1" x14ac:dyDescent="0.25">
      <c r="A8" s="203"/>
      <c r="B8" s="51" t="s">
        <v>177</v>
      </c>
      <c r="C8" s="220" t="s">
        <v>44</v>
      </c>
      <c r="D8" s="235" t="s">
        <v>10</v>
      </c>
      <c r="E8" s="61" t="s">
        <v>11</v>
      </c>
      <c r="F8" s="62" t="s">
        <v>12</v>
      </c>
      <c r="G8" s="61" t="s">
        <v>13</v>
      </c>
      <c r="H8" s="73">
        <v>13.985155195681513</v>
      </c>
      <c r="I8" s="73">
        <v>14.5748987854251</v>
      </c>
      <c r="J8" s="24">
        <f>IF(H8/I8*100&gt;100,100,H8/I8*100)</f>
        <v>95.953703703703724</v>
      </c>
      <c r="K8" s="229">
        <f>(J8+J9+J10)/3</f>
        <v>97.263734567901238</v>
      </c>
      <c r="L8" s="230">
        <f>(K8+K11)/2</f>
        <v>90.298533950617298</v>
      </c>
      <c r="M8" s="203"/>
      <c r="N8" s="224"/>
    </row>
    <row r="9" spans="1:18" ht="81.75" customHeight="1" x14ac:dyDescent="0.25">
      <c r="A9" s="203"/>
      <c r="B9" s="51"/>
      <c r="C9" s="221"/>
      <c r="D9" s="210"/>
      <c r="E9" s="49" t="s">
        <v>11</v>
      </c>
      <c r="F9" s="50" t="s">
        <v>14</v>
      </c>
      <c r="G9" s="49" t="s">
        <v>13</v>
      </c>
      <c r="H9" s="73">
        <v>100</v>
      </c>
      <c r="I9" s="73">
        <v>100</v>
      </c>
      <c r="J9" s="24">
        <f t="shared" ref="J9:J31" si="0">IF(I9/H9*100&gt;100,100,I9/H9*100)</f>
        <v>100</v>
      </c>
      <c r="K9" s="213"/>
      <c r="L9" s="233"/>
      <c r="M9" s="203"/>
      <c r="N9" s="225"/>
    </row>
    <row r="10" spans="1:18" ht="81.75" customHeight="1" x14ac:dyDescent="0.25">
      <c r="A10" s="203"/>
      <c r="B10" s="51"/>
      <c r="C10" s="222"/>
      <c r="D10" s="211"/>
      <c r="E10" s="59" t="s">
        <v>11</v>
      </c>
      <c r="F10" s="60" t="s">
        <v>15</v>
      </c>
      <c r="G10" s="59" t="s">
        <v>13</v>
      </c>
      <c r="H10" s="73">
        <v>80</v>
      </c>
      <c r="I10" s="73">
        <v>76.67</v>
      </c>
      <c r="J10" s="24">
        <f t="shared" si="0"/>
        <v>95.837499999999991</v>
      </c>
      <c r="K10" s="214"/>
      <c r="L10" s="233"/>
      <c r="M10" s="203"/>
      <c r="N10" s="225"/>
    </row>
    <row r="11" spans="1:18" ht="31.5" x14ac:dyDescent="0.25">
      <c r="A11" s="203"/>
      <c r="B11" s="51"/>
      <c r="C11" s="221"/>
      <c r="D11" s="210"/>
      <c r="E11" s="49" t="s">
        <v>16</v>
      </c>
      <c r="F11" s="8" t="s">
        <v>17</v>
      </c>
      <c r="G11" s="49" t="s">
        <v>18</v>
      </c>
      <c r="H11" s="74">
        <v>6</v>
      </c>
      <c r="I11" s="74">
        <v>5</v>
      </c>
      <c r="J11" s="24">
        <f>IF(I11/H11*100&gt;100,100,I11/H11*100)</f>
        <v>83.333333333333343</v>
      </c>
      <c r="K11" s="24">
        <f>J11</f>
        <v>83.333333333333343</v>
      </c>
      <c r="L11" s="234"/>
      <c r="M11" s="203"/>
      <c r="N11" s="225"/>
    </row>
    <row r="12" spans="1:18" ht="81.75" hidden="1" customHeight="1" x14ac:dyDescent="0.25">
      <c r="A12" s="203"/>
      <c r="B12" s="51"/>
      <c r="C12" s="202" t="s">
        <v>45</v>
      </c>
      <c r="D12" s="235" t="s">
        <v>10</v>
      </c>
      <c r="E12" s="61" t="s">
        <v>11</v>
      </c>
      <c r="F12" s="62" t="s">
        <v>12</v>
      </c>
      <c r="G12" s="61" t="s">
        <v>13</v>
      </c>
      <c r="H12" s="73">
        <v>0</v>
      </c>
      <c r="I12" s="73">
        <v>0</v>
      </c>
      <c r="J12" s="24" t="e">
        <f t="shared" si="0"/>
        <v>#DIV/0!</v>
      </c>
      <c r="K12" s="229" t="e">
        <f>(J12+J13+J14)/3</f>
        <v>#DIV/0!</v>
      </c>
      <c r="L12" s="230" t="e">
        <f>(K12+K15)/2</f>
        <v>#DIV/0!</v>
      </c>
      <c r="M12" s="203"/>
      <c r="N12" s="225"/>
    </row>
    <row r="13" spans="1:18" ht="81.75" hidden="1" customHeight="1" x14ac:dyDescent="0.25">
      <c r="A13" s="203"/>
      <c r="B13" s="51"/>
      <c r="C13" s="208"/>
      <c r="D13" s="210"/>
      <c r="E13" s="49" t="s">
        <v>11</v>
      </c>
      <c r="F13" s="50" t="s">
        <v>14</v>
      </c>
      <c r="G13" s="49" t="s">
        <v>13</v>
      </c>
      <c r="H13" s="73">
        <v>0</v>
      </c>
      <c r="I13" s="73">
        <v>0</v>
      </c>
      <c r="J13" s="24" t="e">
        <f t="shared" si="0"/>
        <v>#DIV/0!</v>
      </c>
      <c r="K13" s="213"/>
      <c r="L13" s="231"/>
      <c r="M13" s="203"/>
      <c r="N13" s="225"/>
    </row>
    <row r="14" spans="1:18" ht="81.75" hidden="1" customHeight="1" x14ac:dyDescent="0.25">
      <c r="A14" s="203"/>
      <c r="B14" s="51"/>
      <c r="C14" s="207"/>
      <c r="D14" s="211"/>
      <c r="E14" s="59" t="s">
        <v>11</v>
      </c>
      <c r="F14" s="60" t="s">
        <v>15</v>
      </c>
      <c r="G14" s="59" t="s">
        <v>13</v>
      </c>
      <c r="H14" s="73">
        <v>0</v>
      </c>
      <c r="I14" s="73">
        <v>0</v>
      </c>
      <c r="J14" s="24" t="e">
        <f t="shared" si="0"/>
        <v>#DIV/0!</v>
      </c>
      <c r="K14" s="214"/>
      <c r="L14" s="231"/>
      <c r="M14" s="203"/>
      <c r="N14" s="225"/>
    </row>
    <row r="15" spans="1:18" ht="81.75" hidden="1" customHeight="1" x14ac:dyDescent="0.25">
      <c r="A15" s="203"/>
      <c r="B15" s="51"/>
      <c r="C15" s="208"/>
      <c r="D15" s="210"/>
      <c r="E15" s="49" t="s">
        <v>16</v>
      </c>
      <c r="F15" s="8" t="s">
        <v>17</v>
      </c>
      <c r="G15" s="49" t="s">
        <v>18</v>
      </c>
      <c r="H15" s="74">
        <v>0</v>
      </c>
      <c r="I15" s="74">
        <v>0</v>
      </c>
      <c r="J15" s="24" t="e">
        <f t="shared" si="0"/>
        <v>#DIV/0!</v>
      </c>
      <c r="K15" s="24" t="e">
        <f>J15</f>
        <v>#DIV/0!</v>
      </c>
      <c r="L15" s="232"/>
      <c r="M15" s="203"/>
      <c r="N15" s="225"/>
    </row>
    <row r="16" spans="1:18" ht="81.75" hidden="1" customHeight="1" x14ac:dyDescent="0.25">
      <c r="A16" s="203"/>
      <c r="B16" s="51" t="s">
        <v>91</v>
      </c>
      <c r="C16" s="202" t="s">
        <v>46</v>
      </c>
      <c r="D16" s="235" t="s">
        <v>10</v>
      </c>
      <c r="E16" s="61" t="s">
        <v>11</v>
      </c>
      <c r="F16" s="62" t="s">
        <v>12</v>
      </c>
      <c r="G16" s="61" t="s">
        <v>13</v>
      </c>
      <c r="H16" s="73">
        <v>0</v>
      </c>
      <c r="I16" s="73">
        <v>0</v>
      </c>
      <c r="J16" s="24" t="e">
        <f t="shared" si="0"/>
        <v>#DIV/0!</v>
      </c>
      <c r="K16" s="229" t="e">
        <f>(J16+J17+J18)/3</f>
        <v>#DIV/0!</v>
      </c>
      <c r="L16" s="230" t="e">
        <f>(K16+K19)/2</f>
        <v>#DIV/0!</v>
      </c>
      <c r="M16" s="203"/>
      <c r="N16" s="225"/>
    </row>
    <row r="17" spans="1:14" ht="81.75" hidden="1" customHeight="1" x14ac:dyDescent="0.25">
      <c r="A17" s="203"/>
      <c r="B17" s="51"/>
      <c r="C17" s="208"/>
      <c r="D17" s="210"/>
      <c r="E17" s="49" t="s">
        <v>11</v>
      </c>
      <c r="F17" s="50" t="s">
        <v>14</v>
      </c>
      <c r="G17" s="49" t="s">
        <v>13</v>
      </c>
      <c r="H17" s="73">
        <v>0</v>
      </c>
      <c r="I17" s="73">
        <v>0</v>
      </c>
      <c r="J17" s="24" t="e">
        <f t="shared" si="0"/>
        <v>#DIV/0!</v>
      </c>
      <c r="K17" s="213"/>
      <c r="L17" s="233"/>
      <c r="M17" s="203"/>
      <c r="N17" s="225"/>
    </row>
    <row r="18" spans="1:14" ht="81.75" hidden="1" customHeight="1" x14ac:dyDescent="0.25">
      <c r="A18" s="203"/>
      <c r="B18" s="51"/>
      <c r="C18" s="207"/>
      <c r="D18" s="211"/>
      <c r="E18" s="59" t="s">
        <v>11</v>
      </c>
      <c r="F18" s="60" t="s">
        <v>15</v>
      </c>
      <c r="G18" s="59" t="s">
        <v>13</v>
      </c>
      <c r="H18" s="73">
        <v>0</v>
      </c>
      <c r="I18" s="73">
        <v>0</v>
      </c>
      <c r="J18" s="24" t="e">
        <f t="shared" si="0"/>
        <v>#DIV/0!</v>
      </c>
      <c r="K18" s="214"/>
      <c r="L18" s="233"/>
      <c r="M18" s="203"/>
      <c r="N18" s="225"/>
    </row>
    <row r="19" spans="1:14" ht="81.75" hidden="1" customHeight="1" x14ac:dyDescent="0.25">
      <c r="A19" s="203"/>
      <c r="B19" s="51"/>
      <c r="C19" s="208"/>
      <c r="D19" s="210"/>
      <c r="E19" s="49" t="s">
        <v>16</v>
      </c>
      <c r="F19" s="8" t="s">
        <v>17</v>
      </c>
      <c r="G19" s="49" t="s">
        <v>18</v>
      </c>
      <c r="H19" s="74">
        <v>0</v>
      </c>
      <c r="I19" s="74">
        <v>0</v>
      </c>
      <c r="J19" s="24" t="e">
        <f t="shared" si="0"/>
        <v>#DIV/0!</v>
      </c>
      <c r="K19" s="24" t="e">
        <f>J19</f>
        <v>#DIV/0!</v>
      </c>
      <c r="L19" s="234"/>
      <c r="M19" s="203"/>
      <c r="N19" s="225"/>
    </row>
    <row r="20" spans="1:14" ht="81.75" hidden="1" customHeight="1" x14ac:dyDescent="0.25">
      <c r="A20" s="203"/>
      <c r="B20" s="51" t="s">
        <v>92</v>
      </c>
      <c r="C20" s="202" t="s">
        <v>47</v>
      </c>
      <c r="D20" s="235" t="s">
        <v>10</v>
      </c>
      <c r="E20" s="61" t="s">
        <v>11</v>
      </c>
      <c r="F20" s="62" t="s">
        <v>12</v>
      </c>
      <c r="G20" s="61" t="s">
        <v>13</v>
      </c>
      <c r="H20" s="73">
        <v>0</v>
      </c>
      <c r="I20" s="73">
        <v>0</v>
      </c>
      <c r="J20" s="24" t="e">
        <f t="shared" si="0"/>
        <v>#DIV/0!</v>
      </c>
      <c r="K20" s="229" t="e">
        <f>(J20+J21+J22)/3</f>
        <v>#DIV/0!</v>
      </c>
      <c r="L20" s="230" t="e">
        <f>(K20+K23)/2</f>
        <v>#DIV/0!</v>
      </c>
      <c r="M20" s="203"/>
      <c r="N20" s="225"/>
    </row>
    <row r="21" spans="1:14" ht="81.75" hidden="1" customHeight="1" x14ac:dyDescent="0.25">
      <c r="A21" s="203"/>
      <c r="B21" s="51"/>
      <c r="C21" s="208"/>
      <c r="D21" s="210"/>
      <c r="E21" s="49" t="s">
        <v>11</v>
      </c>
      <c r="F21" s="50" t="s">
        <v>14</v>
      </c>
      <c r="G21" s="49" t="s">
        <v>13</v>
      </c>
      <c r="H21" s="73">
        <v>0</v>
      </c>
      <c r="I21" s="73">
        <v>0</v>
      </c>
      <c r="J21" s="24" t="e">
        <f t="shared" si="0"/>
        <v>#DIV/0!</v>
      </c>
      <c r="K21" s="213"/>
      <c r="L21" s="231"/>
      <c r="M21" s="203"/>
      <c r="N21" s="225"/>
    </row>
    <row r="22" spans="1:14" ht="81.75" hidden="1" customHeight="1" x14ac:dyDescent="0.25">
      <c r="A22" s="203"/>
      <c r="B22" s="51"/>
      <c r="C22" s="207"/>
      <c r="D22" s="211"/>
      <c r="E22" s="59" t="s">
        <v>11</v>
      </c>
      <c r="F22" s="60" t="s">
        <v>15</v>
      </c>
      <c r="G22" s="59" t="s">
        <v>13</v>
      </c>
      <c r="H22" s="73">
        <v>0</v>
      </c>
      <c r="I22" s="73">
        <v>0</v>
      </c>
      <c r="J22" s="24" t="e">
        <f t="shared" si="0"/>
        <v>#DIV/0!</v>
      </c>
      <c r="K22" s="214"/>
      <c r="L22" s="231"/>
      <c r="M22" s="203"/>
      <c r="N22" s="225"/>
    </row>
    <row r="23" spans="1:14" ht="81.75" hidden="1" customHeight="1" x14ac:dyDescent="0.25">
      <c r="A23" s="203"/>
      <c r="B23" s="51"/>
      <c r="C23" s="208"/>
      <c r="D23" s="210"/>
      <c r="E23" s="49" t="s">
        <v>16</v>
      </c>
      <c r="F23" s="8" t="s">
        <v>17</v>
      </c>
      <c r="G23" s="49" t="s">
        <v>18</v>
      </c>
      <c r="H23" s="74">
        <v>0</v>
      </c>
      <c r="I23" s="74">
        <v>0</v>
      </c>
      <c r="J23" s="24" t="e">
        <f t="shared" si="0"/>
        <v>#DIV/0!</v>
      </c>
      <c r="K23" s="24" t="e">
        <f>J23</f>
        <v>#DIV/0!</v>
      </c>
      <c r="L23" s="232"/>
      <c r="M23" s="203"/>
      <c r="N23" s="225"/>
    </row>
    <row r="24" spans="1:14" ht="81.75" hidden="1" customHeight="1" x14ac:dyDescent="0.25">
      <c r="A24" s="203"/>
      <c r="B24" s="51"/>
      <c r="C24" s="202" t="s">
        <v>48</v>
      </c>
      <c r="D24" s="235" t="s">
        <v>10</v>
      </c>
      <c r="E24" s="61" t="s">
        <v>11</v>
      </c>
      <c r="F24" s="62" t="s">
        <v>12</v>
      </c>
      <c r="G24" s="61" t="s">
        <v>13</v>
      </c>
      <c r="H24" s="73">
        <v>0</v>
      </c>
      <c r="I24" s="73">
        <v>0</v>
      </c>
      <c r="J24" s="24" t="e">
        <f t="shared" si="0"/>
        <v>#DIV/0!</v>
      </c>
      <c r="K24" s="229" t="e">
        <f>(J24+J25+J26)/3</f>
        <v>#DIV/0!</v>
      </c>
      <c r="L24" s="230" t="e">
        <f>(K24+K27)/2</f>
        <v>#DIV/0!</v>
      </c>
      <c r="M24" s="203"/>
      <c r="N24" s="225"/>
    </row>
    <row r="25" spans="1:14" ht="81.75" hidden="1" customHeight="1" x14ac:dyDescent="0.25">
      <c r="A25" s="203"/>
      <c r="B25" s="51"/>
      <c r="C25" s="208"/>
      <c r="D25" s="210"/>
      <c r="E25" s="49" t="s">
        <v>11</v>
      </c>
      <c r="F25" s="50" t="s">
        <v>14</v>
      </c>
      <c r="G25" s="49" t="s">
        <v>13</v>
      </c>
      <c r="H25" s="73">
        <v>0</v>
      </c>
      <c r="I25" s="73">
        <v>0</v>
      </c>
      <c r="J25" s="24" t="e">
        <f t="shared" si="0"/>
        <v>#DIV/0!</v>
      </c>
      <c r="K25" s="213"/>
      <c r="L25" s="233"/>
      <c r="M25" s="203"/>
      <c r="N25" s="225"/>
    </row>
    <row r="26" spans="1:14" ht="81.75" hidden="1" customHeight="1" x14ac:dyDescent="0.25">
      <c r="A26" s="203"/>
      <c r="B26" s="51"/>
      <c r="C26" s="207"/>
      <c r="D26" s="211"/>
      <c r="E26" s="59" t="s">
        <v>11</v>
      </c>
      <c r="F26" s="60" t="s">
        <v>15</v>
      </c>
      <c r="G26" s="59" t="s">
        <v>13</v>
      </c>
      <c r="H26" s="73">
        <v>0</v>
      </c>
      <c r="I26" s="73">
        <v>0</v>
      </c>
      <c r="J26" s="24" t="e">
        <f t="shared" si="0"/>
        <v>#DIV/0!</v>
      </c>
      <c r="K26" s="214"/>
      <c r="L26" s="233"/>
      <c r="M26" s="203"/>
      <c r="N26" s="225"/>
    </row>
    <row r="27" spans="1:14" ht="81.75" hidden="1" customHeight="1" x14ac:dyDescent="0.25">
      <c r="A27" s="203"/>
      <c r="B27" s="51"/>
      <c r="C27" s="208"/>
      <c r="D27" s="210"/>
      <c r="E27" s="49" t="s">
        <v>16</v>
      </c>
      <c r="F27" s="8" t="s">
        <v>17</v>
      </c>
      <c r="G27" s="49" t="s">
        <v>18</v>
      </c>
      <c r="H27" s="74">
        <v>0</v>
      </c>
      <c r="I27" s="74">
        <v>0</v>
      </c>
      <c r="J27" s="24" t="e">
        <f t="shared" si="0"/>
        <v>#DIV/0!</v>
      </c>
      <c r="K27" s="24" t="e">
        <f>J27</f>
        <v>#DIV/0!</v>
      </c>
      <c r="L27" s="234"/>
      <c r="M27" s="203"/>
      <c r="N27" s="225"/>
    </row>
    <row r="28" spans="1:14" ht="81.75" hidden="1" customHeight="1" x14ac:dyDescent="0.25">
      <c r="A28" s="203"/>
      <c r="B28" s="51" t="s">
        <v>93</v>
      </c>
      <c r="C28" s="202" t="s">
        <v>49</v>
      </c>
      <c r="D28" s="235" t="s">
        <v>10</v>
      </c>
      <c r="E28" s="61" t="s">
        <v>11</v>
      </c>
      <c r="F28" s="62" t="s">
        <v>12</v>
      </c>
      <c r="G28" s="61" t="s">
        <v>13</v>
      </c>
      <c r="H28" s="73">
        <v>0</v>
      </c>
      <c r="I28" s="73">
        <v>0</v>
      </c>
      <c r="J28" s="24" t="e">
        <f t="shared" si="0"/>
        <v>#DIV/0!</v>
      </c>
      <c r="K28" s="229" t="e">
        <f>(J28+J29+J30)/3</f>
        <v>#DIV/0!</v>
      </c>
      <c r="L28" s="230" t="e">
        <f>(K28+K31)/2</f>
        <v>#DIV/0!</v>
      </c>
      <c r="M28" s="203"/>
      <c r="N28" s="225"/>
    </row>
    <row r="29" spans="1:14" ht="81.75" hidden="1" customHeight="1" x14ac:dyDescent="0.25">
      <c r="A29" s="203"/>
      <c r="B29" s="51"/>
      <c r="C29" s="208"/>
      <c r="D29" s="210"/>
      <c r="E29" s="49" t="s">
        <v>11</v>
      </c>
      <c r="F29" s="50" t="s">
        <v>14</v>
      </c>
      <c r="G29" s="49" t="s">
        <v>13</v>
      </c>
      <c r="H29" s="73">
        <v>0</v>
      </c>
      <c r="I29" s="73">
        <v>0</v>
      </c>
      <c r="J29" s="24" t="e">
        <f t="shared" si="0"/>
        <v>#DIV/0!</v>
      </c>
      <c r="K29" s="213"/>
      <c r="L29" s="231"/>
      <c r="M29" s="203"/>
      <c r="N29" s="225"/>
    </row>
    <row r="30" spans="1:14" ht="81.75" hidden="1" customHeight="1" x14ac:dyDescent="0.25">
      <c r="A30" s="203"/>
      <c r="B30" s="51"/>
      <c r="C30" s="207"/>
      <c r="D30" s="211"/>
      <c r="E30" s="59" t="s">
        <v>11</v>
      </c>
      <c r="F30" s="60" t="s">
        <v>15</v>
      </c>
      <c r="G30" s="59" t="s">
        <v>13</v>
      </c>
      <c r="H30" s="73">
        <v>0</v>
      </c>
      <c r="I30" s="73">
        <v>0</v>
      </c>
      <c r="J30" s="24" t="e">
        <f t="shared" si="0"/>
        <v>#DIV/0!</v>
      </c>
      <c r="K30" s="214"/>
      <c r="L30" s="231"/>
      <c r="M30" s="203"/>
      <c r="N30" s="225"/>
    </row>
    <row r="31" spans="1:14" ht="81.75" hidden="1" customHeight="1" x14ac:dyDescent="0.25">
      <c r="A31" s="203"/>
      <c r="B31" s="51"/>
      <c r="C31" s="208"/>
      <c r="D31" s="210"/>
      <c r="E31" s="49" t="s">
        <v>16</v>
      </c>
      <c r="F31" s="8" t="s">
        <v>17</v>
      </c>
      <c r="G31" s="49" t="s">
        <v>18</v>
      </c>
      <c r="H31" s="74">
        <v>0</v>
      </c>
      <c r="I31" s="74">
        <v>0</v>
      </c>
      <c r="J31" s="24" t="e">
        <f t="shared" si="0"/>
        <v>#DIV/0!</v>
      </c>
      <c r="K31" s="24" t="e">
        <f>J31</f>
        <v>#DIV/0!</v>
      </c>
      <c r="L31" s="232"/>
      <c r="M31" s="203"/>
      <c r="N31" s="225"/>
    </row>
    <row r="32" spans="1:14" ht="81.75" customHeight="1" x14ac:dyDescent="0.25">
      <c r="A32" s="203"/>
      <c r="B32" s="51" t="s">
        <v>176</v>
      </c>
      <c r="C32" s="220" t="s">
        <v>50</v>
      </c>
      <c r="D32" s="235" t="s">
        <v>10</v>
      </c>
      <c r="E32" s="61" t="s">
        <v>11</v>
      </c>
      <c r="F32" s="62" t="s">
        <v>12</v>
      </c>
      <c r="G32" s="61" t="s">
        <v>13</v>
      </c>
      <c r="H32" s="73">
        <v>11.011522890065402</v>
      </c>
      <c r="I32" s="73">
        <v>12.192463407038305</v>
      </c>
      <c r="J32" s="24">
        <f>IF(H32/I32*100&gt;100,100,H32/I32*100)</f>
        <v>90.314176245210746</v>
      </c>
      <c r="K32" s="229">
        <f>(J32+J33+J34)/3</f>
        <v>95.383892081736917</v>
      </c>
      <c r="L32" s="230">
        <f>(K32+K35)/2</f>
        <v>97.691946040868459</v>
      </c>
      <c r="M32" s="203"/>
      <c r="N32" s="225"/>
    </row>
    <row r="33" spans="1:14" ht="81.75" customHeight="1" x14ac:dyDescent="0.25">
      <c r="A33" s="203"/>
      <c r="B33" s="51"/>
      <c r="C33" s="221"/>
      <c r="D33" s="210"/>
      <c r="E33" s="49" t="s">
        <v>11</v>
      </c>
      <c r="F33" s="50" t="s">
        <v>14</v>
      </c>
      <c r="G33" s="49" t="s">
        <v>13</v>
      </c>
      <c r="H33" s="73">
        <v>100</v>
      </c>
      <c r="I33" s="73">
        <v>100</v>
      </c>
      <c r="J33" s="24">
        <v>100</v>
      </c>
      <c r="K33" s="213"/>
      <c r="L33" s="233"/>
      <c r="M33" s="203"/>
      <c r="N33" s="225"/>
    </row>
    <row r="34" spans="1:14" ht="81.75" customHeight="1" x14ac:dyDescent="0.25">
      <c r="A34" s="203"/>
      <c r="B34" s="51"/>
      <c r="C34" s="222"/>
      <c r="D34" s="211"/>
      <c r="E34" s="59" t="s">
        <v>11</v>
      </c>
      <c r="F34" s="60" t="s">
        <v>15</v>
      </c>
      <c r="G34" s="59" t="s">
        <v>13</v>
      </c>
      <c r="H34" s="73">
        <v>80</v>
      </c>
      <c r="I34" s="73">
        <v>76.67</v>
      </c>
      <c r="J34" s="24">
        <f t="shared" ref="J34:J47" si="1">IF(I34/H34*100&gt;100,100,I34/H34*100)</f>
        <v>95.837499999999991</v>
      </c>
      <c r="K34" s="214"/>
      <c r="L34" s="233"/>
      <c r="M34" s="203"/>
      <c r="N34" s="225"/>
    </row>
    <row r="35" spans="1:14" ht="81.75" customHeight="1" x14ac:dyDescent="0.25">
      <c r="A35" s="203"/>
      <c r="B35" s="51"/>
      <c r="C35" s="221"/>
      <c r="D35" s="210"/>
      <c r="E35" s="49" t="s">
        <v>16</v>
      </c>
      <c r="F35" s="8" t="s">
        <v>17</v>
      </c>
      <c r="G35" s="49" t="s">
        <v>18</v>
      </c>
      <c r="H35" s="74">
        <v>8.6666666666666661</v>
      </c>
      <c r="I35" s="74">
        <v>8.6666666666666661</v>
      </c>
      <c r="J35" s="24">
        <f t="shared" si="1"/>
        <v>100</v>
      </c>
      <c r="K35" s="24">
        <f>J35</f>
        <v>100</v>
      </c>
      <c r="L35" s="234"/>
      <c r="M35" s="203"/>
      <c r="N35" s="225"/>
    </row>
    <row r="36" spans="1:14" ht="81.75" customHeight="1" x14ac:dyDescent="0.25">
      <c r="A36" s="203"/>
      <c r="B36" s="71" t="s">
        <v>79</v>
      </c>
      <c r="C36" s="220" t="s">
        <v>51</v>
      </c>
      <c r="D36" s="235" t="s">
        <v>10</v>
      </c>
      <c r="E36" s="61" t="s">
        <v>11</v>
      </c>
      <c r="F36" s="62" t="s">
        <v>12</v>
      </c>
      <c r="G36" s="61" t="s">
        <v>13</v>
      </c>
      <c r="H36" s="73">
        <v>10.976296199555961</v>
      </c>
      <c r="I36" s="73">
        <v>10.768593197105421</v>
      </c>
      <c r="J36" s="24">
        <f>IF(H36/I36*100&gt;100,100,H36/I36*100)</f>
        <v>100</v>
      </c>
      <c r="K36" s="229">
        <f>(J36+J37+J38)/3</f>
        <v>100</v>
      </c>
      <c r="L36" s="230">
        <f>(K36+K39)/2</f>
        <v>100</v>
      </c>
      <c r="M36" s="203"/>
      <c r="N36" s="225"/>
    </row>
    <row r="37" spans="1:14" ht="81.75" customHeight="1" x14ac:dyDescent="0.25">
      <c r="A37" s="203"/>
      <c r="B37" s="51"/>
      <c r="C37" s="221"/>
      <c r="D37" s="210"/>
      <c r="E37" s="49" t="s">
        <v>11</v>
      </c>
      <c r="F37" s="50" t="s">
        <v>14</v>
      </c>
      <c r="G37" s="49" t="s">
        <v>13</v>
      </c>
      <c r="H37" s="73">
        <v>100</v>
      </c>
      <c r="I37" s="73">
        <v>100</v>
      </c>
      <c r="J37" s="24">
        <f>IF(I37/H37*100&gt;100,100,I37/H37*100)</f>
        <v>100</v>
      </c>
      <c r="K37" s="213"/>
      <c r="L37" s="231"/>
      <c r="M37" s="203"/>
      <c r="N37" s="225"/>
    </row>
    <row r="38" spans="1:14" ht="81.75" customHeight="1" x14ac:dyDescent="0.25">
      <c r="A38" s="203"/>
      <c r="B38" s="51"/>
      <c r="C38" s="222"/>
      <c r="D38" s="211"/>
      <c r="E38" s="59" t="s">
        <v>11</v>
      </c>
      <c r="F38" s="60" t="s">
        <v>15</v>
      </c>
      <c r="G38" s="59" t="s">
        <v>13</v>
      </c>
      <c r="H38" s="73">
        <v>70</v>
      </c>
      <c r="I38" s="73">
        <v>74.319999999999993</v>
      </c>
      <c r="J38" s="24">
        <f>IF(I38/H38*100&gt;100,100,I38/H38*100)</f>
        <v>100</v>
      </c>
      <c r="K38" s="214"/>
      <c r="L38" s="231"/>
      <c r="M38" s="203"/>
      <c r="N38" s="225"/>
    </row>
    <row r="39" spans="1:14" ht="81.75" customHeight="1" x14ac:dyDescent="0.25">
      <c r="A39" s="203"/>
      <c r="B39" s="51"/>
      <c r="C39" s="221"/>
      <c r="D39" s="210"/>
      <c r="E39" s="49" t="s">
        <v>16</v>
      </c>
      <c r="F39" s="8" t="s">
        <v>17</v>
      </c>
      <c r="G39" s="49" t="s">
        <v>18</v>
      </c>
      <c r="H39" s="74">
        <v>124</v>
      </c>
      <c r="I39" s="74">
        <v>127</v>
      </c>
      <c r="J39" s="24">
        <f>IF(I39/H39*100&gt;100,100,I39/H39*100)</f>
        <v>100</v>
      </c>
      <c r="K39" s="24">
        <f>J39</f>
        <v>100</v>
      </c>
      <c r="L39" s="232"/>
      <c r="M39" s="203"/>
      <c r="N39" s="225"/>
    </row>
    <row r="40" spans="1:14" ht="81.75" hidden="1" customHeight="1" x14ac:dyDescent="0.25">
      <c r="A40" s="203"/>
      <c r="B40" s="71" t="s">
        <v>80</v>
      </c>
      <c r="C40" s="202" t="s">
        <v>52</v>
      </c>
      <c r="D40" s="235" t="s">
        <v>10</v>
      </c>
      <c r="E40" s="61" t="s">
        <v>11</v>
      </c>
      <c r="F40" s="62" t="s">
        <v>12</v>
      </c>
      <c r="G40" s="61" t="s">
        <v>13</v>
      </c>
      <c r="H40" s="73">
        <v>0</v>
      </c>
      <c r="I40" s="73">
        <v>0</v>
      </c>
      <c r="J40" s="24" t="e">
        <f t="shared" si="1"/>
        <v>#DIV/0!</v>
      </c>
      <c r="K40" s="229" t="e">
        <f>(J40+J41+J42)/3</f>
        <v>#DIV/0!</v>
      </c>
      <c r="L40" s="230" t="e">
        <f>(K40+K43)/2</f>
        <v>#DIV/0!</v>
      </c>
      <c r="M40" s="203"/>
      <c r="N40" s="225"/>
    </row>
    <row r="41" spans="1:14" ht="81.75" hidden="1" customHeight="1" x14ac:dyDescent="0.25">
      <c r="A41" s="203"/>
      <c r="B41" s="51"/>
      <c r="C41" s="208"/>
      <c r="D41" s="210"/>
      <c r="E41" s="49" t="s">
        <v>11</v>
      </c>
      <c r="F41" s="50" t="s">
        <v>14</v>
      </c>
      <c r="G41" s="49" t="s">
        <v>13</v>
      </c>
      <c r="H41" s="73">
        <v>0</v>
      </c>
      <c r="I41" s="73">
        <v>0</v>
      </c>
      <c r="J41" s="24" t="e">
        <f t="shared" si="1"/>
        <v>#DIV/0!</v>
      </c>
      <c r="K41" s="213"/>
      <c r="L41" s="233"/>
      <c r="M41" s="203"/>
      <c r="N41" s="225"/>
    </row>
    <row r="42" spans="1:14" ht="81.75" hidden="1" customHeight="1" x14ac:dyDescent="0.25">
      <c r="A42" s="203"/>
      <c r="B42" s="51"/>
      <c r="C42" s="207"/>
      <c r="D42" s="211"/>
      <c r="E42" s="59" t="s">
        <v>11</v>
      </c>
      <c r="F42" s="60" t="s">
        <v>15</v>
      </c>
      <c r="G42" s="59" t="s">
        <v>13</v>
      </c>
      <c r="H42" s="73">
        <v>0</v>
      </c>
      <c r="I42" s="73">
        <v>0</v>
      </c>
      <c r="J42" s="24" t="e">
        <f t="shared" si="1"/>
        <v>#DIV/0!</v>
      </c>
      <c r="K42" s="214"/>
      <c r="L42" s="233"/>
      <c r="M42" s="203"/>
      <c r="N42" s="225"/>
    </row>
    <row r="43" spans="1:14" ht="81.75" hidden="1" customHeight="1" x14ac:dyDescent="0.25">
      <c r="A43" s="203"/>
      <c r="B43" s="51"/>
      <c r="C43" s="208"/>
      <c r="D43" s="210"/>
      <c r="E43" s="49" t="s">
        <v>16</v>
      </c>
      <c r="F43" s="8" t="s">
        <v>17</v>
      </c>
      <c r="G43" s="49" t="s">
        <v>18</v>
      </c>
      <c r="H43" s="73">
        <v>0</v>
      </c>
      <c r="I43" s="73">
        <v>0</v>
      </c>
      <c r="J43" s="24" t="e">
        <f t="shared" si="1"/>
        <v>#DIV/0!</v>
      </c>
      <c r="K43" s="24" t="e">
        <f>J43</f>
        <v>#DIV/0!</v>
      </c>
      <c r="L43" s="234"/>
      <c r="M43" s="203"/>
      <c r="N43" s="225"/>
    </row>
    <row r="44" spans="1:14" ht="81.75" hidden="1" customHeight="1" x14ac:dyDescent="0.25">
      <c r="A44" s="203"/>
      <c r="B44" s="71" t="s">
        <v>81</v>
      </c>
      <c r="C44" s="220" t="s">
        <v>53</v>
      </c>
      <c r="D44" s="235" t="s">
        <v>10</v>
      </c>
      <c r="E44" s="61" t="s">
        <v>11</v>
      </c>
      <c r="F44" s="62" t="s">
        <v>12</v>
      </c>
      <c r="G44" s="61" t="s">
        <v>13</v>
      </c>
      <c r="H44" s="73">
        <v>0</v>
      </c>
      <c r="I44" s="73">
        <v>0</v>
      </c>
      <c r="J44" s="24" t="e">
        <f t="shared" si="1"/>
        <v>#DIV/0!</v>
      </c>
      <c r="K44" s="229" t="e">
        <f>(J44+J45+J46)/3</f>
        <v>#DIV/0!</v>
      </c>
      <c r="L44" s="230" t="e">
        <f>(K44+K47)/2</f>
        <v>#DIV/0!</v>
      </c>
      <c r="M44" s="203"/>
      <c r="N44" s="225"/>
    </row>
    <row r="45" spans="1:14" ht="81.75" hidden="1" customHeight="1" x14ac:dyDescent="0.25">
      <c r="A45" s="203"/>
      <c r="B45" s="51"/>
      <c r="C45" s="221"/>
      <c r="D45" s="210"/>
      <c r="E45" s="49" t="s">
        <v>11</v>
      </c>
      <c r="F45" s="50" t="s">
        <v>14</v>
      </c>
      <c r="G45" s="49" t="s">
        <v>13</v>
      </c>
      <c r="H45" s="73">
        <v>0</v>
      </c>
      <c r="I45" s="73">
        <v>0</v>
      </c>
      <c r="J45" s="24" t="e">
        <f t="shared" si="1"/>
        <v>#DIV/0!</v>
      </c>
      <c r="K45" s="213"/>
      <c r="L45" s="231"/>
      <c r="M45" s="203"/>
      <c r="N45" s="225"/>
    </row>
    <row r="46" spans="1:14" ht="81.75" hidden="1" customHeight="1" x14ac:dyDescent="0.25">
      <c r="A46" s="203"/>
      <c r="B46" s="51"/>
      <c r="C46" s="222"/>
      <c r="D46" s="211"/>
      <c r="E46" s="59" t="s">
        <v>11</v>
      </c>
      <c r="F46" s="60" t="s">
        <v>15</v>
      </c>
      <c r="G46" s="59" t="s">
        <v>13</v>
      </c>
      <c r="H46" s="73">
        <v>0</v>
      </c>
      <c r="I46" s="73">
        <v>0</v>
      </c>
      <c r="J46" s="24" t="e">
        <f t="shared" si="1"/>
        <v>#DIV/0!</v>
      </c>
      <c r="K46" s="214"/>
      <c r="L46" s="231"/>
      <c r="M46" s="203"/>
      <c r="N46" s="225"/>
    </row>
    <row r="47" spans="1:14" ht="81.75" hidden="1" customHeight="1" x14ac:dyDescent="0.25">
      <c r="A47" s="203"/>
      <c r="B47" s="51"/>
      <c r="C47" s="221"/>
      <c r="D47" s="210"/>
      <c r="E47" s="49" t="s">
        <v>16</v>
      </c>
      <c r="F47" s="8" t="s">
        <v>17</v>
      </c>
      <c r="G47" s="49" t="s">
        <v>18</v>
      </c>
      <c r="H47" s="74">
        <v>0</v>
      </c>
      <c r="I47" s="74">
        <v>0</v>
      </c>
      <c r="J47" s="24" t="e">
        <f t="shared" si="1"/>
        <v>#DIV/0!</v>
      </c>
      <c r="K47" s="24" t="e">
        <f>J47</f>
        <v>#DIV/0!</v>
      </c>
      <c r="L47" s="232"/>
      <c r="M47" s="203"/>
      <c r="N47" s="225"/>
    </row>
    <row r="48" spans="1:14" ht="81.75" customHeight="1" x14ac:dyDescent="0.25">
      <c r="A48" s="203"/>
      <c r="B48" s="51" t="s">
        <v>101</v>
      </c>
      <c r="C48" s="202" t="s">
        <v>54</v>
      </c>
      <c r="D48" s="235" t="s">
        <v>10</v>
      </c>
      <c r="E48" s="61" t="s">
        <v>11</v>
      </c>
      <c r="F48" s="62" t="s">
        <v>12</v>
      </c>
      <c r="G48" s="61" t="s">
        <v>13</v>
      </c>
      <c r="H48" s="73">
        <v>13.961538461538463</v>
      </c>
      <c r="I48" s="73">
        <v>15.364372469635624</v>
      </c>
      <c r="J48" s="24">
        <f>IF(H48/I48*100&gt;100,100,H48/I48*100)</f>
        <v>90.86956521739134</v>
      </c>
      <c r="K48" s="229">
        <f>(J48+J49+J50)/3</f>
        <v>94.614855072463783</v>
      </c>
      <c r="L48" s="230">
        <f>(K48+K51)/2</f>
        <v>97.307427536231899</v>
      </c>
      <c r="M48" s="203"/>
      <c r="N48" s="225"/>
    </row>
    <row r="49" spans="1:14" ht="81.75" customHeight="1" x14ac:dyDescent="0.25">
      <c r="A49" s="203"/>
      <c r="B49" s="51"/>
      <c r="C49" s="208"/>
      <c r="D49" s="210"/>
      <c r="E49" s="49" t="s">
        <v>11</v>
      </c>
      <c r="F49" s="50" t="s">
        <v>14</v>
      </c>
      <c r="G49" s="49" t="s">
        <v>13</v>
      </c>
      <c r="H49" s="73">
        <v>100</v>
      </c>
      <c r="I49" s="73">
        <v>100</v>
      </c>
      <c r="J49" s="24">
        <f t="shared" ref="J49:J63" si="2">IF(I49/H49*100&gt;100,100,I49/H49*100)</f>
        <v>100</v>
      </c>
      <c r="K49" s="213"/>
      <c r="L49" s="233"/>
      <c r="M49" s="203"/>
      <c r="N49" s="225"/>
    </row>
    <row r="50" spans="1:14" ht="81.75" customHeight="1" x14ac:dyDescent="0.25">
      <c r="A50" s="203"/>
      <c r="B50" s="51"/>
      <c r="C50" s="207"/>
      <c r="D50" s="211"/>
      <c r="E50" s="59" t="s">
        <v>11</v>
      </c>
      <c r="F50" s="60" t="s">
        <v>15</v>
      </c>
      <c r="G50" s="59" t="s">
        <v>13</v>
      </c>
      <c r="H50" s="73">
        <v>79.999999999999986</v>
      </c>
      <c r="I50" s="73">
        <v>74.38</v>
      </c>
      <c r="J50" s="24">
        <f t="shared" si="2"/>
        <v>92.975000000000009</v>
      </c>
      <c r="K50" s="214"/>
      <c r="L50" s="233"/>
      <c r="M50" s="203"/>
      <c r="N50" s="225"/>
    </row>
    <row r="51" spans="1:14" ht="81.75" customHeight="1" x14ac:dyDescent="0.25">
      <c r="A51" s="203"/>
      <c r="B51" s="51"/>
      <c r="C51" s="208"/>
      <c r="D51" s="210"/>
      <c r="E51" s="49" t="s">
        <v>16</v>
      </c>
      <c r="F51" s="8" t="s">
        <v>17</v>
      </c>
      <c r="G51" s="49" t="s">
        <v>18</v>
      </c>
      <c r="H51" s="74">
        <v>6.666666666666667</v>
      </c>
      <c r="I51" s="74">
        <v>6.666666666666667</v>
      </c>
      <c r="J51" s="24">
        <f t="shared" si="2"/>
        <v>100</v>
      </c>
      <c r="K51" s="24">
        <f>J51</f>
        <v>100</v>
      </c>
      <c r="L51" s="234"/>
      <c r="M51" s="203"/>
      <c r="N51" s="225"/>
    </row>
    <row r="52" spans="1:14" ht="81.75" hidden="1" customHeight="1" x14ac:dyDescent="0.25">
      <c r="A52" s="203"/>
      <c r="B52" s="51"/>
      <c r="C52" s="202" t="s">
        <v>55</v>
      </c>
      <c r="D52" s="235" t="s">
        <v>10</v>
      </c>
      <c r="E52" s="61" t="s">
        <v>11</v>
      </c>
      <c r="F52" s="62" t="s">
        <v>12</v>
      </c>
      <c r="G52" s="61" t="s">
        <v>13</v>
      </c>
      <c r="H52" s="73">
        <v>0</v>
      </c>
      <c r="I52" s="73">
        <v>0</v>
      </c>
      <c r="J52" s="24" t="e">
        <f t="shared" si="2"/>
        <v>#DIV/0!</v>
      </c>
      <c r="K52" s="229" t="e">
        <f>(J52+J53+J54)/3</f>
        <v>#DIV/0!</v>
      </c>
      <c r="L52" s="230" t="e">
        <f>(K52+K55)/2</f>
        <v>#DIV/0!</v>
      </c>
      <c r="M52" s="203"/>
      <c r="N52" s="225"/>
    </row>
    <row r="53" spans="1:14" ht="81.75" hidden="1" customHeight="1" x14ac:dyDescent="0.25">
      <c r="A53" s="203"/>
      <c r="B53" s="51"/>
      <c r="C53" s="208"/>
      <c r="D53" s="210"/>
      <c r="E53" s="49" t="s">
        <v>11</v>
      </c>
      <c r="F53" s="50" t="s">
        <v>14</v>
      </c>
      <c r="G53" s="49" t="s">
        <v>13</v>
      </c>
      <c r="H53" s="73">
        <v>0</v>
      </c>
      <c r="I53" s="73">
        <v>0</v>
      </c>
      <c r="J53" s="24" t="e">
        <f t="shared" si="2"/>
        <v>#DIV/0!</v>
      </c>
      <c r="K53" s="213"/>
      <c r="L53" s="231"/>
      <c r="M53" s="203"/>
      <c r="N53" s="225"/>
    </row>
    <row r="54" spans="1:14" ht="81.75" hidden="1" customHeight="1" x14ac:dyDescent="0.25">
      <c r="A54" s="203"/>
      <c r="B54" s="51"/>
      <c r="C54" s="207"/>
      <c r="D54" s="211"/>
      <c r="E54" s="59" t="s">
        <v>11</v>
      </c>
      <c r="F54" s="60" t="s">
        <v>15</v>
      </c>
      <c r="G54" s="59" t="s">
        <v>13</v>
      </c>
      <c r="H54" s="73">
        <v>0</v>
      </c>
      <c r="I54" s="73">
        <v>0</v>
      </c>
      <c r="J54" s="24" t="e">
        <f t="shared" si="2"/>
        <v>#DIV/0!</v>
      </c>
      <c r="K54" s="214"/>
      <c r="L54" s="231"/>
      <c r="M54" s="203"/>
      <c r="N54" s="225"/>
    </row>
    <row r="55" spans="1:14" ht="81.75" hidden="1" customHeight="1" x14ac:dyDescent="0.25">
      <c r="A55" s="203"/>
      <c r="B55" s="51"/>
      <c r="C55" s="208"/>
      <c r="D55" s="210"/>
      <c r="E55" s="49" t="s">
        <v>16</v>
      </c>
      <c r="F55" s="8" t="s">
        <v>17</v>
      </c>
      <c r="G55" s="49" t="s">
        <v>18</v>
      </c>
      <c r="H55" s="74">
        <v>0</v>
      </c>
      <c r="I55" s="74">
        <v>0</v>
      </c>
      <c r="J55" s="24" t="e">
        <f t="shared" si="2"/>
        <v>#DIV/0!</v>
      </c>
      <c r="K55" s="24" t="e">
        <f>J55</f>
        <v>#DIV/0!</v>
      </c>
      <c r="L55" s="232"/>
      <c r="M55" s="203"/>
      <c r="N55" s="225"/>
    </row>
    <row r="56" spans="1:14" ht="81.75" hidden="1" customHeight="1" x14ac:dyDescent="0.25">
      <c r="A56" s="203"/>
      <c r="B56" s="51"/>
      <c r="C56" s="202" t="s">
        <v>56</v>
      </c>
      <c r="D56" s="235" t="s">
        <v>10</v>
      </c>
      <c r="E56" s="61" t="s">
        <v>11</v>
      </c>
      <c r="F56" s="62" t="s">
        <v>12</v>
      </c>
      <c r="G56" s="61" t="s">
        <v>13</v>
      </c>
      <c r="H56" s="73">
        <v>0</v>
      </c>
      <c r="I56" s="73">
        <v>0</v>
      </c>
      <c r="J56" s="24" t="e">
        <f t="shared" si="2"/>
        <v>#DIV/0!</v>
      </c>
      <c r="K56" s="229" t="e">
        <f>(J56+J57+J58)/3</f>
        <v>#DIV/0!</v>
      </c>
      <c r="L56" s="230" t="e">
        <f>(K56+K59)/2</f>
        <v>#DIV/0!</v>
      </c>
      <c r="M56" s="203"/>
      <c r="N56" s="225"/>
    </row>
    <row r="57" spans="1:14" ht="81.75" hidden="1" customHeight="1" x14ac:dyDescent="0.25">
      <c r="A57" s="203"/>
      <c r="B57" s="51"/>
      <c r="C57" s="208"/>
      <c r="D57" s="210"/>
      <c r="E57" s="49" t="s">
        <v>11</v>
      </c>
      <c r="F57" s="50" t="s">
        <v>14</v>
      </c>
      <c r="G57" s="49" t="s">
        <v>13</v>
      </c>
      <c r="H57" s="73">
        <v>0</v>
      </c>
      <c r="I57" s="73">
        <v>0</v>
      </c>
      <c r="J57" s="24" t="e">
        <f t="shared" si="2"/>
        <v>#DIV/0!</v>
      </c>
      <c r="K57" s="213"/>
      <c r="L57" s="233"/>
      <c r="M57" s="203"/>
      <c r="N57" s="225"/>
    </row>
    <row r="58" spans="1:14" ht="81.75" hidden="1" customHeight="1" x14ac:dyDescent="0.25">
      <c r="A58" s="203"/>
      <c r="B58" s="51"/>
      <c r="C58" s="207"/>
      <c r="D58" s="211"/>
      <c r="E58" s="59" t="s">
        <v>11</v>
      </c>
      <c r="F58" s="60" t="s">
        <v>15</v>
      </c>
      <c r="G58" s="59" t="s">
        <v>13</v>
      </c>
      <c r="H58" s="73">
        <v>0</v>
      </c>
      <c r="I58" s="73">
        <v>0</v>
      </c>
      <c r="J58" s="24" t="e">
        <f t="shared" si="2"/>
        <v>#DIV/0!</v>
      </c>
      <c r="K58" s="214"/>
      <c r="L58" s="233"/>
      <c r="M58" s="203"/>
      <c r="N58" s="225"/>
    </row>
    <row r="59" spans="1:14" ht="81.75" hidden="1" customHeight="1" x14ac:dyDescent="0.25">
      <c r="A59" s="203"/>
      <c r="B59" s="51"/>
      <c r="C59" s="208"/>
      <c r="D59" s="210"/>
      <c r="E59" s="49" t="s">
        <v>16</v>
      </c>
      <c r="F59" s="8" t="s">
        <v>17</v>
      </c>
      <c r="G59" s="49" t="s">
        <v>18</v>
      </c>
      <c r="H59" s="74">
        <v>0</v>
      </c>
      <c r="I59" s="74">
        <v>0</v>
      </c>
      <c r="J59" s="24" t="e">
        <f t="shared" si="2"/>
        <v>#DIV/0!</v>
      </c>
      <c r="K59" s="24" t="e">
        <f>J59</f>
        <v>#DIV/0!</v>
      </c>
      <c r="L59" s="234"/>
      <c r="M59" s="203"/>
      <c r="N59" s="225"/>
    </row>
    <row r="60" spans="1:14" ht="81.75" hidden="1" customHeight="1" x14ac:dyDescent="0.25">
      <c r="A60" s="203"/>
      <c r="B60" s="51"/>
      <c r="C60" s="202" t="s">
        <v>57</v>
      </c>
      <c r="D60" s="235" t="s">
        <v>10</v>
      </c>
      <c r="E60" s="61" t="s">
        <v>11</v>
      </c>
      <c r="F60" s="62" t="s">
        <v>12</v>
      </c>
      <c r="G60" s="61" t="s">
        <v>13</v>
      </c>
      <c r="H60" s="73">
        <v>0</v>
      </c>
      <c r="I60" s="73">
        <v>0</v>
      </c>
      <c r="J60" s="24" t="e">
        <f t="shared" si="2"/>
        <v>#DIV/0!</v>
      </c>
      <c r="K60" s="229" t="e">
        <f>(J60+J61+J62)/3</f>
        <v>#DIV/0!</v>
      </c>
      <c r="L60" s="230" t="e">
        <f>(K60+K63)/2</f>
        <v>#DIV/0!</v>
      </c>
      <c r="M60" s="203"/>
      <c r="N60" s="225"/>
    </row>
    <row r="61" spans="1:14" ht="81.75" hidden="1" customHeight="1" x14ac:dyDescent="0.25">
      <c r="A61" s="203"/>
      <c r="B61" s="51"/>
      <c r="C61" s="208"/>
      <c r="D61" s="210"/>
      <c r="E61" s="49" t="s">
        <v>11</v>
      </c>
      <c r="F61" s="50" t="s">
        <v>14</v>
      </c>
      <c r="G61" s="49" t="s">
        <v>13</v>
      </c>
      <c r="H61" s="73">
        <v>0</v>
      </c>
      <c r="I61" s="73">
        <v>0</v>
      </c>
      <c r="J61" s="24" t="e">
        <f t="shared" si="2"/>
        <v>#DIV/0!</v>
      </c>
      <c r="K61" s="213"/>
      <c r="L61" s="231"/>
      <c r="M61" s="203"/>
      <c r="N61" s="225"/>
    </row>
    <row r="62" spans="1:14" ht="81.75" hidden="1" customHeight="1" x14ac:dyDescent="0.25">
      <c r="A62" s="203"/>
      <c r="B62" s="51"/>
      <c r="C62" s="207"/>
      <c r="D62" s="211"/>
      <c r="E62" s="59" t="s">
        <v>11</v>
      </c>
      <c r="F62" s="60" t="s">
        <v>15</v>
      </c>
      <c r="G62" s="59" t="s">
        <v>13</v>
      </c>
      <c r="H62" s="73">
        <v>0</v>
      </c>
      <c r="I62" s="73">
        <v>0</v>
      </c>
      <c r="J62" s="24" t="e">
        <f t="shared" si="2"/>
        <v>#DIV/0!</v>
      </c>
      <c r="K62" s="214"/>
      <c r="L62" s="231"/>
      <c r="M62" s="203"/>
      <c r="N62" s="225"/>
    </row>
    <row r="63" spans="1:14" ht="81.75" hidden="1" customHeight="1" x14ac:dyDescent="0.25">
      <c r="A63" s="203"/>
      <c r="B63" s="51"/>
      <c r="C63" s="208"/>
      <c r="D63" s="210"/>
      <c r="E63" s="49" t="s">
        <v>16</v>
      </c>
      <c r="F63" s="8" t="s">
        <v>17</v>
      </c>
      <c r="G63" s="49" t="s">
        <v>18</v>
      </c>
      <c r="H63" s="74">
        <v>0</v>
      </c>
      <c r="I63" s="74">
        <v>0</v>
      </c>
      <c r="J63" s="24" t="e">
        <f t="shared" si="2"/>
        <v>#DIV/0!</v>
      </c>
      <c r="K63" s="24" t="e">
        <f>J63</f>
        <v>#DIV/0!</v>
      </c>
      <c r="L63" s="232"/>
      <c r="M63" s="203"/>
      <c r="N63" s="225"/>
    </row>
    <row r="64" spans="1:14" ht="81.75" customHeight="1" x14ac:dyDescent="0.25">
      <c r="A64" s="203"/>
      <c r="B64" s="51" t="s">
        <v>179</v>
      </c>
      <c r="C64" s="202" t="s">
        <v>58</v>
      </c>
      <c r="D64" s="235" t="s">
        <v>10</v>
      </c>
      <c r="E64" s="61" t="s">
        <v>11</v>
      </c>
      <c r="F64" s="62" t="s">
        <v>12</v>
      </c>
      <c r="G64" s="61" t="s">
        <v>13</v>
      </c>
      <c r="H64" s="73">
        <v>11.021578529988728</v>
      </c>
      <c r="I64" s="73">
        <v>9.4358974358974361</v>
      </c>
      <c r="J64" s="24">
        <f>IF(H64/I64*100&gt;100,100,H64/I64*100)</f>
        <v>100</v>
      </c>
      <c r="K64" s="229">
        <f>(J64+J65+J66)/3</f>
        <v>95.3125</v>
      </c>
      <c r="L64" s="230">
        <f>(K64+K67)/2</f>
        <v>97.65625</v>
      </c>
      <c r="M64" s="203"/>
      <c r="N64" s="225"/>
    </row>
    <row r="65" spans="1:14" ht="81.75" customHeight="1" x14ac:dyDescent="0.25">
      <c r="A65" s="203"/>
      <c r="B65" s="51"/>
      <c r="C65" s="208"/>
      <c r="D65" s="210"/>
      <c r="E65" s="49" t="s">
        <v>11</v>
      </c>
      <c r="F65" s="50" t="s">
        <v>14</v>
      </c>
      <c r="G65" s="49" t="s">
        <v>13</v>
      </c>
      <c r="H65" s="73">
        <v>100</v>
      </c>
      <c r="I65" s="73">
        <v>100</v>
      </c>
      <c r="J65" s="24">
        <f t="shared" ref="J65:J73" si="3">IF(I65/H65*100&gt;100,100,I65/H65*100)</f>
        <v>100</v>
      </c>
      <c r="K65" s="213"/>
      <c r="L65" s="233"/>
      <c r="M65" s="203"/>
      <c r="N65" s="225"/>
    </row>
    <row r="66" spans="1:14" ht="81.75" customHeight="1" x14ac:dyDescent="0.25">
      <c r="A66" s="203"/>
      <c r="B66" s="51"/>
      <c r="C66" s="207"/>
      <c r="D66" s="211"/>
      <c r="E66" s="59" t="s">
        <v>11</v>
      </c>
      <c r="F66" s="60" t="s">
        <v>15</v>
      </c>
      <c r="G66" s="59" t="s">
        <v>13</v>
      </c>
      <c r="H66" s="73">
        <v>79.999999999999986</v>
      </c>
      <c r="I66" s="73">
        <v>68.75</v>
      </c>
      <c r="J66" s="24">
        <f t="shared" si="3"/>
        <v>85.937500000000014</v>
      </c>
      <c r="K66" s="214"/>
      <c r="L66" s="233"/>
      <c r="M66" s="203"/>
      <c r="N66" s="225"/>
    </row>
    <row r="67" spans="1:14" ht="81.75" customHeight="1" x14ac:dyDescent="0.25">
      <c r="A67" s="203"/>
      <c r="B67" s="51"/>
      <c r="C67" s="208"/>
      <c r="D67" s="210"/>
      <c r="E67" s="49" t="s">
        <v>16</v>
      </c>
      <c r="F67" s="8" t="s">
        <v>17</v>
      </c>
      <c r="G67" s="49" t="s">
        <v>18</v>
      </c>
      <c r="H67" s="74">
        <v>32.333333333333336</v>
      </c>
      <c r="I67" s="74">
        <v>37.5</v>
      </c>
      <c r="J67" s="24">
        <f t="shared" si="3"/>
        <v>100</v>
      </c>
      <c r="K67" s="24">
        <f>J67</f>
        <v>100</v>
      </c>
      <c r="L67" s="234"/>
      <c r="M67" s="203"/>
      <c r="N67" s="225"/>
    </row>
    <row r="68" spans="1:14" ht="81.75" hidden="1" customHeight="1" x14ac:dyDescent="0.25">
      <c r="A68" s="203"/>
      <c r="B68" s="51"/>
      <c r="C68" s="202" t="s">
        <v>59</v>
      </c>
      <c r="D68" s="235" t="s">
        <v>10</v>
      </c>
      <c r="E68" s="61" t="s">
        <v>11</v>
      </c>
      <c r="F68" s="62" t="s">
        <v>12</v>
      </c>
      <c r="G68" s="61" t="s">
        <v>13</v>
      </c>
      <c r="H68" s="73">
        <v>0</v>
      </c>
      <c r="I68" s="73">
        <v>0</v>
      </c>
      <c r="J68" s="24" t="e">
        <f t="shared" si="3"/>
        <v>#DIV/0!</v>
      </c>
      <c r="K68" s="229" t="e">
        <f>(J68+J69+J70)/3</f>
        <v>#DIV/0!</v>
      </c>
      <c r="L68" s="230" t="e">
        <f>(K68+K71)/2</f>
        <v>#DIV/0!</v>
      </c>
      <c r="M68" s="203"/>
      <c r="N68" s="225"/>
    </row>
    <row r="69" spans="1:14" ht="81.75" hidden="1" customHeight="1" x14ac:dyDescent="0.25">
      <c r="A69" s="203"/>
      <c r="B69" s="51"/>
      <c r="C69" s="208"/>
      <c r="D69" s="210"/>
      <c r="E69" s="49" t="s">
        <v>11</v>
      </c>
      <c r="F69" s="50" t="s">
        <v>14</v>
      </c>
      <c r="G69" s="49" t="s">
        <v>13</v>
      </c>
      <c r="H69" s="73">
        <v>0</v>
      </c>
      <c r="I69" s="73">
        <v>0</v>
      </c>
      <c r="J69" s="24" t="e">
        <f t="shared" si="3"/>
        <v>#DIV/0!</v>
      </c>
      <c r="K69" s="213"/>
      <c r="L69" s="231"/>
      <c r="M69" s="203"/>
      <c r="N69" s="225"/>
    </row>
    <row r="70" spans="1:14" ht="81.75" hidden="1" customHeight="1" x14ac:dyDescent="0.25">
      <c r="A70" s="203"/>
      <c r="B70" s="51"/>
      <c r="C70" s="207"/>
      <c r="D70" s="211"/>
      <c r="E70" s="59" t="s">
        <v>11</v>
      </c>
      <c r="F70" s="60" t="s">
        <v>15</v>
      </c>
      <c r="G70" s="59" t="s">
        <v>13</v>
      </c>
      <c r="H70" s="73">
        <v>0</v>
      </c>
      <c r="I70" s="73">
        <v>0</v>
      </c>
      <c r="J70" s="24" t="e">
        <f t="shared" si="3"/>
        <v>#DIV/0!</v>
      </c>
      <c r="K70" s="214"/>
      <c r="L70" s="231"/>
      <c r="M70" s="203"/>
      <c r="N70" s="225"/>
    </row>
    <row r="71" spans="1:14" ht="81.75" hidden="1" customHeight="1" x14ac:dyDescent="0.25">
      <c r="A71" s="203"/>
      <c r="B71" s="51"/>
      <c r="C71" s="208"/>
      <c r="D71" s="210"/>
      <c r="E71" s="49" t="s">
        <v>16</v>
      </c>
      <c r="F71" s="8" t="s">
        <v>17</v>
      </c>
      <c r="G71" s="49" t="s">
        <v>18</v>
      </c>
      <c r="H71" s="74">
        <v>0</v>
      </c>
      <c r="I71" s="74">
        <v>0</v>
      </c>
      <c r="J71" s="24" t="e">
        <f t="shared" si="3"/>
        <v>#DIV/0!</v>
      </c>
      <c r="K71" s="24" t="e">
        <f>J71</f>
        <v>#DIV/0!</v>
      </c>
      <c r="L71" s="232"/>
      <c r="M71" s="203"/>
      <c r="N71" s="225"/>
    </row>
    <row r="72" spans="1:14" ht="81.75" hidden="1" customHeight="1" x14ac:dyDescent="0.25">
      <c r="A72" s="203"/>
      <c r="B72" s="51"/>
      <c r="C72" s="202" t="s">
        <v>60</v>
      </c>
      <c r="D72" s="235" t="s">
        <v>10</v>
      </c>
      <c r="E72" s="61" t="s">
        <v>11</v>
      </c>
      <c r="F72" s="62" t="s">
        <v>19</v>
      </c>
      <c r="G72" s="61" t="s">
        <v>13</v>
      </c>
      <c r="H72" s="73">
        <v>0</v>
      </c>
      <c r="I72" s="73">
        <v>0</v>
      </c>
      <c r="J72" s="24" t="e">
        <f t="shared" si="3"/>
        <v>#DIV/0!</v>
      </c>
      <c r="K72" s="229" t="e">
        <f>(J72+J73+J74)/3</f>
        <v>#DIV/0!</v>
      </c>
      <c r="L72" s="230" t="e">
        <f>(K72+K75)/2</f>
        <v>#DIV/0!</v>
      </c>
      <c r="M72" s="203"/>
      <c r="N72" s="225"/>
    </row>
    <row r="73" spans="1:14" ht="81.75" hidden="1" customHeight="1" x14ac:dyDescent="0.25">
      <c r="A73" s="203"/>
      <c r="B73" s="51"/>
      <c r="C73" s="208"/>
      <c r="D73" s="210"/>
      <c r="E73" s="49" t="s">
        <v>11</v>
      </c>
      <c r="F73" s="50" t="s">
        <v>20</v>
      </c>
      <c r="G73" s="49" t="s">
        <v>13</v>
      </c>
      <c r="H73" s="73">
        <v>0</v>
      </c>
      <c r="I73" s="73">
        <v>0</v>
      </c>
      <c r="J73" s="24" t="e">
        <f t="shared" si="3"/>
        <v>#DIV/0!</v>
      </c>
      <c r="K73" s="213"/>
      <c r="L73" s="233"/>
      <c r="M73" s="203"/>
      <c r="N73" s="225"/>
    </row>
    <row r="74" spans="1:14" ht="81.75" hidden="1" customHeight="1" x14ac:dyDescent="0.25">
      <c r="A74" s="203"/>
      <c r="B74" s="51"/>
      <c r="C74" s="208"/>
      <c r="D74" s="210"/>
      <c r="E74" s="49" t="s">
        <v>11</v>
      </c>
      <c r="F74" s="50" t="s">
        <v>21</v>
      </c>
      <c r="G74" s="49" t="s">
        <v>13</v>
      </c>
      <c r="H74" s="73">
        <v>0</v>
      </c>
      <c r="I74" s="73">
        <v>0</v>
      </c>
      <c r="J74" s="24" t="e">
        <f>IF(I74/H74*100&gt;100,100,I74/H74*100)</f>
        <v>#DIV/0!</v>
      </c>
      <c r="K74" s="214"/>
      <c r="L74" s="233"/>
      <c r="M74" s="203"/>
      <c r="N74" s="225"/>
    </row>
    <row r="75" spans="1:14" ht="81.75" hidden="1" customHeight="1" x14ac:dyDescent="0.25">
      <c r="A75" s="203"/>
      <c r="B75" s="51"/>
      <c r="C75" s="207"/>
      <c r="D75" s="211"/>
      <c r="E75" s="59" t="s">
        <v>16</v>
      </c>
      <c r="F75" s="22" t="s">
        <v>17</v>
      </c>
      <c r="G75" s="59" t="s">
        <v>18</v>
      </c>
      <c r="H75" s="74">
        <v>0</v>
      </c>
      <c r="I75" s="74">
        <v>0</v>
      </c>
      <c r="J75" s="24" t="e">
        <f>IF(I75/H75*100&gt;100,100,I75/H75*100)</f>
        <v>#DIV/0!</v>
      </c>
      <c r="K75" s="24" t="e">
        <f>J75</f>
        <v>#DIV/0!</v>
      </c>
      <c r="L75" s="234"/>
      <c r="M75" s="203"/>
      <c r="N75" s="225"/>
    </row>
    <row r="76" spans="1:14" ht="81.75" customHeight="1" x14ac:dyDescent="0.25">
      <c r="A76" s="203"/>
      <c r="B76" s="51" t="s">
        <v>102</v>
      </c>
      <c r="C76" s="202" t="s">
        <v>61</v>
      </c>
      <c r="D76" s="235" t="s">
        <v>10</v>
      </c>
      <c r="E76" s="61" t="s">
        <v>11</v>
      </c>
      <c r="F76" s="62" t="s">
        <v>19</v>
      </c>
      <c r="G76" s="61" t="s">
        <v>13</v>
      </c>
      <c r="H76" s="73">
        <v>13.961538461538463</v>
      </c>
      <c r="I76" s="73">
        <v>9.9595141700404834</v>
      </c>
      <c r="J76" s="24">
        <f>IF(H76/I76*100&gt;100,100,H76/I76*100)</f>
        <v>100</v>
      </c>
      <c r="K76" s="229">
        <f>(J76+J77+J78)/3</f>
        <v>100</v>
      </c>
      <c r="L76" s="230">
        <f>(K76+K79)/2</f>
        <v>100</v>
      </c>
      <c r="M76" s="203"/>
      <c r="N76" s="225"/>
    </row>
    <row r="77" spans="1:14" ht="81.75" customHeight="1" x14ac:dyDescent="0.25">
      <c r="A77" s="203"/>
      <c r="B77" s="51"/>
      <c r="C77" s="208"/>
      <c r="D77" s="210"/>
      <c r="E77" s="49" t="s">
        <v>11</v>
      </c>
      <c r="F77" s="50" t="s">
        <v>20</v>
      </c>
      <c r="G77" s="49" t="s">
        <v>13</v>
      </c>
      <c r="H77" s="73">
        <v>100</v>
      </c>
      <c r="I77" s="73">
        <v>100</v>
      </c>
      <c r="J77" s="24">
        <f>IF(I77/H77*100&gt;100,100,I77/H77*100)</f>
        <v>100</v>
      </c>
      <c r="K77" s="213"/>
      <c r="L77" s="231"/>
      <c r="M77" s="203"/>
      <c r="N77" s="225"/>
    </row>
    <row r="78" spans="1:14" ht="81.75" customHeight="1" x14ac:dyDescent="0.25">
      <c r="A78" s="203"/>
      <c r="B78" s="51"/>
      <c r="C78" s="208"/>
      <c r="D78" s="210"/>
      <c r="E78" s="49" t="s">
        <v>11</v>
      </c>
      <c r="F78" s="50" t="s">
        <v>21</v>
      </c>
      <c r="G78" s="49" t="s">
        <v>13</v>
      </c>
      <c r="H78" s="73">
        <v>100</v>
      </c>
      <c r="I78" s="73">
        <v>100</v>
      </c>
      <c r="J78" s="24">
        <f>IF(I78/H78*100&gt;100,100,I78/H78*100)</f>
        <v>100</v>
      </c>
      <c r="K78" s="214"/>
      <c r="L78" s="231"/>
      <c r="M78" s="203"/>
      <c r="N78" s="225"/>
    </row>
    <row r="79" spans="1:14" ht="81.75" customHeight="1" x14ac:dyDescent="0.25">
      <c r="A79" s="203"/>
      <c r="B79" s="51"/>
      <c r="C79" s="207"/>
      <c r="D79" s="211"/>
      <c r="E79" s="59" t="s">
        <v>16</v>
      </c>
      <c r="F79" s="22" t="s">
        <v>17</v>
      </c>
      <c r="G79" s="59" t="s">
        <v>18</v>
      </c>
      <c r="H79" s="74">
        <v>6.666666666666667</v>
      </c>
      <c r="I79" s="74">
        <v>6.666666666666667</v>
      </c>
      <c r="J79" s="24">
        <f>IF(I79/H79*100&gt;100,100,I79/H79*100)</f>
        <v>100</v>
      </c>
      <c r="K79" s="24">
        <f>J79</f>
        <v>100</v>
      </c>
      <c r="L79" s="232"/>
      <c r="M79" s="203"/>
      <c r="N79" s="225"/>
    </row>
    <row r="80" spans="1:14" ht="81.75" customHeight="1" x14ac:dyDescent="0.25">
      <c r="A80" s="203"/>
      <c r="B80" s="51" t="s">
        <v>82</v>
      </c>
      <c r="C80" s="220" t="s">
        <v>62</v>
      </c>
      <c r="D80" s="235" t="s">
        <v>10</v>
      </c>
      <c r="E80" s="61" t="s">
        <v>11</v>
      </c>
      <c r="F80" s="62" t="s">
        <v>19</v>
      </c>
      <c r="G80" s="61" t="s">
        <v>13</v>
      </c>
      <c r="H80" s="73">
        <v>11.00757544137902</v>
      </c>
      <c r="I80" s="73">
        <v>11.423968596221554</v>
      </c>
      <c r="J80" s="24">
        <f>IF(H80/I80*100&gt;100,100,H80/I80*100)</f>
        <v>96.355091916304332</v>
      </c>
      <c r="K80" s="229">
        <f>(J80+J81+J82)/3</f>
        <v>98.785030638768106</v>
      </c>
      <c r="L80" s="230">
        <f>(K80+K83)/2</f>
        <v>98.834096075397809</v>
      </c>
      <c r="M80" s="203"/>
      <c r="N80" s="225"/>
    </row>
    <row r="81" spans="1:14" ht="81.75" customHeight="1" x14ac:dyDescent="0.25">
      <c r="A81" s="203"/>
      <c r="B81" s="51"/>
      <c r="C81" s="221"/>
      <c r="D81" s="210"/>
      <c r="E81" s="49" t="s">
        <v>11</v>
      </c>
      <c r="F81" s="50" t="s">
        <v>20</v>
      </c>
      <c r="G81" s="49" t="s">
        <v>13</v>
      </c>
      <c r="H81" s="73">
        <v>100</v>
      </c>
      <c r="I81" s="73">
        <v>100</v>
      </c>
      <c r="J81" s="24">
        <f t="shared" ref="J81:J103" si="4">IF(I81/H81*100&gt;100,100,I81/H81*100)</f>
        <v>100</v>
      </c>
      <c r="K81" s="213"/>
      <c r="L81" s="233"/>
      <c r="M81" s="203"/>
      <c r="N81" s="225"/>
    </row>
    <row r="82" spans="1:14" ht="81.75" customHeight="1" x14ac:dyDescent="0.25">
      <c r="A82" s="203"/>
      <c r="B82" s="51"/>
      <c r="C82" s="221"/>
      <c r="D82" s="210"/>
      <c r="E82" s="49" t="s">
        <v>11</v>
      </c>
      <c r="F82" s="50" t="s">
        <v>21</v>
      </c>
      <c r="G82" s="49" t="s">
        <v>13</v>
      </c>
      <c r="H82" s="73">
        <v>100</v>
      </c>
      <c r="I82" s="73">
        <v>100</v>
      </c>
      <c r="J82" s="24">
        <f t="shared" si="4"/>
        <v>100</v>
      </c>
      <c r="K82" s="214"/>
      <c r="L82" s="233"/>
      <c r="M82" s="203"/>
      <c r="N82" s="225"/>
    </row>
    <row r="83" spans="1:14" ht="81.75" customHeight="1" x14ac:dyDescent="0.25">
      <c r="A83" s="203"/>
      <c r="B83" s="51"/>
      <c r="C83" s="222"/>
      <c r="D83" s="211"/>
      <c r="E83" s="59" t="s">
        <v>16</v>
      </c>
      <c r="F83" s="22" t="s">
        <v>17</v>
      </c>
      <c r="G83" s="59" t="s">
        <v>18</v>
      </c>
      <c r="H83" s="74">
        <v>194</v>
      </c>
      <c r="I83" s="74">
        <v>191.83333333333334</v>
      </c>
      <c r="J83" s="24">
        <f t="shared" si="4"/>
        <v>98.883161512027499</v>
      </c>
      <c r="K83" s="24">
        <f>J83</f>
        <v>98.883161512027499</v>
      </c>
      <c r="L83" s="234"/>
      <c r="M83" s="203"/>
      <c r="N83" s="225"/>
    </row>
    <row r="84" spans="1:14" ht="81.75" hidden="1" customHeight="1" x14ac:dyDescent="0.25">
      <c r="A84" s="203"/>
      <c r="B84" s="71" t="s">
        <v>83</v>
      </c>
      <c r="C84" s="202" t="s">
        <v>63</v>
      </c>
      <c r="D84" s="235" t="s">
        <v>10</v>
      </c>
      <c r="E84" s="61" t="s">
        <v>11</v>
      </c>
      <c r="F84" s="62" t="s">
        <v>19</v>
      </c>
      <c r="G84" s="61" t="s">
        <v>13</v>
      </c>
      <c r="H84" s="73">
        <v>0</v>
      </c>
      <c r="I84" s="73">
        <v>0</v>
      </c>
      <c r="J84" s="24" t="e">
        <f t="shared" si="4"/>
        <v>#DIV/0!</v>
      </c>
      <c r="K84" s="229" t="e">
        <f>(J84+J85+J86)/3</f>
        <v>#DIV/0!</v>
      </c>
      <c r="L84" s="230" t="e">
        <f>(K84+K87)/2</f>
        <v>#DIV/0!</v>
      </c>
      <c r="M84" s="203"/>
      <c r="N84" s="225"/>
    </row>
    <row r="85" spans="1:14" ht="81.75" hidden="1" customHeight="1" x14ac:dyDescent="0.25">
      <c r="A85" s="203"/>
      <c r="B85" s="51"/>
      <c r="C85" s="208"/>
      <c r="D85" s="210"/>
      <c r="E85" s="49" t="s">
        <v>11</v>
      </c>
      <c r="F85" s="50" t="s">
        <v>20</v>
      </c>
      <c r="G85" s="49" t="s">
        <v>13</v>
      </c>
      <c r="H85" s="73">
        <v>0</v>
      </c>
      <c r="I85" s="73">
        <v>0</v>
      </c>
      <c r="J85" s="24" t="e">
        <f t="shared" si="4"/>
        <v>#DIV/0!</v>
      </c>
      <c r="K85" s="213"/>
      <c r="L85" s="231"/>
      <c r="M85" s="203"/>
      <c r="N85" s="225"/>
    </row>
    <row r="86" spans="1:14" ht="81.75" hidden="1" customHeight="1" x14ac:dyDescent="0.25">
      <c r="A86" s="203"/>
      <c r="B86" s="51"/>
      <c r="C86" s="208"/>
      <c r="D86" s="210"/>
      <c r="E86" s="49" t="s">
        <v>11</v>
      </c>
      <c r="F86" s="50" t="s">
        <v>21</v>
      </c>
      <c r="G86" s="49" t="s">
        <v>13</v>
      </c>
      <c r="H86" s="73">
        <v>0</v>
      </c>
      <c r="I86" s="73">
        <v>0</v>
      </c>
      <c r="J86" s="24" t="e">
        <f t="shared" si="4"/>
        <v>#DIV/0!</v>
      </c>
      <c r="K86" s="214"/>
      <c r="L86" s="231"/>
      <c r="M86" s="203"/>
      <c r="N86" s="225"/>
    </row>
    <row r="87" spans="1:14" ht="81.75" hidden="1" customHeight="1" x14ac:dyDescent="0.25">
      <c r="A87" s="203"/>
      <c r="B87" s="51"/>
      <c r="C87" s="207"/>
      <c r="D87" s="211"/>
      <c r="E87" s="59" t="s">
        <v>16</v>
      </c>
      <c r="F87" s="22" t="s">
        <v>17</v>
      </c>
      <c r="G87" s="59" t="s">
        <v>18</v>
      </c>
      <c r="H87" s="74">
        <v>0</v>
      </c>
      <c r="I87" s="74">
        <v>0</v>
      </c>
      <c r="J87" s="24" t="e">
        <f t="shared" si="4"/>
        <v>#DIV/0!</v>
      </c>
      <c r="K87" s="24" t="e">
        <f>J87</f>
        <v>#DIV/0!</v>
      </c>
      <c r="L87" s="232"/>
      <c r="M87" s="203"/>
      <c r="N87" s="225"/>
    </row>
    <row r="88" spans="1:14" ht="81.75" hidden="1" customHeight="1" x14ac:dyDescent="0.25">
      <c r="A88" s="203"/>
      <c r="B88" s="51"/>
      <c r="C88" s="202" t="s">
        <v>64</v>
      </c>
      <c r="D88" s="235" t="s">
        <v>10</v>
      </c>
      <c r="E88" s="61" t="s">
        <v>11</v>
      </c>
      <c r="F88" s="62" t="s">
        <v>19</v>
      </c>
      <c r="G88" s="61" t="s">
        <v>13</v>
      </c>
      <c r="H88" s="73">
        <v>0</v>
      </c>
      <c r="I88" s="73">
        <v>0</v>
      </c>
      <c r="J88" s="24" t="e">
        <f t="shared" si="4"/>
        <v>#DIV/0!</v>
      </c>
      <c r="K88" s="229" t="e">
        <f>(J88+J89+J90)/3</f>
        <v>#DIV/0!</v>
      </c>
      <c r="L88" s="230" t="e">
        <f>(K88+K91)/2</f>
        <v>#DIV/0!</v>
      </c>
      <c r="M88" s="203"/>
      <c r="N88" s="225"/>
    </row>
    <row r="89" spans="1:14" ht="81.75" hidden="1" customHeight="1" x14ac:dyDescent="0.25">
      <c r="A89" s="203"/>
      <c r="B89" s="51"/>
      <c r="C89" s="208"/>
      <c r="D89" s="210"/>
      <c r="E89" s="49" t="s">
        <v>11</v>
      </c>
      <c r="F89" s="50" t="s">
        <v>20</v>
      </c>
      <c r="G89" s="49" t="s">
        <v>13</v>
      </c>
      <c r="H89" s="73">
        <v>0</v>
      </c>
      <c r="I89" s="73">
        <v>0</v>
      </c>
      <c r="J89" s="24" t="e">
        <f t="shared" si="4"/>
        <v>#DIV/0!</v>
      </c>
      <c r="K89" s="213"/>
      <c r="L89" s="233"/>
      <c r="M89" s="203"/>
      <c r="N89" s="225"/>
    </row>
    <row r="90" spans="1:14" ht="81.75" hidden="1" customHeight="1" x14ac:dyDescent="0.25">
      <c r="A90" s="203"/>
      <c r="B90" s="51"/>
      <c r="C90" s="208"/>
      <c r="D90" s="210"/>
      <c r="E90" s="49" t="s">
        <v>11</v>
      </c>
      <c r="F90" s="50" t="s">
        <v>21</v>
      </c>
      <c r="G90" s="49" t="s">
        <v>13</v>
      </c>
      <c r="H90" s="73">
        <v>0</v>
      </c>
      <c r="I90" s="73">
        <v>0</v>
      </c>
      <c r="J90" s="24" t="e">
        <f t="shared" si="4"/>
        <v>#DIV/0!</v>
      </c>
      <c r="K90" s="214"/>
      <c r="L90" s="233"/>
      <c r="M90" s="203"/>
      <c r="N90" s="225"/>
    </row>
    <row r="91" spans="1:14" ht="81.75" hidden="1" customHeight="1" x14ac:dyDescent="0.25">
      <c r="A91" s="203"/>
      <c r="B91" s="51"/>
      <c r="C91" s="207"/>
      <c r="D91" s="211"/>
      <c r="E91" s="59" t="s">
        <v>16</v>
      </c>
      <c r="F91" s="22" t="s">
        <v>17</v>
      </c>
      <c r="G91" s="59" t="s">
        <v>18</v>
      </c>
      <c r="H91" s="74">
        <v>0</v>
      </c>
      <c r="I91" s="74">
        <v>0</v>
      </c>
      <c r="J91" s="24" t="e">
        <f t="shared" si="4"/>
        <v>#DIV/0!</v>
      </c>
      <c r="K91" s="24" t="e">
        <f>J91</f>
        <v>#DIV/0!</v>
      </c>
      <c r="L91" s="234"/>
      <c r="M91" s="203"/>
      <c r="N91" s="225"/>
    </row>
    <row r="92" spans="1:14" ht="81.75" hidden="1" customHeight="1" x14ac:dyDescent="0.25">
      <c r="A92" s="203"/>
      <c r="B92" s="71" t="s">
        <v>84</v>
      </c>
      <c r="C92" s="202" t="s">
        <v>65</v>
      </c>
      <c r="D92" s="235" t="s">
        <v>10</v>
      </c>
      <c r="E92" s="61" t="s">
        <v>11</v>
      </c>
      <c r="F92" s="62" t="s">
        <v>19</v>
      </c>
      <c r="G92" s="61" t="s">
        <v>13</v>
      </c>
      <c r="H92" s="73">
        <v>0</v>
      </c>
      <c r="I92" s="73">
        <v>0</v>
      </c>
      <c r="J92" s="24" t="e">
        <f t="shared" si="4"/>
        <v>#DIV/0!</v>
      </c>
      <c r="K92" s="229" t="e">
        <f>(J92+J93+J94)/3</f>
        <v>#DIV/0!</v>
      </c>
      <c r="L92" s="230" t="e">
        <f>(K92+K95)/2</f>
        <v>#DIV/0!</v>
      </c>
      <c r="M92" s="203"/>
      <c r="N92" s="225"/>
    </row>
    <row r="93" spans="1:14" ht="81.75" hidden="1" customHeight="1" x14ac:dyDescent="0.25">
      <c r="A93" s="203"/>
      <c r="B93" s="51"/>
      <c r="C93" s="208"/>
      <c r="D93" s="210"/>
      <c r="E93" s="49" t="s">
        <v>11</v>
      </c>
      <c r="F93" s="50" t="s">
        <v>20</v>
      </c>
      <c r="G93" s="49" t="s">
        <v>13</v>
      </c>
      <c r="H93" s="73">
        <v>0</v>
      </c>
      <c r="I93" s="73">
        <v>0</v>
      </c>
      <c r="J93" s="24" t="e">
        <f t="shared" si="4"/>
        <v>#DIV/0!</v>
      </c>
      <c r="K93" s="213"/>
      <c r="L93" s="231"/>
      <c r="M93" s="203"/>
      <c r="N93" s="225"/>
    </row>
    <row r="94" spans="1:14" ht="81.75" hidden="1" customHeight="1" x14ac:dyDescent="0.25">
      <c r="A94" s="203"/>
      <c r="B94" s="51"/>
      <c r="C94" s="208"/>
      <c r="D94" s="210"/>
      <c r="E94" s="49" t="s">
        <v>11</v>
      </c>
      <c r="F94" s="50" t="s">
        <v>21</v>
      </c>
      <c r="G94" s="49" t="s">
        <v>13</v>
      </c>
      <c r="H94" s="73">
        <v>0</v>
      </c>
      <c r="I94" s="73">
        <v>0</v>
      </c>
      <c r="J94" s="24" t="e">
        <f t="shared" si="4"/>
        <v>#DIV/0!</v>
      </c>
      <c r="K94" s="214"/>
      <c r="L94" s="231"/>
      <c r="M94" s="203"/>
      <c r="N94" s="225"/>
    </row>
    <row r="95" spans="1:14" ht="81.75" hidden="1" customHeight="1" x14ac:dyDescent="0.25">
      <c r="A95" s="203"/>
      <c r="B95" s="51"/>
      <c r="C95" s="207"/>
      <c r="D95" s="211"/>
      <c r="E95" s="59" t="s">
        <v>16</v>
      </c>
      <c r="F95" s="22" t="s">
        <v>17</v>
      </c>
      <c r="G95" s="59" t="s">
        <v>18</v>
      </c>
      <c r="H95" s="74">
        <v>0</v>
      </c>
      <c r="I95" s="74">
        <v>0</v>
      </c>
      <c r="J95" s="24" t="e">
        <f t="shared" si="4"/>
        <v>#DIV/0!</v>
      </c>
      <c r="K95" s="24" t="e">
        <f>J95</f>
        <v>#DIV/0!</v>
      </c>
      <c r="L95" s="232"/>
      <c r="M95" s="203"/>
      <c r="N95" s="225"/>
    </row>
    <row r="96" spans="1:14" ht="81.75" hidden="1" customHeight="1" x14ac:dyDescent="0.25">
      <c r="A96" s="203"/>
      <c r="B96" s="51"/>
      <c r="C96" s="202" t="s">
        <v>66</v>
      </c>
      <c r="D96" s="235" t="s">
        <v>10</v>
      </c>
      <c r="E96" s="61" t="s">
        <v>11</v>
      </c>
      <c r="F96" s="62" t="s">
        <v>19</v>
      </c>
      <c r="G96" s="61" t="s">
        <v>13</v>
      </c>
      <c r="H96" s="73">
        <v>0</v>
      </c>
      <c r="I96" s="73">
        <v>0</v>
      </c>
      <c r="J96" s="24" t="e">
        <f t="shared" si="4"/>
        <v>#DIV/0!</v>
      </c>
      <c r="K96" s="229" t="e">
        <f>(J96+J97+J98)/3</f>
        <v>#DIV/0!</v>
      </c>
      <c r="L96" s="230" t="e">
        <f>(K96+K99)/2</f>
        <v>#DIV/0!</v>
      </c>
      <c r="M96" s="203"/>
      <c r="N96" s="225"/>
    </row>
    <row r="97" spans="1:14" ht="81.75" hidden="1" customHeight="1" x14ac:dyDescent="0.25">
      <c r="A97" s="203"/>
      <c r="B97" s="51"/>
      <c r="C97" s="208"/>
      <c r="D97" s="210"/>
      <c r="E97" s="49" t="s">
        <v>11</v>
      </c>
      <c r="F97" s="50" t="s">
        <v>20</v>
      </c>
      <c r="G97" s="49" t="s">
        <v>13</v>
      </c>
      <c r="H97" s="73">
        <v>0</v>
      </c>
      <c r="I97" s="73">
        <v>0</v>
      </c>
      <c r="J97" s="24" t="e">
        <f t="shared" si="4"/>
        <v>#DIV/0!</v>
      </c>
      <c r="K97" s="213"/>
      <c r="L97" s="233"/>
      <c r="M97" s="203"/>
      <c r="N97" s="225"/>
    </row>
    <row r="98" spans="1:14" ht="81.75" hidden="1" customHeight="1" x14ac:dyDescent="0.25">
      <c r="A98" s="203"/>
      <c r="B98" s="51"/>
      <c r="C98" s="208"/>
      <c r="D98" s="210"/>
      <c r="E98" s="49" t="s">
        <v>11</v>
      </c>
      <c r="F98" s="50" t="s">
        <v>21</v>
      </c>
      <c r="G98" s="49" t="s">
        <v>13</v>
      </c>
      <c r="H98" s="73">
        <v>0</v>
      </c>
      <c r="I98" s="73">
        <v>0</v>
      </c>
      <c r="J98" s="24" t="e">
        <f t="shared" si="4"/>
        <v>#DIV/0!</v>
      </c>
      <c r="K98" s="214"/>
      <c r="L98" s="233"/>
      <c r="M98" s="203"/>
      <c r="N98" s="225"/>
    </row>
    <row r="99" spans="1:14" ht="81.75" hidden="1" customHeight="1" x14ac:dyDescent="0.25">
      <c r="A99" s="203"/>
      <c r="B99" s="51"/>
      <c r="C99" s="207"/>
      <c r="D99" s="211"/>
      <c r="E99" s="59" t="s">
        <v>16</v>
      </c>
      <c r="F99" s="22" t="s">
        <v>17</v>
      </c>
      <c r="G99" s="59" t="s">
        <v>18</v>
      </c>
      <c r="H99" s="74">
        <v>0</v>
      </c>
      <c r="I99" s="74">
        <v>0</v>
      </c>
      <c r="J99" s="24" t="e">
        <f t="shared" si="4"/>
        <v>#DIV/0!</v>
      </c>
      <c r="K99" s="24" t="e">
        <f>J99</f>
        <v>#DIV/0!</v>
      </c>
      <c r="L99" s="234"/>
      <c r="M99" s="203"/>
      <c r="N99" s="225"/>
    </row>
    <row r="100" spans="1:14" ht="81.75" hidden="1" customHeight="1" x14ac:dyDescent="0.25">
      <c r="A100" s="203"/>
      <c r="B100" s="71" t="s">
        <v>85</v>
      </c>
      <c r="C100" s="220" t="s">
        <v>67</v>
      </c>
      <c r="D100" s="235" t="s">
        <v>10</v>
      </c>
      <c r="E100" s="61" t="s">
        <v>11</v>
      </c>
      <c r="F100" s="62" t="s">
        <v>19</v>
      </c>
      <c r="G100" s="61" t="s">
        <v>13</v>
      </c>
      <c r="H100" s="73">
        <v>0</v>
      </c>
      <c r="I100" s="73">
        <v>0</v>
      </c>
      <c r="J100" s="24" t="e">
        <f t="shared" si="4"/>
        <v>#DIV/0!</v>
      </c>
      <c r="K100" s="229" t="e">
        <f>(J100+J101+J102)/3</f>
        <v>#DIV/0!</v>
      </c>
      <c r="L100" s="230" t="e">
        <f>(K100+K103)/2</f>
        <v>#DIV/0!</v>
      </c>
      <c r="M100" s="203"/>
      <c r="N100" s="225"/>
    </row>
    <row r="101" spans="1:14" ht="81.75" hidden="1" customHeight="1" x14ac:dyDescent="0.25">
      <c r="A101" s="203"/>
      <c r="B101" s="51"/>
      <c r="C101" s="221"/>
      <c r="D101" s="210"/>
      <c r="E101" s="49" t="s">
        <v>11</v>
      </c>
      <c r="F101" s="50" t="s">
        <v>20</v>
      </c>
      <c r="G101" s="49" t="s">
        <v>13</v>
      </c>
      <c r="H101" s="73">
        <v>0</v>
      </c>
      <c r="I101" s="73">
        <v>0</v>
      </c>
      <c r="J101" s="24" t="e">
        <f t="shared" si="4"/>
        <v>#DIV/0!</v>
      </c>
      <c r="K101" s="213"/>
      <c r="L101" s="231"/>
      <c r="M101" s="203"/>
      <c r="N101" s="225"/>
    </row>
    <row r="102" spans="1:14" ht="81.75" hidden="1" customHeight="1" x14ac:dyDescent="0.25">
      <c r="A102" s="203"/>
      <c r="B102" s="51"/>
      <c r="C102" s="221"/>
      <c r="D102" s="210"/>
      <c r="E102" s="49" t="s">
        <v>11</v>
      </c>
      <c r="F102" s="50" t="s">
        <v>21</v>
      </c>
      <c r="G102" s="49" t="s">
        <v>13</v>
      </c>
      <c r="H102" s="73">
        <v>0</v>
      </c>
      <c r="I102" s="73">
        <v>0</v>
      </c>
      <c r="J102" s="24" t="e">
        <f t="shared" si="4"/>
        <v>#DIV/0!</v>
      </c>
      <c r="K102" s="214"/>
      <c r="L102" s="231"/>
      <c r="M102" s="203"/>
      <c r="N102" s="225"/>
    </row>
    <row r="103" spans="1:14" ht="81.75" hidden="1" customHeight="1" x14ac:dyDescent="0.25">
      <c r="A103" s="203"/>
      <c r="B103" s="51"/>
      <c r="C103" s="222"/>
      <c r="D103" s="211"/>
      <c r="E103" s="59" t="s">
        <v>16</v>
      </c>
      <c r="F103" s="22" t="s">
        <v>17</v>
      </c>
      <c r="G103" s="59" t="s">
        <v>18</v>
      </c>
      <c r="H103" s="74">
        <v>0</v>
      </c>
      <c r="I103" s="74">
        <v>0</v>
      </c>
      <c r="J103" s="24" t="e">
        <f t="shared" si="4"/>
        <v>#DIV/0!</v>
      </c>
      <c r="K103" s="24" t="e">
        <f>J103</f>
        <v>#DIV/0!</v>
      </c>
      <c r="L103" s="232"/>
      <c r="M103" s="203"/>
      <c r="N103" s="225"/>
    </row>
    <row r="104" spans="1:14" ht="81.75" customHeight="1" x14ac:dyDescent="0.25">
      <c r="A104" s="203"/>
      <c r="B104" s="71" t="s">
        <v>86</v>
      </c>
      <c r="C104" s="202" t="s">
        <v>68</v>
      </c>
      <c r="D104" s="235" t="s">
        <v>10</v>
      </c>
      <c r="E104" s="61" t="s">
        <v>11</v>
      </c>
      <c r="F104" s="62" t="s">
        <v>19</v>
      </c>
      <c r="G104" s="61" t="s">
        <v>13</v>
      </c>
      <c r="H104" s="73">
        <v>10.962352351934552</v>
      </c>
      <c r="I104" s="73">
        <v>9.3927125506072873</v>
      </c>
      <c r="J104" s="24">
        <f>IF(H104/I104*100&gt;100,100,H104/I104*100)</f>
        <v>100</v>
      </c>
      <c r="K104" s="229">
        <f>(J104+J105+J106)/3</f>
        <v>100</v>
      </c>
      <c r="L104" s="230">
        <f>(K104+K107)/2</f>
        <v>100</v>
      </c>
      <c r="M104" s="203"/>
      <c r="N104" s="225"/>
    </row>
    <row r="105" spans="1:14" ht="81.75" customHeight="1" x14ac:dyDescent="0.25">
      <c r="A105" s="203"/>
      <c r="B105" s="51"/>
      <c r="C105" s="208"/>
      <c r="D105" s="210"/>
      <c r="E105" s="49" t="s">
        <v>11</v>
      </c>
      <c r="F105" s="50" t="s">
        <v>20</v>
      </c>
      <c r="G105" s="49" t="s">
        <v>13</v>
      </c>
      <c r="H105" s="73">
        <v>100</v>
      </c>
      <c r="I105" s="73">
        <v>100</v>
      </c>
      <c r="J105" s="24">
        <f>IF(I105/H105*100&gt;100,100,I105/H105*100)</f>
        <v>100</v>
      </c>
      <c r="K105" s="213"/>
      <c r="L105" s="233"/>
      <c r="M105" s="203"/>
      <c r="N105" s="225"/>
    </row>
    <row r="106" spans="1:14" ht="81.75" customHeight="1" x14ac:dyDescent="0.25">
      <c r="A106" s="203"/>
      <c r="B106" s="51"/>
      <c r="C106" s="208"/>
      <c r="D106" s="210"/>
      <c r="E106" s="49" t="s">
        <v>11</v>
      </c>
      <c r="F106" s="50" t="s">
        <v>21</v>
      </c>
      <c r="G106" s="49" t="s">
        <v>13</v>
      </c>
      <c r="H106" s="73">
        <v>100</v>
      </c>
      <c r="I106" s="73">
        <v>100</v>
      </c>
      <c r="J106" s="24">
        <f>IF(I106/H106*100&gt;100,100,I106/H106*100)</f>
        <v>100</v>
      </c>
      <c r="K106" s="214"/>
      <c r="L106" s="233"/>
      <c r="M106" s="203"/>
      <c r="N106" s="225"/>
    </row>
    <row r="107" spans="1:14" ht="81.75" customHeight="1" x14ac:dyDescent="0.25">
      <c r="A107" s="203"/>
      <c r="B107" s="51"/>
      <c r="C107" s="207"/>
      <c r="D107" s="211"/>
      <c r="E107" s="59" t="s">
        <v>16</v>
      </c>
      <c r="F107" s="22" t="s">
        <v>17</v>
      </c>
      <c r="G107" s="59" t="s">
        <v>18</v>
      </c>
      <c r="H107" s="74">
        <v>32.333333333333336</v>
      </c>
      <c r="I107" s="74">
        <v>37.5</v>
      </c>
      <c r="J107" s="24">
        <f>IF(I107/H107*100&gt;100,100,I107/H107*100)</f>
        <v>100</v>
      </c>
      <c r="K107" s="24">
        <f>J107</f>
        <v>100</v>
      </c>
      <c r="L107" s="234"/>
      <c r="M107" s="203"/>
      <c r="N107" s="225"/>
    </row>
    <row r="108" spans="1:14" ht="81.75" customHeight="1" x14ac:dyDescent="0.25">
      <c r="A108" s="203"/>
      <c r="B108" s="71" t="s">
        <v>87</v>
      </c>
      <c r="C108" s="220" t="s">
        <v>69</v>
      </c>
      <c r="D108" s="235" t="s">
        <v>10</v>
      </c>
      <c r="E108" s="61" t="s">
        <v>11</v>
      </c>
      <c r="F108" s="62" t="s">
        <v>19</v>
      </c>
      <c r="G108" s="61" t="s">
        <v>13</v>
      </c>
      <c r="H108" s="73">
        <v>13.985155195681513</v>
      </c>
      <c r="I108" s="73">
        <v>14.898785425101213</v>
      </c>
      <c r="J108" s="24">
        <f>IF(H108/I108*100&gt;100,100,H108/I108*100)</f>
        <v>93.86775362318842</v>
      </c>
      <c r="K108" s="229">
        <f>(J108+J109+J110)/3</f>
        <v>97.95591787439615</v>
      </c>
      <c r="L108" s="230">
        <f>(K108+K111)/2</f>
        <v>90.644625603864739</v>
      </c>
      <c r="M108" s="203"/>
      <c r="N108" s="225"/>
    </row>
    <row r="109" spans="1:14" ht="81.75" customHeight="1" x14ac:dyDescent="0.25">
      <c r="A109" s="203"/>
      <c r="B109" s="51"/>
      <c r="C109" s="221"/>
      <c r="D109" s="210"/>
      <c r="E109" s="49" t="s">
        <v>11</v>
      </c>
      <c r="F109" s="50" t="s">
        <v>20</v>
      </c>
      <c r="G109" s="49" t="s">
        <v>13</v>
      </c>
      <c r="H109" s="73">
        <v>100</v>
      </c>
      <c r="I109" s="73">
        <v>100</v>
      </c>
      <c r="J109" s="24">
        <f>IF(I109/H109*100&gt;100,100,I109/H109*100)</f>
        <v>100</v>
      </c>
      <c r="K109" s="213"/>
      <c r="L109" s="231"/>
      <c r="M109" s="203"/>
      <c r="N109" s="225"/>
    </row>
    <row r="110" spans="1:14" ht="81.75" customHeight="1" x14ac:dyDescent="0.25">
      <c r="A110" s="203"/>
      <c r="B110" s="51"/>
      <c r="C110" s="221"/>
      <c r="D110" s="210"/>
      <c r="E110" s="49" t="s">
        <v>11</v>
      </c>
      <c r="F110" s="50" t="s">
        <v>21</v>
      </c>
      <c r="G110" s="49" t="s">
        <v>13</v>
      </c>
      <c r="H110" s="73">
        <v>100</v>
      </c>
      <c r="I110" s="73">
        <v>100</v>
      </c>
      <c r="J110" s="24">
        <f>IF(I110/H110*100&gt;100,100,I110/H110*100)</f>
        <v>100</v>
      </c>
      <c r="K110" s="214"/>
      <c r="L110" s="231"/>
      <c r="M110" s="203"/>
      <c r="N110" s="225"/>
    </row>
    <row r="111" spans="1:14" ht="81.75" customHeight="1" x14ac:dyDescent="0.25">
      <c r="A111" s="203"/>
      <c r="B111" s="51"/>
      <c r="C111" s="222"/>
      <c r="D111" s="211"/>
      <c r="E111" s="59" t="s">
        <v>16</v>
      </c>
      <c r="F111" s="22" t="s">
        <v>17</v>
      </c>
      <c r="G111" s="59" t="s">
        <v>18</v>
      </c>
      <c r="H111" s="74">
        <v>6</v>
      </c>
      <c r="I111" s="74">
        <v>5</v>
      </c>
      <c r="J111" s="24">
        <f>IF(I111/H111*100&gt;100,100,I111/H111*100)</f>
        <v>83.333333333333343</v>
      </c>
      <c r="K111" s="24">
        <f>J111</f>
        <v>83.333333333333343</v>
      </c>
      <c r="L111" s="232"/>
      <c r="M111" s="203"/>
      <c r="N111" s="225"/>
    </row>
    <row r="112" spans="1:14" ht="81.75" customHeight="1" x14ac:dyDescent="0.25">
      <c r="A112" s="203"/>
      <c r="B112" s="71" t="s">
        <v>88</v>
      </c>
      <c r="C112" s="202" t="s">
        <v>70</v>
      </c>
      <c r="D112" s="235" t="s">
        <v>10</v>
      </c>
      <c r="E112" s="61" t="s">
        <v>11</v>
      </c>
      <c r="F112" s="62" t="s">
        <v>19</v>
      </c>
      <c r="G112" s="61" t="s">
        <v>13</v>
      </c>
      <c r="H112" s="73">
        <v>11</v>
      </c>
      <c r="I112" s="73">
        <v>8.4492166872029575</v>
      </c>
      <c r="J112" s="24">
        <f>IF(H112/I112*100&gt;100,100,H112/I112*100)</f>
        <v>100</v>
      </c>
      <c r="K112" s="229">
        <f>(J112+J113+J114)/3</f>
        <v>100</v>
      </c>
      <c r="L112" s="230">
        <f>(K112+K115)/2</f>
        <v>97.916666666666671</v>
      </c>
      <c r="M112" s="203"/>
      <c r="N112" s="225"/>
    </row>
    <row r="113" spans="1:14" ht="81.75" customHeight="1" x14ac:dyDescent="0.25">
      <c r="A113" s="203"/>
      <c r="B113" s="51"/>
      <c r="C113" s="208"/>
      <c r="D113" s="210"/>
      <c r="E113" s="49" t="s">
        <v>11</v>
      </c>
      <c r="F113" s="50" t="s">
        <v>20</v>
      </c>
      <c r="G113" s="49" t="s">
        <v>13</v>
      </c>
      <c r="H113" s="73">
        <v>100</v>
      </c>
      <c r="I113" s="73">
        <v>100</v>
      </c>
      <c r="J113" s="24">
        <f t="shared" ref="J113:J119" si="5">IF(I113/H113*100&gt;100,100,I113/H113*100)</f>
        <v>100</v>
      </c>
      <c r="K113" s="213"/>
      <c r="L113" s="233"/>
      <c r="M113" s="203"/>
      <c r="N113" s="225"/>
    </row>
    <row r="114" spans="1:14" ht="81.75" customHeight="1" x14ac:dyDescent="0.25">
      <c r="A114" s="203"/>
      <c r="B114" s="51"/>
      <c r="C114" s="208"/>
      <c r="D114" s="210"/>
      <c r="E114" s="49" t="s">
        <v>11</v>
      </c>
      <c r="F114" s="50" t="s">
        <v>21</v>
      </c>
      <c r="G114" s="49" t="s">
        <v>13</v>
      </c>
      <c r="H114" s="73">
        <v>100</v>
      </c>
      <c r="I114" s="73">
        <v>100</v>
      </c>
      <c r="J114" s="24">
        <f t="shared" si="5"/>
        <v>100</v>
      </c>
      <c r="K114" s="214"/>
      <c r="L114" s="233"/>
      <c r="M114" s="203"/>
      <c r="N114" s="225"/>
    </row>
    <row r="115" spans="1:14" ht="81.75" customHeight="1" x14ac:dyDescent="0.25">
      <c r="A115" s="203"/>
      <c r="B115" s="48"/>
      <c r="C115" s="207"/>
      <c r="D115" s="211"/>
      <c r="E115" s="59" t="s">
        <v>16</v>
      </c>
      <c r="F115" s="22" t="s">
        <v>17</v>
      </c>
      <c r="G115" s="59" t="s">
        <v>18</v>
      </c>
      <c r="H115" s="74">
        <v>2</v>
      </c>
      <c r="I115" s="74">
        <v>1.9166666666666667</v>
      </c>
      <c r="J115" s="24">
        <f t="shared" si="5"/>
        <v>95.833333333333343</v>
      </c>
      <c r="K115" s="24">
        <f>J115</f>
        <v>95.833333333333343</v>
      </c>
      <c r="L115" s="234"/>
      <c r="M115" s="203"/>
      <c r="N115" s="226"/>
    </row>
    <row r="116" spans="1:14" ht="81.75" hidden="1" customHeight="1" x14ac:dyDescent="0.25">
      <c r="A116" s="203"/>
      <c r="B116" s="71" t="s">
        <v>89</v>
      </c>
      <c r="C116" s="202" t="s">
        <v>71</v>
      </c>
      <c r="D116" s="235" t="s">
        <v>10</v>
      </c>
      <c r="E116" s="61" t="s">
        <v>11</v>
      </c>
      <c r="F116" s="62" t="s">
        <v>19</v>
      </c>
      <c r="G116" s="61" t="s">
        <v>13</v>
      </c>
      <c r="H116" s="73">
        <v>0</v>
      </c>
      <c r="I116" s="73">
        <v>0</v>
      </c>
      <c r="J116" s="24" t="e">
        <f t="shared" si="5"/>
        <v>#DIV/0!</v>
      </c>
      <c r="K116" s="229" t="e">
        <f>(J116+J117+J118)/3</f>
        <v>#DIV/0!</v>
      </c>
      <c r="L116" s="230" t="e">
        <f>(K116+K119)/2</f>
        <v>#DIV/0!</v>
      </c>
      <c r="M116" s="203"/>
      <c r="N116" s="224"/>
    </row>
    <row r="117" spans="1:14" ht="81.75" hidden="1" customHeight="1" x14ac:dyDescent="0.25">
      <c r="A117" s="203"/>
      <c r="B117" s="51"/>
      <c r="C117" s="208"/>
      <c r="D117" s="210"/>
      <c r="E117" s="49" t="s">
        <v>11</v>
      </c>
      <c r="F117" s="50" t="s">
        <v>20</v>
      </c>
      <c r="G117" s="49" t="s">
        <v>13</v>
      </c>
      <c r="H117" s="73">
        <v>0</v>
      </c>
      <c r="I117" s="73">
        <v>0</v>
      </c>
      <c r="J117" s="24" t="e">
        <f t="shared" si="5"/>
        <v>#DIV/0!</v>
      </c>
      <c r="K117" s="213"/>
      <c r="L117" s="231"/>
      <c r="M117" s="203"/>
      <c r="N117" s="225"/>
    </row>
    <row r="118" spans="1:14" ht="81.75" hidden="1" customHeight="1" x14ac:dyDescent="0.25">
      <c r="A118" s="203"/>
      <c r="B118" s="51"/>
      <c r="C118" s="208"/>
      <c r="D118" s="210"/>
      <c r="E118" s="49" t="s">
        <v>11</v>
      </c>
      <c r="F118" s="50" t="s">
        <v>21</v>
      </c>
      <c r="G118" s="49" t="s">
        <v>13</v>
      </c>
      <c r="H118" s="73">
        <v>0</v>
      </c>
      <c r="I118" s="73">
        <v>0</v>
      </c>
      <c r="J118" s="24" t="e">
        <f t="shared" si="5"/>
        <v>#DIV/0!</v>
      </c>
      <c r="K118" s="214"/>
      <c r="L118" s="231"/>
      <c r="M118" s="203"/>
      <c r="N118" s="225"/>
    </row>
    <row r="119" spans="1:14" ht="81.75" hidden="1" customHeight="1" x14ac:dyDescent="0.25">
      <c r="A119" s="207"/>
      <c r="B119" s="48"/>
      <c r="C119" s="207"/>
      <c r="D119" s="211"/>
      <c r="E119" s="59" t="s">
        <v>16</v>
      </c>
      <c r="F119" s="22" t="s">
        <v>17</v>
      </c>
      <c r="G119" s="59" t="s">
        <v>18</v>
      </c>
      <c r="H119" s="74">
        <v>0</v>
      </c>
      <c r="I119" s="74">
        <v>0</v>
      </c>
      <c r="J119" s="24" t="e">
        <f t="shared" si="5"/>
        <v>#DIV/0!</v>
      </c>
      <c r="K119" s="24" t="e">
        <f>J119</f>
        <v>#DIV/0!</v>
      </c>
      <c r="L119" s="232"/>
      <c r="M119" s="207"/>
      <c r="N119" s="226"/>
    </row>
    <row r="120" spans="1:14" ht="33.75" customHeight="1" x14ac:dyDescent="0.25">
      <c r="A120" s="63"/>
      <c r="B120" s="215"/>
      <c r="C120" s="215"/>
      <c r="D120" s="64"/>
      <c r="E120" s="63"/>
      <c r="F120" s="29"/>
    </row>
    <row r="121" spans="1:14" ht="36" customHeight="1" x14ac:dyDescent="0.25">
      <c r="A121" s="201"/>
      <c r="B121" s="201"/>
      <c r="C121" s="201"/>
      <c r="E121" s="66"/>
      <c r="G121" s="131"/>
    </row>
    <row r="122" spans="1:14" x14ac:dyDescent="0.25">
      <c r="A122" s="133"/>
      <c r="B122" s="132"/>
      <c r="C122" s="143"/>
      <c r="D122" s="143"/>
      <c r="E122" s="143"/>
      <c r="F122" s="133"/>
      <c r="G122" s="131"/>
    </row>
    <row r="123" spans="1:14" s="125" customFormat="1" x14ac:dyDescent="0.25">
      <c r="B123" s="125" t="s">
        <v>143</v>
      </c>
      <c r="D123" s="139"/>
      <c r="H123" s="154"/>
      <c r="I123" s="154"/>
      <c r="J123" s="154"/>
      <c r="K123" s="154"/>
      <c r="L123" s="154"/>
    </row>
    <row r="124" spans="1:14" x14ac:dyDescent="0.25">
      <c r="B124" s="132"/>
      <c r="F124" s="134"/>
      <c r="G124" s="135"/>
      <c r="H124" s="176"/>
      <c r="I124" s="177"/>
      <c r="J124" s="176"/>
      <c r="K124" s="170"/>
    </row>
    <row r="125" spans="1:14" ht="36" customHeight="1" x14ac:dyDescent="0.25">
      <c r="A125" s="178"/>
      <c r="B125" s="178" t="s">
        <v>174</v>
      </c>
      <c r="C125" s="178"/>
      <c r="E125" s="66"/>
      <c r="G125" s="131"/>
    </row>
    <row r="126" spans="1:14" x14ac:dyDescent="0.25">
      <c r="A126" s="133"/>
      <c r="B126" s="132"/>
      <c r="C126" s="143"/>
      <c r="D126" s="143"/>
      <c r="E126" s="143"/>
      <c r="F126" s="134"/>
      <c r="G126" s="135"/>
    </row>
    <row r="127" spans="1:14" x14ac:dyDescent="0.25">
      <c r="A127" s="133"/>
      <c r="C127" s="133"/>
      <c r="D127" s="133"/>
      <c r="E127" s="133"/>
      <c r="F127" s="133"/>
      <c r="G127" s="131"/>
    </row>
    <row r="128" spans="1:14" x14ac:dyDescent="0.25">
      <c r="A128" s="133"/>
      <c r="C128" s="133"/>
      <c r="D128" s="133"/>
      <c r="E128" s="133"/>
      <c r="F128" s="133"/>
      <c r="G128" s="131"/>
    </row>
    <row r="129" spans="1:7" x14ac:dyDescent="0.25">
      <c r="A129" s="133"/>
      <c r="C129" s="133"/>
      <c r="D129" s="133"/>
      <c r="E129" s="133"/>
      <c r="F129" s="133"/>
      <c r="G129" s="131"/>
    </row>
    <row r="130" spans="1:7" x14ac:dyDescent="0.25">
      <c r="A130" s="133"/>
      <c r="C130" s="133"/>
      <c r="D130" s="133"/>
      <c r="E130" s="133"/>
      <c r="F130" s="133"/>
      <c r="G130" s="131"/>
    </row>
    <row r="131" spans="1:7" x14ac:dyDescent="0.25">
      <c r="F131" s="133"/>
      <c r="G131" s="131"/>
    </row>
  </sheetData>
  <autoFilter ref="A3:N3"/>
  <customSheetViews>
    <customSheetView guid="{2D882797-2DB3-46DA-95CE-744B0E2D6284}" scale="75" showPageBreaks="1" showAutoFilter="1" view="pageBreakPreview" showRuler="0" topLeftCell="A113">
      <selection activeCell="B4" sqref="B4:B7"/>
      <rowBreaks count="7" manualBreakCount="7">
        <brk id="20" max="13" man="1"/>
        <brk id="39" max="13" man="1"/>
        <brk id="58" max="13" man="1"/>
        <brk id="67" max="1638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1"/>
      <headerFooter alignWithMargins="0"/>
      <autoFilter ref="B1:O1"/>
    </customSheetView>
    <customSheetView guid="{D5409CD0-FC72-4D2B-8AB4-BC211D5DA7DB}" scale="75" showPageBreaks="1" showAutoFilter="1" view="pageBreakPreview" showRuler="0">
      <selection activeCell="A2" sqref="A2"/>
      <rowBreaks count="7" manualBreakCount="7">
        <brk id="20" max="13" man="1"/>
        <brk id="39" max="13" man="1"/>
        <brk id="58" max="13" man="1"/>
        <brk id="67" max="16383" man="1"/>
        <brk id="79" max="16383" man="1"/>
        <brk id="98" max="13" man="1"/>
        <brk id="117" max="13" man="1"/>
      </rowBreaks>
      <pageMargins left="0.35433070866141736" right="0.35433070866141736" top="0.39370078740157483" bottom="0.39370078740157483" header="0.51181102362204722" footer="0.51181102362204722"/>
      <pageSetup paperSize="9" scale="35" orientation="landscape" horizontalDpi="4294967293" r:id="rId2"/>
      <headerFooter alignWithMargins="0"/>
      <autoFilter ref="B1:O1"/>
    </customSheetView>
  </customSheetViews>
  <mergeCells count="123">
    <mergeCell ref="N116:N119"/>
    <mergeCell ref="L60:L63"/>
    <mergeCell ref="L52:L55"/>
    <mergeCell ref="L44:L47"/>
    <mergeCell ref="L48:L51"/>
    <mergeCell ref="L96:L99"/>
    <mergeCell ref="M4:M119"/>
    <mergeCell ref="L20:L23"/>
    <mergeCell ref="L28:L31"/>
    <mergeCell ref="L24:L27"/>
    <mergeCell ref="L56:L59"/>
    <mergeCell ref="L88:L91"/>
    <mergeCell ref="L40:L43"/>
    <mergeCell ref="L72:L75"/>
    <mergeCell ref="A1:N1"/>
    <mergeCell ref="L12:L15"/>
    <mergeCell ref="K12:K14"/>
    <mergeCell ref="C16:C19"/>
    <mergeCell ref="D16:D19"/>
    <mergeCell ref="K16:K18"/>
    <mergeCell ref="L4:L7"/>
    <mergeCell ref="K8:K10"/>
    <mergeCell ref="L8:L11"/>
    <mergeCell ref="L16:L19"/>
    <mergeCell ref="K4:K6"/>
    <mergeCell ref="C12:C15"/>
    <mergeCell ref="D4:D7"/>
    <mergeCell ref="C8:C11"/>
    <mergeCell ref="D8:D11"/>
    <mergeCell ref="D12:D15"/>
    <mergeCell ref="N8:N115"/>
    <mergeCell ref="L80:L83"/>
    <mergeCell ref="L64:L67"/>
    <mergeCell ref="L92:L95"/>
    <mergeCell ref="L76:L79"/>
    <mergeCell ref="L84:L87"/>
    <mergeCell ref="L68:L71"/>
    <mergeCell ref="C20:C23"/>
    <mergeCell ref="D20:D23"/>
    <mergeCell ref="K36:K38"/>
    <mergeCell ref="K20:K22"/>
    <mergeCell ref="K24:K26"/>
    <mergeCell ref="K28:K30"/>
    <mergeCell ref="K32:K34"/>
    <mergeCell ref="C32:C35"/>
    <mergeCell ref="L32:L35"/>
    <mergeCell ref="L36:L39"/>
    <mergeCell ref="D24:D27"/>
    <mergeCell ref="C28:C31"/>
    <mergeCell ref="C24:C27"/>
    <mergeCell ref="D28:D31"/>
    <mergeCell ref="D44:D47"/>
    <mergeCell ref="D40:D43"/>
    <mergeCell ref="K48:K50"/>
    <mergeCell ref="K44:K46"/>
    <mergeCell ref="C40:C43"/>
    <mergeCell ref="C44:C47"/>
    <mergeCell ref="C72:C75"/>
    <mergeCell ref="D72:D75"/>
    <mergeCell ref="C60:C63"/>
    <mergeCell ref="C96:C99"/>
    <mergeCell ref="C76:C79"/>
    <mergeCell ref="C92:C95"/>
    <mergeCell ref="C84:C87"/>
    <mergeCell ref="C52:C55"/>
    <mergeCell ref="C56:C59"/>
    <mergeCell ref="C48:C51"/>
    <mergeCell ref="D48:D51"/>
    <mergeCell ref="D56:D59"/>
    <mergeCell ref="C80:C83"/>
    <mergeCell ref="L100:L103"/>
    <mergeCell ref="D80:D83"/>
    <mergeCell ref="K80:K82"/>
    <mergeCell ref="K64:K66"/>
    <mergeCell ref="D84:D87"/>
    <mergeCell ref="K84:K86"/>
    <mergeCell ref="D100:D103"/>
    <mergeCell ref="K100:K102"/>
    <mergeCell ref="D88:D91"/>
    <mergeCell ref="K88:K90"/>
    <mergeCell ref="D96:D99"/>
    <mergeCell ref="K96:K98"/>
    <mergeCell ref="D92:D95"/>
    <mergeCell ref="K92:K94"/>
    <mergeCell ref="D68:D71"/>
    <mergeCell ref="D76:D79"/>
    <mergeCell ref="K76:K78"/>
    <mergeCell ref="K72:K74"/>
    <mergeCell ref="D64:D67"/>
    <mergeCell ref="K68:K70"/>
    <mergeCell ref="L108:L111"/>
    <mergeCell ref="L116:L119"/>
    <mergeCell ref="C112:C115"/>
    <mergeCell ref="D112:D115"/>
    <mergeCell ref="K112:K114"/>
    <mergeCell ref="C116:C119"/>
    <mergeCell ref="D116:D119"/>
    <mergeCell ref="L112:L115"/>
    <mergeCell ref="L104:L107"/>
    <mergeCell ref="A121:C121"/>
    <mergeCell ref="D104:D107"/>
    <mergeCell ref="K104:K106"/>
    <mergeCell ref="C108:C111"/>
    <mergeCell ref="D108:D111"/>
    <mergeCell ref="K108:K110"/>
    <mergeCell ref="C104:C107"/>
    <mergeCell ref="K116:K118"/>
    <mergeCell ref="A4:A119"/>
    <mergeCell ref="C4:C7"/>
    <mergeCell ref="B120:C120"/>
    <mergeCell ref="C100:C103"/>
    <mergeCell ref="C64:C67"/>
    <mergeCell ref="C68:C71"/>
    <mergeCell ref="D52:D55"/>
    <mergeCell ref="K52:K54"/>
    <mergeCell ref="K60:K62"/>
    <mergeCell ref="D60:D63"/>
    <mergeCell ref="K56:K58"/>
    <mergeCell ref="K40:K42"/>
    <mergeCell ref="C36:C39"/>
    <mergeCell ref="D32:D35"/>
    <mergeCell ref="D36:D39"/>
    <mergeCell ref="C88:C91"/>
  </mergeCells>
  <phoneticPr fontId="5" type="noConversion"/>
  <pageMargins left="0.75" right="0.75" top="1" bottom="1" header="0.5" footer="0.5"/>
  <pageSetup paperSize="9" scale="19" orientation="portrait" r:id="rId3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28515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264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'[46]Оценка от учреждения'!H20</f>
        <v>8.3000000000000007</v>
      </c>
      <c r="I20" s="73">
        <f>'[46]Оценка от учреждения'!I20</f>
        <v>8.1</v>
      </c>
      <c r="J20" s="24">
        <f>IF(H20/I20*100&gt;100,100,H20/I20*100)</f>
        <v>100</v>
      </c>
      <c r="K20" s="334">
        <f>(J20+J21+J22)/3</f>
        <v>100</v>
      </c>
      <c r="L20" s="336">
        <f>(K20+K23)/2</f>
        <v>92.857142857142861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'[46]Оценка от учреждения'!H21</f>
        <v>100</v>
      </c>
      <c r="I21" s="73">
        <f>'[46]Оценка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'[46]Оценка от учреждения'!H22</f>
        <v>55</v>
      </c>
      <c r="I22" s="73">
        <f>'[46]Оценка от учреждения'!I22</f>
        <v>66.7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'[46]Оценка от учреждения'!H23</f>
        <v>1.75</v>
      </c>
      <c r="I23" s="73">
        <f>'[46]Оценка от учреждения'!I23</f>
        <v>1.5</v>
      </c>
      <c r="J23" s="24">
        <f>IF(I23/H23*100&gt;100,100,I23/H23*100)</f>
        <v>85.714285714285708</v>
      </c>
      <c r="K23" s="24">
        <f>J23</f>
        <v>85.714285714285708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'[46]Оценка от учреждения'!H24</f>
        <v>8.3000000000000007</v>
      </c>
      <c r="I24" s="73">
        <f>'[46]Оценка от учреждения'!I24</f>
        <v>7.4</v>
      </c>
      <c r="J24" s="24">
        <f>IF(H24/I24*100&gt;100,100,H24/I24*100)</f>
        <v>100</v>
      </c>
      <c r="K24" s="334">
        <f>(J24+J25+J26)/3</f>
        <v>96.969696969696955</v>
      </c>
      <c r="L24" s="336">
        <f>(K24+K27)/2</f>
        <v>98.48484848484847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'[46]Оценка от учреждения'!H25</f>
        <v>100</v>
      </c>
      <c r="I25" s="73">
        <f>'[46]Оценка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'[46]Оценка от учреждения'!H26</f>
        <v>55</v>
      </c>
      <c r="I26" s="73">
        <f>'[46]Оценка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'[46]Оценка от учреждения'!H27</f>
        <v>21</v>
      </c>
      <c r="I27" s="73">
        <f>'[46]Оценка от учреждения'!I27</f>
        <v>22.75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'[46]Оценка от учреждения'!H32</f>
        <v>8.3000000000000007</v>
      </c>
      <c r="I32" s="73">
        <f>'[46]Оценка от учреждения'!I32</f>
        <v>8.1</v>
      </c>
      <c r="J32" s="24">
        <f>IF(H32/I32*100&gt;100,100,H32/I32*100)</f>
        <v>100</v>
      </c>
      <c r="K32" s="334">
        <f>(J32+J33+J34)/3</f>
        <v>96.969696969696955</v>
      </c>
      <c r="L32" s="336">
        <f>(K32+K35)/2</f>
        <v>96.864225916755089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'[46]Оценка от учреждения'!H33</f>
        <v>100</v>
      </c>
      <c r="I33" s="73">
        <f>'[46]Оценка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'[46]Оценка от учреждения'!H34</f>
        <v>55</v>
      </c>
      <c r="I34" s="73">
        <f>'[46]Оценка от учреждения'!I34</f>
        <v>50</v>
      </c>
      <c r="J34" s="24">
        <f>IF(I34/H34*100&gt;100,100,I34/H34*100)</f>
        <v>90.909090909090907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'[46]Оценка от учреждения'!H35</f>
        <v>257</v>
      </c>
      <c r="I35" s="73">
        <f>'[46]Оценка от учреждения'!I35</f>
        <v>248.67</v>
      </c>
      <c r="J35" s="24">
        <f>IF(I35/H35*100&gt;100,100,I35/H35*100)</f>
        <v>96.758754863813223</v>
      </c>
      <c r="K35" s="24">
        <f>J35</f>
        <v>96.758754863813223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'[46]Оценка от учреждения'!H96</f>
        <v>100</v>
      </c>
      <c r="I96" s="73">
        <f>'[46]Оценка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92.857142857142861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'[46]Оценка от учреждения'!H97</f>
        <v>8.3000000000000007</v>
      </c>
      <c r="I97" s="73">
        <f>'[46]Оценка от учреждения'!I97</f>
        <v>8.1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'[46]Оценка от учреждения'!H98</f>
        <v>100</v>
      </c>
      <c r="I98" s="73">
        <f>'[46]Оценка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'[46]Оценка от учреждения'!H99</f>
        <v>1.75</v>
      </c>
      <c r="I99" s="73">
        <f>'[46]Оценка от учреждения'!I99</f>
        <v>1.5</v>
      </c>
      <c r="J99" s="24">
        <f>IF(I99/H99*100&gt;100,100,I99/H99*100)</f>
        <v>85.714285714285708</v>
      </c>
      <c r="K99" s="24">
        <f>J99</f>
        <v>85.714285714285708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'[46]Оценка от учреждения'!H100</f>
        <v>100</v>
      </c>
      <c r="I100" s="73">
        <f>'[46]Оценка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'[46]Оценка от учреждения'!H101</f>
        <v>8.3000000000000007</v>
      </c>
      <c r="I101" s="73">
        <f>'[46]Оценка от учреждения'!I101</f>
        <v>7.4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'[46]Оценка от учреждения'!H102</f>
        <v>100</v>
      </c>
      <c r="I102" s="73">
        <f>'[46]Оценка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'[46]Оценка от учреждения'!H103</f>
        <v>21</v>
      </c>
      <c r="I103" s="73">
        <f>'[46]Оценка от учреждения'!I103</f>
        <v>22.75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'[46]Оценка от учреждения'!H108</f>
        <v>100</v>
      </c>
      <c r="I108" s="73">
        <f>'[46]Оценка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94.115120274914091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'[46]Оценка от учреждения'!H109</f>
        <v>8.3000000000000007</v>
      </c>
      <c r="I109" s="73">
        <f>'[46]Оценка от учреждения'!I109</f>
        <v>7.8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'[46]Оценка от учреждения'!H110</f>
        <v>100</v>
      </c>
      <c r="I110" s="73">
        <f>'[46]Оценка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'[46]Оценка от учреждения'!H111</f>
        <v>291</v>
      </c>
      <c r="I111" s="73">
        <f>'[46]Оценка от учреждения'!I111</f>
        <v>256.75</v>
      </c>
      <c r="J111" s="24">
        <f>IF(I111/H111*100&gt;100,100,I111/H111*100)</f>
        <v>88.230240549828181</v>
      </c>
      <c r="K111" s="24">
        <f>J111</f>
        <v>88.230240549828181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265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'[47]Оценка от учреждения'!H16</f>
        <v>2.9</v>
      </c>
      <c r="I16" s="73">
        <f>'[47]Оценка от учреждения'!I16</f>
        <v>1.4</v>
      </c>
      <c r="J16" s="24">
        <f>IF(I16=0,100,IF(H16/I16*100&gt;100,100,H16/I16*100))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'[47]Оценка от учреждения'!H17</f>
        <v>100</v>
      </c>
      <c r="I17" s="73">
        <f>'[47]Оценка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'[47]Оценка от учреждения'!H18</f>
        <v>74.400000000000006</v>
      </c>
      <c r="I18" s="73">
        <f>'[47]Оценка от учреждения'!I18</f>
        <v>83.3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'[47]Оценка от учреждения'!H19</f>
        <v>1.67</v>
      </c>
      <c r="I19" s="73">
        <f>'[47]Оценка от учреждения'!I19</f>
        <v>1.67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'[47]Оценка от учреждения'!H20</f>
        <v>2.9</v>
      </c>
      <c r="I20" s="73">
        <f>'[47]Оценка от учреждения'!I20</f>
        <v>2.8</v>
      </c>
      <c r="J20" s="24">
        <f>IF(H20/I20*100&gt;100,100,H20/I20*100)</f>
        <v>100</v>
      </c>
      <c r="K20" s="334">
        <f>(J20+J21+J22)/3</f>
        <v>96.550179211469526</v>
      </c>
      <c r="L20" s="336">
        <f>(K20+K23)/2</f>
        <v>98.275089605734763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'[47]Оценка от учреждения'!H21</f>
        <v>100</v>
      </c>
      <c r="I21" s="73">
        <f>'[47]Оценка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'[47]Оценка от учреждения'!H22</f>
        <v>74.400000000000006</v>
      </c>
      <c r="I22" s="73">
        <f>'[47]Оценка от учреждения'!I22</f>
        <v>66.7</v>
      </c>
      <c r="J22" s="24">
        <f>IF(I22/H22*100&gt;100,100,I22/H22*100)</f>
        <v>89.650537634408607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'[47]Оценка от учреждения'!H23</f>
        <v>2</v>
      </c>
      <c r="I23" s="73">
        <f>'[47]Оценка от учреждения'!I23</f>
        <v>2.58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'[47]Оценка от учреждения'!H24</f>
        <v>2.9</v>
      </c>
      <c r="I24" s="73">
        <f>'[47]Оценка от учреждения'!I24</f>
        <v>2.9</v>
      </c>
      <c r="J24" s="24">
        <f>IF(H24/I24*100&gt;100,100,H24/I24*100)</f>
        <v>100</v>
      </c>
      <c r="K24" s="334">
        <f>(J24+J25+J26)/3</f>
        <v>96.550179211469526</v>
      </c>
      <c r="L24" s="336">
        <f>(K24+K27)/2</f>
        <v>98.275089605734763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'[47]Оценка от учреждения'!H25</f>
        <v>100</v>
      </c>
      <c r="I25" s="73">
        <f>'[47]Оценка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'[47]Оценка от учреждения'!H26</f>
        <v>74.400000000000006</v>
      </c>
      <c r="I26" s="73">
        <f>'[47]Оценка от учреждения'!I26</f>
        <v>66.7</v>
      </c>
      <c r="J26" s="24">
        <f>IF(I26/H26*100&gt;100,100,I26/H26*100)</f>
        <v>89.650537634408607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'[47]Оценка от учреждения'!H27</f>
        <v>22</v>
      </c>
      <c r="I27" s="73">
        <f>'[47]Оценка от учреждения'!I27</f>
        <v>23.25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'[47]Оценка от учреждения'!H32</f>
        <v>3.2</v>
      </c>
      <c r="I32" s="73">
        <f>'[47]Оценка от учреждения'!I32</f>
        <v>3.2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'[47]Оценка от учреждения'!H33</f>
        <v>100</v>
      </c>
      <c r="I33" s="73">
        <f>'[47]Оценка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'[47]Оценка от учреждения'!H34</f>
        <v>74.400000000000006</v>
      </c>
      <c r="I34" s="73">
        <f>'[47]Оценка от учреждения'!I34</f>
        <v>80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'[47]Оценка от учреждения'!H35</f>
        <v>109</v>
      </c>
      <c r="I35" s="73">
        <f>'[47]Оценка от учреждения'!I35</f>
        <v>109.33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'[47]Оценка от учреждения'!H84</f>
        <v>100</v>
      </c>
      <c r="I84" s="73">
        <f>'[47]Оценка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'[47]Оценка от учреждения'!H85</f>
        <v>2.9</v>
      </c>
      <c r="I85" s="73">
        <f>'[47]Оценка от учреждения'!I85</f>
        <v>1.4</v>
      </c>
      <c r="J85" s="24">
        <f>IF(I85=0,100,IF(H85/I85*100&gt;100,100,H85/I85*100))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'[47]Оценка от учреждения'!H86</f>
        <v>100</v>
      </c>
      <c r="I86" s="73">
        <f>'[47]Оценка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'[47]Оценка от учреждения'!H87</f>
        <v>1.67</v>
      </c>
      <c r="I87" s="73">
        <f>'[47]Оценка от учреждения'!I87</f>
        <v>1.67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'[47]Оценка от учреждения'!H96</f>
        <v>100</v>
      </c>
      <c r="I96" s="73">
        <f>'[47]Оценка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'[47]Оценка от учреждения'!H97</f>
        <v>2.9</v>
      </c>
      <c r="I97" s="73">
        <f>'[47]Оценка от учреждения'!I97</f>
        <v>2.8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'[47]Оценка от учреждения'!H98</f>
        <v>100</v>
      </c>
      <c r="I98" s="73">
        <f>'[47]Оценка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'[47]Оценка от учреждения'!H99</f>
        <v>2</v>
      </c>
      <c r="I99" s="73">
        <f>'[47]Оценка от учреждения'!I99</f>
        <v>2.58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'[47]Оценка от учреждения'!H100</f>
        <v>100</v>
      </c>
      <c r="I100" s="73">
        <f>'[47]Оценка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'[47]Оценка от учреждения'!H101</f>
        <v>2.9</v>
      </c>
      <c r="I101" s="73">
        <f>'[47]Оценка от учреждения'!I101</f>
        <v>2.9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'[47]Оценка от учреждения'!H102</f>
        <v>100</v>
      </c>
      <c r="I102" s="73">
        <f>'[47]Оценка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'[47]Оценка от учреждения'!H103</f>
        <v>22</v>
      </c>
      <c r="I103" s="73">
        <f>'[47]Оценка от учреждения'!I103</f>
        <v>23.25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'[47]Оценка от учреждения'!H108</f>
        <v>100</v>
      </c>
      <c r="I108" s="73">
        <f>'[47]Оценка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'[47]Оценка от учреждения'!H109</f>
        <v>3.2</v>
      </c>
      <c r="I109" s="73">
        <f>'[47]Оценка от учреждения'!I109</f>
        <v>3.2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'[47]Оценка от учреждения'!H110</f>
        <v>100</v>
      </c>
      <c r="I110" s="73">
        <f>'[47]Оценка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'[47]Оценка от учреждения'!H111</f>
        <v>109</v>
      </c>
      <c r="I111" s="73">
        <f>'[47]Оценка от учреждения'!I111</f>
        <v>109.33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266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>
        <f>'[48]Оценка от учреждения'!H8</f>
        <v>4.5999999999999996</v>
      </c>
      <c r="I8" s="73">
        <f>'[48]Оценка от учреждения'!I8</f>
        <v>0</v>
      </c>
      <c r="J8" s="24">
        <v>100</v>
      </c>
      <c r="K8" s="334">
        <f>(J8+J9+J10)/3</f>
        <v>100</v>
      </c>
      <c r="L8" s="336">
        <f>(K8+K11)/2</f>
        <v>100</v>
      </c>
      <c r="M8" s="348"/>
      <c r="N8" s="350"/>
    </row>
    <row r="9" spans="1:14" ht="39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>
        <f>'[48]Оценка от учреждения'!H9</f>
        <v>100</v>
      </c>
      <c r="I9" s="73">
        <f>'[48]Оценка от учреждения'!I9</f>
        <v>100</v>
      </c>
      <c r="J9" s="24">
        <f>IF(I9/H9*100&gt;100,100,I9/H9*100)</f>
        <v>100</v>
      </c>
      <c r="K9" s="335"/>
      <c r="L9" s="337"/>
      <c r="M9" s="348"/>
      <c r="N9" s="351"/>
    </row>
    <row r="10" spans="1:14" ht="38.25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>
        <f>'[48]Оценка от учреждения'!H10</f>
        <v>57.3</v>
      </c>
      <c r="I10" s="73">
        <f>'[48]Оценка от учреждения'!I10</f>
        <v>80</v>
      </c>
      <c r="J10" s="24">
        <f>IF(I10/H10*100&gt;100,100,I10/H10*100)</f>
        <v>100</v>
      </c>
      <c r="K10" s="335"/>
      <c r="L10" s="337"/>
      <c r="M10" s="348"/>
      <c r="N10" s="351"/>
    </row>
    <row r="11" spans="1:14" ht="33" customHeight="1" x14ac:dyDescent="0.25">
      <c r="A11" s="339"/>
      <c r="B11" s="338"/>
      <c r="C11" s="339"/>
      <c r="D11" s="340"/>
      <c r="E11" s="180" t="s">
        <v>16</v>
      </c>
      <c r="F11" s="183" t="s">
        <v>295</v>
      </c>
      <c r="G11" s="182" t="s">
        <v>18</v>
      </c>
      <c r="H11" s="73">
        <f>'[48]Оценка от учреждения'!H11</f>
        <v>0.33</v>
      </c>
      <c r="I11" s="73">
        <f>'[48]Оценка от учреждения'!I11</f>
        <v>0.33</v>
      </c>
      <c r="J11" s="24">
        <f>IF(I11/H11*100&gt;100,100,I11/H11*100)</f>
        <v>100</v>
      </c>
      <c r="K11" s="24">
        <f>J11</f>
        <v>100</v>
      </c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23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'[48]Оценка от учреждения'!H16</f>
        <v>4.5999999999999996</v>
      </c>
      <c r="I16" s="73">
        <f>'[48]Оценка от учреждения'!I16</f>
        <v>0.2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'[48]Оценка от учреждения'!H17</f>
        <v>100</v>
      </c>
      <c r="I17" s="73">
        <f>'[48]Оценка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'[48]Оценка от учреждения'!H18</f>
        <v>57.3</v>
      </c>
      <c r="I18" s="73">
        <f>'[48]Оценка от учреждения'!I18</f>
        <v>60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'[48]Оценка от учреждения'!H19</f>
        <v>2</v>
      </c>
      <c r="I19" s="73">
        <f>'[48]Оценка от учреждения'!I19</f>
        <v>2.08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'[48]Оценка от учреждения'!H20</f>
        <v>11</v>
      </c>
      <c r="I20" s="73">
        <f>'[48]Оценка от учреждения'!I20</f>
        <v>9.4</v>
      </c>
      <c r="J20" s="24">
        <f>IF(H20/I20*100&gt;100,100,H20/I20*100)</f>
        <v>100</v>
      </c>
      <c r="K20" s="334">
        <f>(J20+J21+J22)/3</f>
        <v>100</v>
      </c>
      <c r="L20" s="336">
        <f>(K20+K23)/2</f>
        <v>97.166666666666671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'[48]Оценка от учреждения'!H21</f>
        <v>100</v>
      </c>
      <c r="I21" s="73">
        <f>'[48]Оценка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'[48]Оценка от учреждения'!H22</f>
        <v>57.3</v>
      </c>
      <c r="I22" s="73">
        <f>'[48]Оценка от учреждения'!I22</f>
        <v>60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'[48]Оценка от учреждения'!H23</f>
        <v>3</v>
      </c>
      <c r="I23" s="73">
        <f>'[48]Оценка от учреждения'!I23</f>
        <v>2.83</v>
      </c>
      <c r="J23" s="24">
        <f>IF(I23/H23*100&gt;100,100,I23/H23*100)</f>
        <v>94.333333333333343</v>
      </c>
      <c r="K23" s="24">
        <f>J23</f>
        <v>94.333333333333343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'[48]Оценка от учреждения'!H24</f>
        <v>11</v>
      </c>
      <c r="I24" s="73">
        <f>'[48]Оценка от учреждения'!I24</f>
        <v>4.2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'[48]Оценка от учреждения'!H25</f>
        <v>100</v>
      </c>
      <c r="I25" s="73">
        <f>'[48]Оценка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'[48]Оценка от учреждения'!H26</f>
        <v>57.3</v>
      </c>
      <c r="I26" s="73">
        <f>'[48]Оценка от учреждения'!I26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'[48]Оценка от учреждения'!H27</f>
        <v>22.33</v>
      </c>
      <c r="I27" s="73">
        <f>'[48]Оценка от учреждения'!I27</f>
        <v>23.58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'[48]Оценка от учреждения'!H28</f>
        <v>4.5999999999999996</v>
      </c>
      <c r="I28" s="73">
        <f>'[48]Оценка от учреждения'!I28</f>
        <v>0</v>
      </c>
      <c r="J28" s="24"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'[48]Оценка от учреждения'!H29</f>
        <v>100</v>
      </c>
      <c r="I29" s="73">
        <f>'[48]Оценка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'[48]Оценка от учреждения'!H30</f>
        <v>57.3</v>
      </c>
      <c r="I30" s="73">
        <f>'[48]Оценка от учреждения'!I30</f>
        <v>80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'[48]Оценка от учреждения'!H31</f>
        <v>0.17</v>
      </c>
      <c r="I31" s="73">
        <f>'[48]Оценка от учреждения'!I31</f>
        <v>0.17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'[48]Оценка от учреждения'!H32</f>
        <v>4.5999999999999996</v>
      </c>
      <c r="I32" s="73">
        <f>'[48]Оценка от учреждения'!I32</f>
        <v>1.8</v>
      </c>
      <c r="J32" s="24">
        <f>IF(H32/I32*100&gt;100,100,H32/I32*100)</f>
        <v>100</v>
      </c>
      <c r="K32" s="334">
        <f>(J32+J33+J34)/3</f>
        <v>98.952879581151834</v>
      </c>
      <c r="L32" s="336">
        <f>(K32+K35)/2</f>
        <v>99.47643979057591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'[48]Оценка от учреждения'!H33</f>
        <v>100</v>
      </c>
      <c r="I33" s="73">
        <f>'[48]Оценка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'[48]Оценка от учреждения'!H34</f>
        <v>57.3</v>
      </c>
      <c r="I34" s="73">
        <f>'[48]Оценка от учреждения'!I34</f>
        <v>55.5</v>
      </c>
      <c r="J34" s="24">
        <f>IF(I34/H34*100&gt;100,100,I34/H34*100)</f>
        <v>96.858638743455501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'[48]Оценка от учреждения'!H35</f>
        <v>171</v>
      </c>
      <c r="I35" s="73">
        <f>'[48]Оценка от учреждения'!I35</f>
        <v>171.33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'[48]Оценка от учреждения'!H60</f>
        <v>11</v>
      </c>
      <c r="I60" s="73">
        <f>'[48]Оценка от учреждения'!I60</f>
        <v>2.2000000000000002</v>
      </c>
      <c r="J60" s="24">
        <v>100</v>
      </c>
      <c r="K60" s="334">
        <f>(J60+J61+J62)/3</f>
        <v>100</v>
      </c>
      <c r="L60" s="336">
        <f>(K60+K63)/2</f>
        <v>100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'[48]Оценка от учреждения'!H61</f>
        <v>100</v>
      </c>
      <c r="I61" s="73">
        <f>'[48]Оценка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'[48]Оценка от учреждения'!H62</f>
        <v>57.3</v>
      </c>
      <c r="I62" s="73">
        <f>'[48]Оценка от учреждения'!I62</f>
        <v>60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'[48]Оценка от учреждения'!H63</f>
        <v>40</v>
      </c>
      <c r="I63" s="73">
        <f>'[48]Оценка от учреждения'!I63</f>
        <v>40.25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'[7]213'!H76</f>
        <v>100</v>
      </c>
      <c r="I76" s="73">
        <f>'[7]213'!I76</f>
        <v>100</v>
      </c>
      <c r="J76" s="24"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'[7]213'!H77</f>
        <v>4.5999999999999996</v>
      </c>
      <c r="I77" s="73">
        <f>'[7]213'!I77</f>
        <v>0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'[7]213'!H78</f>
        <v>100</v>
      </c>
      <c r="I78" s="73">
        <f>'[7]213'!I78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'[7]213'!H79</f>
        <v>1</v>
      </c>
      <c r="I79" s="73">
        <f>'[7]213'!I79</f>
        <v>1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'[48]Оценка от учреждения'!H84</f>
        <v>100</v>
      </c>
      <c r="I84" s="73">
        <f>'[48]Оценка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'[48]Оценка от учреждения'!H85</f>
        <v>4.5999999999999996</v>
      </c>
      <c r="I85" s="73">
        <f>'[48]Оценка от учреждения'!I85</f>
        <v>0.1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'[48]Оценка от учреждения'!H86</f>
        <v>100</v>
      </c>
      <c r="I86" s="73">
        <f>'[48]Оценка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'[48]Оценка от учреждения'!H87</f>
        <v>2</v>
      </c>
      <c r="I87" s="73">
        <f>'[48]Оценка от учреждения'!I87</f>
        <v>2.78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'[48]Оценка от учреждения'!H96</f>
        <v>100</v>
      </c>
      <c r="I96" s="73">
        <f>'[48]Оценка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'[48]Оценка от учреждения'!H97</f>
        <v>11</v>
      </c>
      <c r="I97" s="73">
        <f>'[48]Оценка от учреждения'!I97</f>
        <v>7.1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'[48]Оценка от учреждения'!H98</f>
        <v>100</v>
      </c>
      <c r="I98" s="73">
        <f>'[48]Оценка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'[48]Оценка от учреждения'!H99</f>
        <v>3</v>
      </c>
      <c r="I99" s="73">
        <f>'[48]Оценка от учреждения'!I99</f>
        <v>3.78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'[48]Оценка от учреждения'!H100</f>
        <v>100</v>
      </c>
      <c r="I100" s="73">
        <f>'[48]Оценка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'[48]Оценка от учреждения'!H101</f>
        <v>11</v>
      </c>
      <c r="I101" s="73">
        <f>'[48]Оценка от учреждения'!I101</f>
        <v>3.1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'[48]Оценка от учреждения'!H102</f>
        <v>100</v>
      </c>
      <c r="I102" s="73">
        <f>'[48]Оценка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'[48]Оценка от учреждения'!H103</f>
        <v>22.33</v>
      </c>
      <c r="I103" s="73">
        <f>'[48]Оценка от учреждения'!I103</f>
        <v>31.44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'[7]213'!H104</f>
        <v>100</v>
      </c>
      <c r="I104" s="73">
        <f>'[7]213'!I104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'[7]213'!H105</f>
        <v>4.5999999999999996</v>
      </c>
      <c r="I105" s="73">
        <f>'[7]213'!I105</f>
        <v>0</v>
      </c>
      <c r="J105" s="24"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'[7]213'!H106</f>
        <v>100</v>
      </c>
      <c r="I106" s="73">
        <f>'[7]213'!I106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'[7]213'!H107</f>
        <v>0.17</v>
      </c>
      <c r="I107" s="73">
        <f>'[7]213'!I107</f>
        <v>0.67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'[48]Оценка от учреждения'!H108</f>
        <v>100</v>
      </c>
      <c r="I108" s="73">
        <f>'[48]Оценка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'[48]Оценка от учреждения'!H109</f>
        <v>7</v>
      </c>
      <c r="I109" s="73">
        <f>'[48]Оценка от учреждения'!I109</f>
        <v>1.4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'[48]Оценка от учреждения'!H110</f>
        <v>100</v>
      </c>
      <c r="I110" s="73">
        <f>'[48]Оценка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'[48]Оценка от учреждения'!H111</f>
        <v>211</v>
      </c>
      <c r="I111" s="73">
        <f>'[48]Оценка от учреждения'!I111</f>
        <v>282.11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5.855468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267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'[49]Оценка от учреждения'!H20</f>
        <v>12</v>
      </c>
      <c r="I20" s="73">
        <f>'[49]Оценка от учреждения'!I20</f>
        <v>9.6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'[49]Оценка от учреждения'!H21</f>
        <v>100</v>
      </c>
      <c r="I21" s="73">
        <f>'[49]Оценка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'[49]Оценка от учреждения'!H22</f>
        <v>70</v>
      </c>
      <c r="I22" s="73">
        <f>'[49]Оценка от учреждения'!I22</f>
        <v>80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'[49]Оценка от учреждения'!H23</f>
        <v>2.67</v>
      </c>
      <c r="I23" s="73">
        <f>'[49]Оценка от учреждения'!I23</f>
        <v>3.25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'[49]Оценка от учреждения'!H24</f>
        <v>12</v>
      </c>
      <c r="I24" s="73">
        <f>'[49]Оценка от учреждения'!I24</f>
        <v>6.8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'[49]Оценка от учреждения'!H25</f>
        <v>100</v>
      </c>
      <c r="I25" s="73">
        <f>'[49]Оценка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'[49]Оценка от учреждения'!H26</f>
        <v>70</v>
      </c>
      <c r="I26" s="73">
        <f>'[49]Оценка от учреждения'!I26</f>
        <v>80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'[49]Оценка от учреждения'!H27</f>
        <v>23</v>
      </c>
      <c r="I27" s="73">
        <f>'[49]Оценка от учреждения'!I27</f>
        <v>24.75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'[49]Оценка от учреждения'!H28</f>
        <v>2.9</v>
      </c>
      <c r="I28" s="73">
        <f>'[49]Оценка от учреждения'!I28</f>
        <v>2.1</v>
      </c>
      <c r="J28" s="24">
        <f>IF(I28=0,100,IF(H28/I28*100&gt;100,100,H28/I28*100))</f>
        <v>100</v>
      </c>
      <c r="K28" s="334">
        <f>(J28+J29+J30)/3</f>
        <v>98.428571428571431</v>
      </c>
      <c r="L28" s="336">
        <f>(K28+K31)/2</f>
        <v>99.214285714285722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'[49]Оценка от учреждения'!H29</f>
        <v>100</v>
      </c>
      <c r="I29" s="73">
        <f>'[49]Оценка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'[49]Оценка от учреждения'!H30</f>
        <v>70</v>
      </c>
      <c r="I30" s="73">
        <f>'[49]Оценка от учреждения'!I30</f>
        <v>66.7</v>
      </c>
      <c r="J30" s="24">
        <f>IF(I30/H30*100&gt;100,100,I30/H30*100)</f>
        <v>95.285714285714278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'[49]Оценка от учреждения'!H31</f>
        <v>1</v>
      </c>
      <c r="I31" s="73">
        <f>'[49]Оценка от учреждения'!I31</f>
        <v>1.17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'[49]Оценка от учреждения'!H32</f>
        <v>9.3000000000000007</v>
      </c>
      <c r="I32" s="73">
        <f>'[49]Оценка от учреждения'!I32</f>
        <v>3.6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'[49]Оценка от учреждения'!H33</f>
        <v>100</v>
      </c>
      <c r="I33" s="73">
        <f>'[49]Оценка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'[49]Оценка от учреждения'!H34</f>
        <v>70</v>
      </c>
      <c r="I34" s="73">
        <f>'[49]Оценка от учреждения'!I34</f>
        <v>80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'[49]Оценка от учреждения'!H35</f>
        <v>236</v>
      </c>
      <c r="I35" s="73">
        <f>'[49]Оценка от учреждения'!I35</f>
        <v>239.5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'[49]Оценка от учреждения'!H60</f>
        <v>9.3000000000000007</v>
      </c>
      <c r="I60" s="73">
        <f>'[49]Оценка от учреждения'!I60</f>
        <v>4.2</v>
      </c>
      <c r="J60" s="24">
        <v>100</v>
      </c>
      <c r="K60" s="334">
        <f>(J60+J61+J62)/3</f>
        <v>100</v>
      </c>
      <c r="L60" s="336">
        <f>(K60+K63)/2</f>
        <v>98.68421052631578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'[49]Оценка от учреждения'!H61</f>
        <v>100</v>
      </c>
      <c r="I61" s="73">
        <f>'[49]Оценка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'[49]Оценка от учреждения'!H62</f>
        <v>70</v>
      </c>
      <c r="I62" s="73">
        <f>'[49]Оценка от учреждения'!I62</f>
        <v>75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'[49]Оценка от учреждения'!H63</f>
        <v>38</v>
      </c>
      <c r="I63" s="73">
        <f>'[49]Оценка от учреждения'!I63</f>
        <v>37</v>
      </c>
      <c r="J63" s="24">
        <f>IF(I63/H63*100&gt;100,100,I63/H63*100)</f>
        <v>97.368421052631575</v>
      </c>
      <c r="K63" s="24">
        <f>J63</f>
        <v>97.368421052631575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'[49]Оценка от учреждения'!H64</f>
        <v>12</v>
      </c>
      <c r="I64" s="23">
        <f>'[49]Оценка от учреждения'!I64</f>
        <v>0</v>
      </c>
      <c r="J64" s="24">
        <f>IF(I64=0,100,IF(H64/I64*100&gt;100,100,H64/I64*100))</f>
        <v>100</v>
      </c>
      <c r="K64" s="342">
        <f>(J64+J65+J66)/3</f>
        <v>100</v>
      </c>
      <c r="L64" s="336">
        <f>(K64+K67)/2</f>
        <v>100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'[49]Оценка от учреждения'!H65</f>
        <v>100</v>
      </c>
      <c r="I65" s="23">
        <f>'[49]Оценка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'[49]Оценка от учреждения'!H66</f>
        <v>70</v>
      </c>
      <c r="I66" s="23">
        <f>'[49]Оценка от учреждения'!I66</f>
        <v>75</v>
      </c>
      <c r="J66" s="24">
        <f>IF(I66/H66*100&gt;100,100,I66/H66*100)</f>
        <v>100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187">
        <f>'[49]Оценка от учреждения'!H67</f>
        <v>1</v>
      </c>
      <c r="I67" s="187">
        <f>'[49]Оценка от учреждения'!I67</f>
        <v>1</v>
      </c>
      <c r="J67" s="24">
        <f>IF(I67/H67*100&gt;100,100,I67/H67*100)</f>
        <v>100</v>
      </c>
      <c r="K67" s="24">
        <f>J67</f>
        <v>100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'[49]Оценка от учреждения'!H68</f>
        <v>12</v>
      </c>
      <c r="I68" s="23">
        <f>'[49]Оценка от учреждения'!I68</f>
        <v>6.7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'[49]Оценка от учреждения'!H69</f>
        <v>100</v>
      </c>
      <c r="I69" s="23">
        <f>'[49]Оценка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'[49]Оценка от учреждения'!H70</f>
        <v>70</v>
      </c>
      <c r="I70" s="23">
        <f>'[49]Оценка от учреждения'!I70</f>
        <v>75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'[49]Оценка от учреждения'!H71</f>
        <v>3.67</v>
      </c>
      <c r="I71" s="187">
        <f>'[49]Оценка от учреждения'!I71</f>
        <v>4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'[49]Оценка от учреждения'!H80</f>
        <v>100</v>
      </c>
      <c r="I80" s="23">
        <f>'[49]Оценка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'[49]Оценка от учреждения'!H81</f>
        <v>12</v>
      </c>
      <c r="I81" s="23">
        <f>'[49]Оценка от учреждения'!I81</f>
        <v>0</v>
      </c>
      <c r="J81" s="24">
        <f>IF(I81=0,100,IF(H81/I81*100&gt;100,100,H81/I81*100))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'[49]Оценка от учреждения'!H82</f>
        <v>100</v>
      </c>
      <c r="I82" s="23">
        <f>'[49]Оценка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7">
        <f>'[49]Оценка от учреждения'!H83</f>
        <v>1</v>
      </c>
      <c r="I83" s="187">
        <f>'[49]Оценка от учреждения'!I83</f>
        <v>1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'[49]Оценка от учреждения'!H84</f>
        <v>100</v>
      </c>
      <c r="I84" s="73">
        <f>'[49]Оценка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'[49]Оценка от учреждения'!H85</f>
        <v>12</v>
      </c>
      <c r="I85" s="73">
        <f>'[49]Оценка от учреждения'!I85</f>
        <v>6.7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'[49]Оценка от учреждения'!H86</f>
        <v>100</v>
      </c>
      <c r="I86" s="73">
        <f>'[49]Оценка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'[49]Оценка от учреждения'!H87</f>
        <v>3.67</v>
      </c>
      <c r="I87" s="73">
        <f>'[49]Оценка от учреждения'!I87</f>
        <v>4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'[49]Оценка от учреждения'!H96</f>
        <v>100</v>
      </c>
      <c r="I96" s="73">
        <f>'[49]Оценка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'[49]Оценка от учреждения'!H97</f>
        <v>12</v>
      </c>
      <c r="I97" s="73">
        <f>'[49]Оценка от учреждения'!I97</f>
        <v>9.6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'[49]Оценка от учреждения'!H98</f>
        <v>100</v>
      </c>
      <c r="I98" s="73">
        <f>'[49]Оценка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'[49]Оценка от учреждения'!H99</f>
        <v>2.67</v>
      </c>
      <c r="I99" s="73">
        <f>'[49]Оценка от учреждения'!I99</f>
        <v>3.25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'[49]Оценка от учреждения'!H100</f>
        <v>100</v>
      </c>
      <c r="I100" s="73">
        <f>'[49]Оценка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'[49]Оценка от учреждения'!H101</f>
        <v>12</v>
      </c>
      <c r="I101" s="73">
        <f>'[49]Оценка от учреждения'!I101</f>
        <v>6.8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'[49]Оценка от учреждения'!H102</f>
        <v>100</v>
      </c>
      <c r="I102" s="73">
        <f>'[49]Оценка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'[49]Оценка от учреждения'!H103</f>
        <v>23</v>
      </c>
      <c r="I103" s="73">
        <f>'[49]Оценка от учреждения'!I103</f>
        <v>24.75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'[49]Оценка от учреждения'!H104</f>
        <v>100</v>
      </c>
      <c r="I104" s="73">
        <f>'[49]Оценка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'[49]Оценка от учреждения'!H105</f>
        <v>12</v>
      </c>
      <c r="I105" s="73">
        <f>'[49]Оценка от учреждения'!I105</f>
        <v>2.1</v>
      </c>
      <c r="J105" s="24">
        <f>IF(I105=0,100,IF(H105/I105*100&gt;100,100,H105/I105*100))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'[49]Оценка от учреждения'!H106</f>
        <v>100</v>
      </c>
      <c r="I106" s="73">
        <f>'[49]Оценка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'[49]Оценка от учреждения'!H107</f>
        <v>1</v>
      </c>
      <c r="I107" s="73">
        <f>'[49]Оценка от учреждения'!I107</f>
        <v>1.17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'[49]Оценка от учреждения'!H108</f>
        <v>100</v>
      </c>
      <c r="I108" s="73">
        <f>'[49]Оценка от учреждения'!I108</f>
        <v>100</v>
      </c>
      <c r="J108" s="24">
        <f>IF(I108/H108*100&gt;100,100,I108/H108*100)</f>
        <v>100</v>
      </c>
      <c r="K108" s="334">
        <f>(J108+J109+J110)/3</f>
        <v>97.219999999999985</v>
      </c>
      <c r="L108" s="336">
        <f>(K108+K111)/2</f>
        <v>98.609999999999985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'[49]Оценка от учреждения'!H109</f>
        <v>9.3000000000000007</v>
      </c>
      <c r="I109" s="73">
        <f>'[49]Оценка от учреждения'!I109</f>
        <v>3.7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'[49]Оценка от учреждения'!H110</f>
        <v>100</v>
      </c>
      <c r="I110" s="73">
        <f>'[49]Оценка от учреждения'!I110</f>
        <v>91.66</v>
      </c>
      <c r="J110" s="24">
        <f>IF(I110/H110*100&gt;100,100,I110/H110*100)</f>
        <v>91.66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'[49]Оценка от учреждения'!H111</f>
        <v>274</v>
      </c>
      <c r="I111" s="73">
        <f>'[49]Оценка от учреждения'!I111</f>
        <v>276.5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5.1406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268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'[50]Оценка от учреждения'!H20</f>
        <v>8.3000000000000007</v>
      </c>
      <c r="I20" s="73">
        <f>'[50]Оценка от учреждения'!I20</f>
        <v>5.6</v>
      </c>
      <c r="J20" s="24">
        <f>IF(H20/I20*100&gt;100,100,H20/I20*100)</f>
        <v>100</v>
      </c>
      <c r="K20" s="334">
        <f>(J20+J21+J22)/3</f>
        <v>100</v>
      </c>
      <c r="L20" s="336">
        <f>(K20+K23)/2</f>
        <v>100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'[50]Оценка от учреждения'!H21</f>
        <v>100</v>
      </c>
      <c r="I21" s="73">
        <f>'[50]Оценка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'[50]Оценка от учреждения'!H22</f>
        <v>74.8</v>
      </c>
      <c r="I22" s="73">
        <f>'[50]Оценка от учреждения'!I22</f>
        <v>75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'[50]Оценка от учреждения'!H23</f>
        <v>3</v>
      </c>
      <c r="I23" s="73">
        <f>'[50]Оценка от учреждения'!I23</f>
        <v>3.17</v>
      </c>
      <c r="J23" s="24">
        <f>IF(I23/H23*100&gt;100,100,I23/H23*100)</f>
        <v>100</v>
      </c>
      <c r="K23" s="24">
        <f>J23</f>
        <v>100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'[50]Оценка от учреждения'!H24</f>
        <v>11</v>
      </c>
      <c r="I24" s="73">
        <f>'[50]Оценка от учреждения'!I24</f>
        <v>11.4</v>
      </c>
      <c r="J24" s="24">
        <f>IF(H24/I24*100&gt;100,100,H24/I24*100)</f>
        <v>96.491228070175438</v>
      </c>
      <c r="K24" s="334">
        <f>(J24+J25+J26)/3</f>
        <v>98.830409356725156</v>
      </c>
      <c r="L24" s="336">
        <f>(K24+K27)/2</f>
        <v>99.415204678362585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'[50]Оценка от учреждения'!H25</f>
        <v>100</v>
      </c>
      <c r="I25" s="73">
        <f>'[50]Оценка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'[50]Оценка от учреждения'!H26</f>
        <v>60</v>
      </c>
      <c r="I26" s="73">
        <f>'[50]Оценка от учреждения'!I26</f>
        <v>75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'[50]Оценка от учреждения'!H27</f>
        <v>20</v>
      </c>
      <c r="I27" s="73">
        <f>'[50]Оценка от учреждения'!I27</f>
        <v>20.92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'[50]Оценка от учреждения'!H28</f>
        <v>10</v>
      </c>
      <c r="I28" s="73">
        <f>'[50]Оценка от учреждения'!I28</f>
        <v>0</v>
      </c>
      <c r="J28" s="24">
        <f>IF(I28=0,100,IF(H28/I28*100&gt;100,100,H28/I28*100))</f>
        <v>100</v>
      </c>
      <c r="K28" s="334">
        <f>(J28+J29+J30)/3</f>
        <v>98.484848484848499</v>
      </c>
      <c r="L28" s="336">
        <f>(K28+K31)/2</f>
        <v>92.242424242424249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'[50]Оценка от учреждения'!H29</f>
        <v>100</v>
      </c>
      <c r="I29" s="73">
        <f>'[50]Оценка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'[50]Оценка от учреждения'!H30</f>
        <v>74.8</v>
      </c>
      <c r="I30" s="73">
        <f>'[50]Оценка от учреждения'!I30</f>
        <v>71.400000000000006</v>
      </c>
      <c r="J30" s="24">
        <f>IF(I30/H30*100&gt;100,100,I30/H30*100)</f>
        <v>95.454545454545467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'[50]Оценка от учреждения'!H31</f>
        <v>3</v>
      </c>
      <c r="I31" s="73">
        <f>'[50]Оценка от учреждения'!I31</f>
        <v>2.58</v>
      </c>
      <c r="J31" s="24">
        <f>IF(I31/H31*100&gt;100,100,I31/H31*100)</f>
        <v>86</v>
      </c>
      <c r="K31" s="24">
        <f>J31</f>
        <v>86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'[50]Оценка от учреждения'!H32</f>
        <v>10</v>
      </c>
      <c r="I32" s="73">
        <f>'[50]Оценка от учреждения'!I32</f>
        <v>12.4</v>
      </c>
      <c r="J32" s="24">
        <f>IF(H32/I32*100&gt;100,100,H32/I32*100)</f>
        <v>80.645161290322577</v>
      </c>
      <c r="K32" s="334">
        <f>(J32+J33+J34)/3</f>
        <v>92.033235581622691</v>
      </c>
      <c r="L32" s="336">
        <f>(K32+K35)/2</f>
        <v>96.016617790811353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'[50]Оценка от учреждения'!H33</f>
        <v>100</v>
      </c>
      <c r="I33" s="73">
        <f>'[50]Оценка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'[50]Оценка от учреждения'!H34</f>
        <v>74.8</v>
      </c>
      <c r="I34" s="73">
        <f>'[50]Оценка от учреждения'!I34</f>
        <v>71.400000000000006</v>
      </c>
      <c r="J34" s="24">
        <f>IF(I34/H34*100&gt;100,100,I34/H34*100)</f>
        <v>95.454545454545467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'[50]Оценка от учреждения'!H35</f>
        <v>225</v>
      </c>
      <c r="I35" s="73">
        <f>'[50]Оценка от учреждения'!I35</f>
        <v>228.33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'[50]Оценка от учреждения'!H96</f>
        <v>100</v>
      </c>
      <c r="I96" s="73">
        <f>'[50]Оценка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100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'[50]Оценка от учреждения'!H97</f>
        <v>8.3000000000000007</v>
      </c>
      <c r="I97" s="73">
        <f>'[50]Оценка от учреждения'!I97</f>
        <v>5.6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'[50]Оценка от учреждения'!H98</f>
        <v>100</v>
      </c>
      <c r="I98" s="73">
        <f>'[50]Оценка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'[50]Оценка от учреждения'!H99</f>
        <v>3</v>
      </c>
      <c r="I99" s="73">
        <f>'[50]Оценка от учреждения'!I99</f>
        <v>3.17</v>
      </c>
      <c r="J99" s="24">
        <f>IF(I99/H99*100&gt;100,100,I99/H99*100)</f>
        <v>100</v>
      </c>
      <c r="K99" s="24">
        <f>J99</f>
        <v>100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'[50]Оценка от учреждения'!H100</f>
        <v>100</v>
      </c>
      <c r="I100" s="73">
        <f>'[50]Оценка от учреждения'!I100</f>
        <v>100</v>
      </c>
      <c r="J100" s="24">
        <f>IF(I100/H100*100&gt;100,100,I100/H100*100)</f>
        <v>100</v>
      </c>
      <c r="K100" s="334">
        <f>(J100+J101+J102)/3</f>
        <v>98.830409356725156</v>
      </c>
      <c r="L100" s="336">
        <f>(K100+K103)/2</f>
        <v>99.415204678362585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'[50]Оценка от учреждения'!H101</f>
        <v>11</v>
      </c>
      <c r="I101" s="73">
        <f>'[50]Оценка от учреждения'!I101</f>
        <v>11.4</v>
      </c>
      <c r="J101" s="24">
        <f>IF(H101/I101*100&gt;100,100,H101/I101*100)</f>
        <v>96.491228070175438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'[50]Оценка от учреждения'!H102</f>
        <v>100</v>
      </c>
      <c r="I102" s="73">
        <f>'[50]Оценка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'[50]Оценка от учреждения'!H103</f>
        <v>20</v>
      </c>
      <c r="I103" s="73">
        <f>'[50]Оценка от учреждения'!I103</f>
        <v>20.92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'[50]Оценка от учреждения'!H104</f>
        <v>100</v>
      </c>
      <c r="I104" s="73">
        <f>'[50]Оценка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93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'[50]Оценка от учреждения'!H105</f>
        <v>10</v>
      </c>
      <c r="I105" s="73">
        <f>'[50]Оценка от учреждения'!I105</f>
        <v>0</v>
      </c>
      <c r="J105" s="24">
        <f>IF(I105=0,100,IF(H105/I105*100&gt;100,100,H105/I105*100))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'[50]Оценка от учреждения'!H106</f>
        <v>100</v>
      </c>
      <c r="I106" s="73">
        <f>'[50]Оценка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'[50]Оценка от учреждения'!H107</f>
        <v>3</v>
      </c>
      <c r="I107" s="73">
        <f>'[50]Оценка от учреждения'!I107</f>
        <v>2.58</v>
      </c>
      <c r="J107" s="24">
        <f>IF(I107/H107*100&gt;100,100,I107/H107*100)</f>
        <v>86</v>
      </c>
      <c r="K107" s="24">
        <f>J107</f>
        <v>86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'[50]Оценка от учреждения'!H108</f>
        <v>100</v>
      </c>
      <c r="I108" s="73">
        <f>'[50]Оценка от учреждения'!I108</f>
        <v>100</v>
      </c>
      <c r="J108" s="24">
        <f>IF(I108/H108*100&gt;100,100,I108/H108*100)</f>
        <v>100</v>
      </c>
      <c r="K108" s="334">
        <f>(J108+J109+J110)/3</f>
        <v>93.548387096774192</v>
      </c>
      <c r="L108" s="336">
        <f>(K108+K111)/2</f>
        <v>96.774193548387103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'[50]Оценка от учреждения'!H109</f>
        <v>10</v>
      </c>
      <c r="I109" s="73">
        <f>'[50]Оценка от учреждения'!I109</f>
        <v>12.4</v>
      </c>
      <c r="J109" s="24">
        <f>IF(H109/I109*100&gt;100,100,H109/I109*100)</f>
        <v>80.645161290322577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'[50]Оценка от учреждения'!H110</f>
        <v>100</v>
      </c>
      <c r="I110" s="73">
        <f>'[50]Оценка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'[50]Оценка от учреждения'!H111</f>
        <v>225</v>
      </c>
      <c r="I111" s="73">
        <f>'[50]Оценка от учреждения'!I111</f>
        <v>228.33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1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2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269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hidden="1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/>
      <c r="I32" s="73"/>
      <c r="J32" s="24"/>
      <c r="K32" s="334"/>
      <c r="L32" s="336"/>
      <c r="M32" s="348"/>
      <c r="N32" s="350"/>
    </row>
    <row r="33" spans="1:14" ht="39" hidden="1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/>
      <c r="I33" s="73"/>
      <c r="J33" s="24"/>
      <c r="K33" s="335"/>
      <c r="L33" s="337"/>
      <c r="M33" s="348"/>
      <c r="N33" s="351"/>
    </row>
    <row r="34" spans="1:14" ht="33.75" hidden="1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/>
      <c r="I34" s="73"/>
      <c r="J34" s="24"/>
      <c r="K34" s="335"/>
      <c r="L34" s="337"/>
      <c r="M34" s="348"/>
      <c r="N34" s="351"/>
    </row>
    <row r="35" spans="1:14" ht="33" hidden="1" customHeight="1" x14ac:dyDescent="0.25">
      <c r="A35" s="339"/>
      <c r="B35" s="338"/>
      <c r="C35" s="339"/>
      <c r="D35" s="340"/>
      <c r="E35" s="180" t="s">
        <v>16</v>
      </c>
      <c r="F35" s="183" t="s">
        <v>187</v>
      </c>
      <c r="G35" s="182" t="s">
        <v>18</v>
      </c>
      <c r="H35" s="73"/>
      <c r="I35" s="73"/>
      <c r="J35" s="24"/>
      <c r="K35" s="24"/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>
        <f>'[51]Оценка от учреждения'!H44</f>
        <v>7.5</v>
      </c>
      <c r="I44" s="23">
        <f>'[51]Оценка от учреждения'!I44</f>
        <v>4.4000000000000004</v>
      </c>
      <c r="J44" s="24">
        <f>IF(H44/I44*100&gt;100,100,H44/I44*100)</f>
        <v>100</v>
      </c>
      <c r="K44" s="342">
        <f>(J44+J45+J46)/3</f>
        <v>100</v>
      </c>
      <c r="L44" s="336">
        <f>(K44+K47)/2</f>
        <v>100</v>
      </c>
      <c r="M44" s="348"/>
      <c r="N44" s="350"/>
    </row>
    <row r="45" spans="1:14" s="179" customFormat="1" ht="39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>
        <f>'[51]Оценка от учреждения'!H45</f>
        <v>100</v>
      </c>
      <c r="I45" s="23">
        <f>'[51]Оценка от учреждения'!I45</f>
        <v>100</v>
      </c>
      <c r="J45" s="24">
        <f>IF(I45/H45*100&gt;100,100,I45/H45*100)</f>
        <v>100</v>
      </c>
      <c r="K45" s="343"/>
      <c r="L45" s="344"/>
      <c r="M45" s="348"/>
      <c r="N45" s="351"/>
    </row>
    <row r="46" spans="1:14" s="179" customFormat="1" ht="33.75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>
        <f>'[51]Оценка от учреждения'!H46</f>
        <v>72.5</v>
      </c>
      <c r="I46" s="23">
        <f>'[51]Оценка от учреждения'!I46</f>
        <v>80</v>
      </c>
      <c r="J46" s="24">
        <f>IF(I46/H46*100&gt;100,100,I46/H46*100)</f>
        <v>100</v>
      </c>
      <c r="K46" s="343"/>
      <c r="L46" s="344"/>
      <c r="M46" s="348"/>
      <c r="N46" s="351"/>
    </row>
    <row r="47" spans="1:14" s="179" customFormat="1" ht="33" customHeight="1" x14ac:dyDescent="0.25">
      <c r="A47" s="339"/>
      <c r="B47" s="338"/>
      <c r="C47" s="339"/>
      <c r="D47" s="341"/>
      <c r="E47" s="180" t="s">
        <v>16</v>
      </c>
      <c r="F47" s="183" t="s">
        <v>295</v>
      </c>
      <c r="G47" s="182" t="s">
        <v>18</v>
      </c>
      <c r="H47" s="23">
        <f>'[51]Оценка от учреждения'!H47</f>
        <v>1.33</v>
      </c>
      <c r="I47" s="23">
        <f>'[51]Оценка от учреждения'!I47</f>
        <v>1.75</v>
      </c>
      <c r="J47" s="24">
        <f>IF(I47/H47*100&gt;100,100,I47/H47*100)</f>
        <v>100</v>
      </c>
      <c r="K47" s="24">
        <f>J47</f>
        <v>100</v>
      </c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>
        <f>'[51]Оценка от учреждения'!H52</f>
        <v>11</v>
      </c>
      <c r="I52" s="23">
        <f>'[51]Оценка от учреждения'!I52</f>
        <v>8.6999999999999993</v>
      </c>
      <c r="J52" s="24">
        <v>100</v>
      </c>
      <c r="K52" s="342">
        <f>(J52+J53+J54)/3</f>
        <v>100</v>
      </c>
      <c r="L52" s="336">
        <f>(K52+K55)/2</f>
        <v>100</v>
      </c>
      <c r="M52" s="348"/>
      <c r="N52" s="350"/>
    </row>
    <row r="53" spans="1:14" s="179" customFormat="1" ht="39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>
        <f>'[51]Оценка от учреждения'!H53</f>
        <v>100</v>
      </c>
      <c r="I53" s="23">
        <f>'[51]Оценка от учреждения'!I53</f>
        <v>100</v>
      </c>
      <c r="J53" s="24">
        <f>IF(I53/H53*100&gt;100,100,I53/H53*100)</f>
        <v>100</v>
      </c>
      <c r="K53" s="343"/>
      <c r="L53" s="344"/>
      <c r="M53" s="348"/>
      <c r="N53" s="351"/>
    </row>
    <row r="54" spans="1:14" s="179" customFormat="1" ht="36.75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>
        <f>'[51]Оценка от учреждения'!H54</f>
        <v>72.5</v>
      </c>
      <c r="I54" s="23">
        <f>'[51]Оценка от учреждения'!I54</f>
        <v>80</v>
      </c>
      <c r="J54" s="24">
        <f>IF(I54/H54*100&gt;100,100,I54/H54*100)</f>
        <v>100</v>
      </c>
      <c r="K54" s="343"/>
      <c r="L54" s="344"/>
      <c r="M54" s="348"/>
      <c r="N54" s="351"/>
    </row>
    <row r="55" spans="1:14" s="179" customFormat="1" ht="33" customHeight="1" x14ac:dyDescent="0.25">
      <c r="A55" s="339"/>
      <c r="B55" s="338"/>
      <c r="C55" s="339"/>
      <c r="D55" s="341"/>
      <c r="E55" s="180" t="s">
        <v>16</v>
      </c>
      <c r="F55" s="183" t="s">
        <v>295</v>
      </c>
      <c r="G55" s="182" t="s">
        <v>18</v>
      </c>
      <c r="H55" s="187">
        <f>'[51]Оценка от учреждения'!H55</f>
        <v>14.33</v>
      </c>
      <c r="I55" s="187">
        <f>'[51]Оценка от учреждения'!I55</f>
        <v>15.17</v>
      </c>
      <c r="J55" s="24">
        <f>IF(I55/H55*100&gt;100,100,I55/H55*100)</f>
        <v>100</v>
      </c>
      <c r="K55" s="24">
        <f>J55</f>
        <v>100</v>
      </c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'[51]Оценка от учреждения'!H60</f>
        <v>7.5</v>
      </c>
      <c r="I60" s="73">
        <f>'[51]Оценка от учреждения'!I60</f>
        <v>5.3</v>
      </c>
      <c r="J60" s="24">
        <v>100</v>
      </c>
      <c r="K60" s="334">
        <f>(J60+J61+J62)/3</f>
        <v>99.494252873563212</v>
      </c>
      <c r="L60" s="336">
        <f>(K60+K63)/2</f>
        <v>98.06802195916967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'[51]Оценка от учреждения'!H61</f>
        <v>100</v>
      </c>
      <c r="I61" s="73">
        <f>'[51]Оценка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'[51]Оценка от учреждения'!H62</f>
        <v>72.5</v>
      </c>
      <c r="I62" s="73">
        <f>'[51]Оценка от учреждения'!I62</f>
        <v>71.400000000000006</v>
      </c>
      <c r="J62" s="24">
        <f>IF(I62/H62*100&gt;100,100,I62/H62*100)</f>
        <v>98.482758620689665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'[51]Оценка от учреждения'!H63</f>
        <v>134</v>
      </c>
      <c r="I63" s="73">
        <f>'[51]Оценка от учреждения'!I63</f>
        <v>129.5</v>
      </c>
      <c r="J63" s="24">
        <f>IF(I63/H63*100&gt;100,100,I63/H63*100)</f>
        <v>96.641791044776113</v>
      </c>
      <c r="K63" s="24">
        <f>J63</f>
        <v>96.641791044776113</v>
      </c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'[51]Оценка от учреждения'!H68</f>
        <v>7.5</v>
      </c>
      <c r="I68" s="23">
        <f>'[51]Оценка от учреждения'!I68</f>
        <v>7</v>
      </c>
      <c r="J68" s="24">
        <f>IF(H68/I68*100&gt;100,100,H68/I68*100)</f>
        <v>100</v>
      </c>
      <c r="K68" s="342">
        <f>(J68+J69+J70)/3</f>
        <v>99.494252873563212</v>
      </c>
      <c r="L68" s="336">
        <f>(K68+K71)/2</f>
        <v>99.747126436781599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'[51]Оценка от учреждения'!H69</f>
        <v>100</v>
      </c>
      <c r="I69" s="23">
        <f>'[51]Оценка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'[51]Оценка от учреждения'!H70</f>
        <v>72.5</v>
      </c>
      <c r="I70" s="23">
        <f>'[51]Оценка от учреждения'!I70</f>
        <v>71.400000000000006</v>
      </c>
      <c r="J70" s="24">
        <f>IF(I70/H70*100&gt;100,100,I70/H70*100)</f>
        <v>98.482758620689665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7">
        <f>'[51]Оценка от учреждения'!H71</f>
        <v>11</v>
      </c>
      <c r="I71" s="187">
        <f>'[51]Оценка от учреждения'!I71</f>
        <v>11.25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>
        <f>'[51]Оценка от учреждения'!H76</f>
        <v>100</v>
      </c>
      <c r="I76" s="73">
        <f>'[51]Оценка от учреждения'!I76</f>
        <v>100</v>
      </c>
      <c r="J76" s="24">
        <f>IF(I76/H76*100&gt;100,100,I76/H76*100)</f>
        <v>100</v>
      </c>
      <c r="K76" s="334">
        <f>(J76+J77+J78)/3</f>
        <v>100</v>
      </c>
      <c r="L76" s="336">
        <f>(K76+K79)/2</f>
        <v>100</v>
      </c>
      <c r="M76" s="348"/>
      <c r="N76" s="350"/>
    </row>
    <row r="77" spans="1:14" ht="39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>
        <f>'[51]Оценка от учреждения'!H77</f>
        <v>7.5</v>
      </c>
      <c r="I77" s="73">
        <f>'[51]Оценка от учреждения'!I77</f>
        <v>4.4000000000000004</v>
      </c>
      <c r="J77" s="24">
        <v>100</v>
      </c>
      <c r="K77" s="335"/>
      <c r="L77" s="337"/>
      <c r="M77" s="348"/>
      <c r="N77" s="351"/>
    </row>
    <row r="78" spans="1:14" ht="35.25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>
        <f>'[51]Оценка от учреждения'!H78</f>
        <v>100</v>
      </c>
      <c r="I78" s="73">
        <f>'[51]Оценка от учреждения'!I78</f>
        <v>100</v>
      </c>
      <c r="J78" s="24">
        <f>IF(I78/H78*100&gt;100,100,I78/H78*100)</f>
        <v>100</v>
      </c>
      <c r="K78" s="335"/>
      <c r="L78" s="337"/>
      <c r="M78" s="348"/>
      <c r="N78" s="351"/>
    </row>
    <row r="79" spans="1:14" ht="33" customHeight="1" x14ac:dyDescent="0.25">
      <c r="A79" s="339"/>
      <c r="B79" s="338"/>
      <c r="C79" s="339"/>
      <c r="D79" s="340"/>
      <c r="E79" s="180" t="s">
        <v>16</v>
      </c>
      <c r="F79" s="183" t="s">
        <v>295</v>
      </c>
      <c r="G79" s="182" t="s">
        <v>18</v>
      </c>
      <c r="H79" s="73">
        <f>'[51]Оценка от учреждения'!H79</f>
        <v>1.33</v>
      </c>
      <c r="I79" s="73">
        <f>'[51]Оценка от учреждения'!I79</f>
        <v>1.75</v>
      </c>
      <c r="J79" s="24">
        <f>IF(I79/H79*100&gt;100,100,I79/H79*100)</f>
        <v>100</v>
      </c>
      <c r="K79" s="24">
        <f>J79</f>
        <v>100</v>
      </c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'[51]Оценка от учреждения'!H84</f>
        <v>100</v>
      </c>
      <c r="I84" s="73">
        <f>'[51]Оценка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'[51]Оценка от учреждения'!H85</f>
        <v>7.5</v>
      </c>
      <c r="I85" s="73">
        <f>'[51]Оценка от учреждения'!I85</f>
        <v>7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'[51]Оценка от учреждения'!H86</f>
        <v>100</v>
      </c>
      <c r="I86" s="73">
        <f>'[51]Оценка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'[51]Оценка от учреждения'!H87</f>
        <v>11</v>
      </c>
      <c r="I87" s="73">
        <f>'[51]Оценка от учреждения'!I87</f>
        <v>11.25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'[51]Оценка от учреждения'!H100</f>
        <v>100</v>
      </c>
      <c r="I100" s="73">
        <f>'[51]Оценка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'[51]Оценка от учреждения'!H101</f>
        <v>11</v>
      </c>
      <c r="I101" s="73">
        <f>'[51]Оценка от учреждения'!I101</f>
        <v>8.6999999999999993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'[51]Оценка от учреждения'!H102</f>
        <v>100</v>
      </c>
      <c r="I102" s="73">
        <f>'[51]Оценка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'[51]Оценка от учреждения'!H103</f>
        <v>14.33</v>
      </c>
      <c r="I103" s="73">
        <f>'[51]Оценка от учреждения'!I103</f>
        <v>15.17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'[51]Оценка от учреждения'!H108</f>
        <v>100</v>
      </c>
      <c r="I108" s="73">
        <f>'[51]Оценка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98.320895522388057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'[51]Оценка от учреждения'!H109</f>
        <v>7.5</v>
      </c>
      <c r="I109" s="73">
        <f>'[51]Оценка от учреждения'!I109</f>
        <v>5.3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'[51]Оценка от учреждения'!H110</f>
        <v>100</v>
      </c>
      <c r="I110" s="73">
        <f>'[51]Оценка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'[51]Оценка от учреждения'!H111</f>
        <v>134</v>
      </c>
      <c r="I111" s="73">
        <f>'[51]Оценка от учреждения'!I111</f>
        <v>129.5</v>
      </c>
      <c r="J111" s="24">
        <f>IF(I111/H111*100&gt;100,100,I111/H111*100)</f>
        <v>96.641791044776113</v>
      </c>
      <c r="K111" s="24">
        <f>J111</f>
        <v>96.641791044776113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1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2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60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7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270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'[52]Оценка от учреждения'!H16</f>
        <v>6.5</v>
      </c>
      <c r="I16" s="73">
        <f>'[52]Оценка от учреждения'!I16</f>
        <v>3.2</v>
      </c>
      <c r="J16" s="24">
        <f>IF(I16=0,100,IF(H16/I16*100&gt;100,100,H16/I16*100))</f>
        <v>100</v>
      </c>
      <c r="K16" s="334">
        <f>(J16+J17+J18)/3</f>
        <v>99.751984126984141</v>
      </c>
      <c r="L16" s="336">
        <f>(K16+K19)/2</f>
        <v>99.875992063492077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'[52]Оценка от учреждения'!H17</f>
        <v>100</v>
      </c>
      <c r="I17" s="73">
        <f>'[52]Оценка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'[52]Оценка от учреждения'!H18</f>
        <v>67.2</v>
      </c>
      <c r="I18" s="73">
        <f>'[52]Оценка от учреждения'!I18</f>
        <v>66.7</v>
      </c>
      <c r="J18" s="24">
        <f>IF(I18/H18*100&gt;100,100,I18/H18*100)</f>
        <v>99.25595238095238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'[52]Оценка от учреждения'!H19</f>
        <v>1</v>
      </c>
      <c r="I19" s="73">
        <f>'[52]Оценка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'[52]Оценка от учреждения'!H20</f>
        <v>11</v>
      </c>
      <c r="I20" s="73">
        <f>'[52]Оценка от учреждения'!I20</f>
        <v>2.4</v>
      </c>
      <c r="J20" s="24">
        <f>IF(H20/I20*100&gt;100,100,H20/I20*100)</f>
        <v>100</v>
      </c>
      <c r="K20" s="334">
        <f>(J20+J21+J22)/3</f>
        <v>100</v>
      </c>
      <c r="L20" s="336">
        <f>(K20+K23)/2</f>
        <v>94.2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'[52]Оценка от учреждения'!H21</f>
        <v>100</v>
      </c>
      <c r="I21" s="73">
        <f>'[52]Оценка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'[52]Оценка от учреждения'!H22</f>
        <v>67.2</v>
      </c>
      <c r="I22" s="73">
        <f>'[52]Оценка от учреждения'!I22</f>
        <v>80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'[52]Оценка от учреждения'!H23</f>
        <v>5</v>
      </c>
      <c r="I23" s="73">
        <f>'[52]Оценка от учреждения'!I23</f>
        <v>4.42</v>
      </c>
      <c r="J23" s="24">
        <f>IF(I23/H23*100&gt;100,100,I23/H23*100)</f>
        <v>88.4</v>
      </c>
      <c r="K23" s="24">
        <f>J23</f>
        <v>88.4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'[52]Оценка от учреждения'!H24</f>
        <v>9</v>
      </c>
      <c r="I24" s="73">
        <f>'[52]Оценка от учреждения'!I24</f>
        <v>4.2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'[52]Оценка от учреждения'!H25</f>
        <v>100</v>
      </c>
      <c r="I25" s="73">
        <f>'[52]Оценка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'[52]Оценка от учреждения'!H26</f>
        <v>67.2</v>
      </c>
      <c r="I26" s="73">
        <f>'[52]Оценка от учреждения'!I26</f>
        <v>80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'[52]Оценка от учреждения'!H27</f>
        <v>22</v>
      </c>
      <c r="I27" s="73">
        <f>'[52]Оценка от учреждения'!I27</f>
        <v>23.83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'[52]Оценка от учреждения'!H28</f>
        <v>6.5</v>
      </c>
      <c r="I28" s="73">
        <f>'[52]Оценка от учреждения'!I28</f>
        <v>1.9</v>
      </c>
      <c r="J28" s="24">
        <f>IF(H28/I28*100&gt;100,100,H28/I28*100)</f>
        <v>100</v>
      </c>
      <c r="K28" s="334">
        <f>(J28+J29+J30)/3</f>
        <v>99.751984126984141</v>
      </c>
      <c r="L28" s="336">
        <f>(K28+K31)/2</f>
        <v>92.733134920634924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'[52]Оценка от учреждения'!H29</f>
        <v>100</v>
      </c>
      <c r="I29" s="73">
        <f>'[52]Оценка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'[52]Оценка от учреждения'!H30</f>
        <v>67.2</v>
      </c>
      <c r="I30" s="73">
        <f>'[52]Оценка от учреждения'!I30</f>
        <v>66.7</v>
      </c>
      <c r="J30" s="24">
        <f>IF(I30/H30*100&gt;100,100,I30/H30*100)</f>
        <v>99.25595238095238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'[52]Оценка от учреждения'!H31</f>
        <v>1.75</v>
      </c>
      <c r="I31" s="73">
        <f>'[52]Оценка от учреждения'!I31</f>
        <v>1.5</v>
      </c>
      <c r="J31" s="24">
        <f>IF(I31/H31*100&gt;100,100,I31/H31*100)</f>
        <v>85.714285714285708</v>
      </c>
      <c r="K31" s="24">
        <f>J31</f>
        <v>85.714285714285708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'[52]Оценка от учреждения'!H32</f>
        <v>6.5</v>
      </c>
      <c r="I32" s="73">
        <f>'[52]Оценка от учреждения'!I32</f>
        <v>1.4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'[52]Оценка от учреждения'!H33</f>
        <v>100</v>
      </c>
      <c r="I33" s="73">
        <f>'[52]Оценка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'[52]Оценка от учреждения'!H34</f>
        <v>67.2</v>
      </c>
      <c r="I34" s="73">
        <f>'[52]Оценка от учреждения'!I34</f>
        <v>68.2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'[52]Оценка от учреждения'!H35</f>
        <v>208</v>
      </c>
      <c r="I35" s="73">
        <f>'[52]Оценка от учреждения'!I35</f>
        <v>209.42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'[52]Оценка от учреждения'!H60</f>
        <v>6.5</v>
      </c>
      <c r="I60" s="73">
        <f>'[52]Оценка от учреждения'!I60</f>
        <v>0.5</v>
      </c>
      <c r="J60" s="24">
        <v>100</v>
      </c>
      <c r="K60" s="334">
        <f>(J60+J61+J62)/3</f>
        <v>100</v>
      </c>
      <c r="L60" s="336">
        <f>(K60+K63)/2</f>
        <v>99.275000000000006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'[52]Оценка от учреждения'!H61</f>
        <v>100</v>
      </c>
      <c r="I61" s="73">
        <f>'[52]Оценка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'[52]Оценка от учреждения'!H62</f>
        <v>67.2</v>
      </c>
      <c r="I62" s="73">
        <f>'[52]Оценка от учреждения'!I62</f>
        <v>81.8</v>
      </c>
      <c r="J62" s="24">
        <f>IF(I62/H62*100&gt;100,100,I62/H62*100)</f>
        <v>100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'[52]Оценка от учреждения'!H63</f>
        <v>40</v>
      </c>
      <c r="I63" s="73">
        <f>'[52]Оценка от учреждения'!I63</f>
        <v>39.42</v>
      </c>
      <c r="J63" s="24">
        <f>IF(I63/H63*100&gt;100,100,I63/H63*100)</f>
        <v>98.550000000000011</v>
      </c>
      <c r="K63" s="24">
        <f>J63</f>
        <v>98.550000000000011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'[52]Оценка от учреждения'!H64</f>
        <v>6.5</v>
      </c>
      <c r="I64" s="23">
        <f>'[52]Оценка от учреждения'!I64</f>
        <v>0</v>
      </c>
      <c r="J64" s="24">
        <f>IF(I64=0,100,IF(H64/I64*100&gt;100,100,H64/I64*100))</f>
        <v>100</v>
      </c>
      <c r="K64" s="342">
        <f>(J64+J65+J66)/3</f>
        <v>100</v>
      </c>
      <c r="L64" s="336">
        <f>(K64+K67)/2</f>
        <v>100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'[52]Оценка от учреждения'!H65</f>
        <v>100</v>
      </c>
      <c r="I65" s="23">
        <f>'[52]Оценка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'[52]Оценка от учреждения'!H66</f>
        <v>67.2</v>
      </c>
      <c r="I66" s="23">
        <f>'[52]Оценка от учреждения'!I66</f>
        <v>87.5</v>
      </c>
      <c r="J66" s="24">
        <f>IF(I66/H66*100&gt;100,100,I66/H66*100)</f>
        <v>100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188">
        <f>'[52]Оценка от учреждения'!H67</f>
        <v>1</v>
      </c>
      <c r="I67" s="188">
        <f>'[52]Оценка от учреждения'!I67</f>
        <v>1</v>
      </c>
      <c r="J67" s="24">
        <f>IF(I67/H67*100&gt;100,100,I67/H67*100)</f>
        <v>100</v>
      </c>
      <c r="K67" s="24">
        <f>J67</f>
        <v>100</v>
      </c>
      <c r="L67" s="344"/>
      <c r="M67" s="348"/>
      <c r="N67" s="352"/>
    </row>
    <row r="68" spans="1:14" s="179" customFormat="1" ht="34.5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>
        <f>'[52]Оценка от учреждения'!H68</f>
        <v>6.5</v>
      </c>
      <c r="I68" s="23">
        <f>'[52]Оценка от учреждения'!I68</f>
        <v>1.6</v>
      </c>
      <c r="J68" s="24">
        <f>IF(H68/I68*100&gt;100,100,H68/I68*100)</f>
        <v>100</v>
      </c>
      <c r="K68" s="342">
        <f>(J68+J69+J70)/3</f>
        <v>100</v>
      </c>
      <c r="L68" s="336">
        <f>(K68+K71)/2</f>
        <v>100</v>
      </c>
      <c r="M68" s="348"/>
      <c r="N68" s="350"/>
    </row>
    <row r="69" spans="1:14" s="179" customFormat="1" ht="37.5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>
        <f>'[52]Оценка от учреждения'!H69</f>
        <v>100</v>
      </c>
      <c r="I69" s="23">
        <f>'[52]Оценка от учреждения'!I69</f>
        <v>100</v>
      </c>
      <c r="J69" s="24">
        <v>100</v>
      </c>
      <c r="K69" s="343"/>
      <c r="L69" s="344"/>
      <c r="M69" s="348"/>
      <c r="N69" s="351"/>
    </row>
    <row r="70" spans="1:14" s="179" customFormat="1" ht="35.25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>
        <f>'[52]Оценка от учреждения'!H70</f>
        <v>67.2</v>
      </c>
      <c r="I70" s="23">
        <f>'[52]Оценка от учреждения'!I70</f>
        <v>87.5</v>
      </c>
      <c r="J70" s="24">
        <f>IF(I70/H70*100&gt;100,100,I70/H70*100)</f>
        <v>100</v>
      </c>
      <c r="K70" s="343"/>
      <c r="L70" s="344"/>
      <c r="M70" s="348"/>
      <c r="N70" s="351"/>
    </row>
    <row r="71" spans="1:14" s="179" customFormat="1" ht="34.5" customHeight="1" x14ac:dyDescent="0.25">
      <c r="A71" s="339"/>
      <c r="B71" s="338"/>
      <c r="C71" s="339"/>
      <c r="D71" s="341"/>
      <c r="E71" s="180" t="s">
        <v>16</v>
      </c>
      <c r="F71" s="183" t="s">
        <v>295</v>
      </c>
      <c r="G71" s="182" t="s">
        <v>18</v>
      </c>
      <c r="H71" s="188">
        <f>'[52]Оценка от учреждения'!H71</f>
        <v>2</v>
      </c>
      <c r="I71" s="188">
        <f>'[52]Оценка от учреждения'!I71</f>
        <v>2</v>
      </c>
      <c r="J71" s="24">
        <f>IF(I71/H71*100&gt;100,100,I71/H71*100)</f>
        <v>100</v>
      </c>
      <c r="K71" s="24">
        <f>J71</f>
        <v>100</v>
      </c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'[52]Оценка от учреждения'!H80</f>
        <v>100</v>
      </c>
      <c r="I80" s="23">
        <f>'[52]Оценка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100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'[52]Оценка от учреждения'!H81</f>
        <v>6.5</v>
      </c>
      <c r="I81" s="23">
        <f>'[52]Оценка от учреждения'!I81</f>
        <v>0</v>
      </c>
      <c r="J81" s="24">
        <f>IF(I81=0,100,IF(H81/I81*100&gt;100,100,H81/I81*100))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'[52]Оценка от учреждения'!H82</f>
        <v>100</v>
      </c>
      <c r="I82" s="23">
        <f>'[52]Оценка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188">
        <f>'[52]Оценка от учреждения'!H83</f>
        <v>1</v>
      </c>
      <c r="I83" s="188">
        <f>'[52]Оценка от учреждения'!I83</f>
        <v>1</v>
      </c>
      <c r="J83" s="24">
        <f>IF(I83/H83*100&gt;100,100,I83/H83*100)</f>
        <v>100</v>
      </c>
      <c r="K83" s="24">
        <f>J83</f>
        <v>100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'[52]Оценка от учреждения'!H84</f>
        <v>100</v>
      </c>
      <c r="I84" s="73">
        <f>'[52]Оценка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'[52]Оценка от учреждения'!H85</f>
        <v>11</v>
      </c>
      <c r="I85" s="73">
        <f>'[52]Оценка от учреждения'!I85</f>
        <v>2.2000000000000002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'[52]Оценка от учреждения'!H86</f>
        <v>100</v>
      </c>
      <c r="I86" s="73">
        <f>'[52]Оценка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'[52]Оценка от учреждения'!H87</f>
        <v>3</v>
      </c>
      <c r="I87" s="73">
        <f>'[52]Оценка от учреждения'!I87</f>
        <v>3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'[52]Оценка от учреждения'!H96</f>
        <v>100</v>
      </c>
      <c r="I96" s="73">
        <f>'[52]Оценка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94.2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'[52]Оценка от учреждения'!H97</f>
        <v>6.5</v>
      </c>
      <c r="I97" s="73">
        <f>'[52]Оценка от учреждения'!I97</f>
        <v>2.4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'[52]Оценка от учреждения'!H98</f>
        <v>100</v>
      </c>
      <c r="I98" s="73">
        <f>'[52]Оценка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'[52]Оценка от учреждения'!H99</f>
        <v>5</v>
      </c>
      <c r="I99" s="73">
        <f>'[52]Оценка от учреждения'!I99</f>
        <v>4.42</v>
      </c>
      <c r="J99" s="24">
        <f>IF(I99/H99*100&gt;100,100,I99/H99*100)</f>
        <v>88.4</v>
      </c>
      <c r="K99" s="24">
        <f>J99</f>
        <v>88.4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'[52]Оценка от учреждения'!H100</f>
        <v>100</v>
      </c>
      <c r="I100" s="73">
        <f>'[52]Оценка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'[52]Оценка от учреждения'!H101</f>
        <v>11</v>
      </c>
      <c r="I101" s="73">
        <f>'[52]Оценка от учреждения'!I101</f>
        <v>4.2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'[52]Оценка от учреждения'!H102</f>
        <v>100</v>
      </c>
      <c r="I102" s="73">
        <f>'[52]Оценка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'[52]Оценка от учреждения'!H103</f>
        <v>22</v>
      </c>
      <c r="I103" s="73">
        <f>'[52]Оценка от учреждения'!I103</f>
        <v>23.83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'[52]Оценка от учреждения'!H104</f>
        <v>100</v>
      </c>
      <c r="I104" s="73">
        <f>'[52]Оценка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92.857142857142861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'[52]Оценка от учреждения'!H105</f>
        <v>9</v>
      </c>
      <c r="I105" s="73">
        <f>'[52]Оценка от учреждения'!I105</f>
        <v>1.9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'[52]Оценка от учреждения'!H106</f>
        <v>100</v>
      </c>
      <c r="I106" s="73">
        <f>'[52]Оценка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'[52]Оценка от учреждения'!H107</f>
        <v>1.75</v>
      </c>
      <c r="I107" s="73">
        <f>'[52]Оценка от учреждения'!I107</f>
        <v>1.5</v>
      </c>
      <c r="J107" s="24">
        <f>IF(I107/H107*100&gt;100,100,I107/H107*100)</f>
        <v>85.714285714285708</v>
      </c>
      <c r="K107" s="24">
        <f>J107</f>
        <v>85.714285714285708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'[52]Оценка от учреждения'!H108</f>
        <v>100</v>
      </c>
      <c r="I108" s="73">
        <f>'[52]Оценка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'[52]Оценка от учреждения'!H109</f>
        <v>6.5</v>
      </c>
      <c r="I109" s="73">
        <f>'[52]Оценка от учреждения'!I109</f>
        <v>1.2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'[52]Оценка от учреждения'!H110</f>
        <v>100</v>
      </c>
      <c r="I110" s="73">
        <f>'[52]Оценка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'[52]Оценка от учреждения'!H111</f>
        <v>248</v>
      </c>
      <c r="I111" s="73">
        <f>'[52]Оценка от учреждения'!I111</f>
        <v>248.83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6" spans="1:14" hidden="1" x14ac:dyDescent="0.25">
      <c r="I116" s="191"/>
    </row>
    <row r="117" spans="1:14" hidden="1" x14ac:dyDescent="0.25">
      <c r="I117" s="191"/>
    </row>
    <row r="118" spans="1:14" hidden="1" x14ac:dyDescent="0.25">
      <c r="I118" s="191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8">
    <filterColumn colId="9">
      <customFilters>
        <customFilter operator="notEqual" val=" "/>
      </customFilters>
    </filterColumn>
  </autoFilter>
  <mergeCells count="171">
    <mergeCell ref="B104:B107"/>
    <mergeCell ref="C104:C107"/>
    <mergeCell ref="D104:D107"/>
    <mergeCell ref="K104:K106"/>
    <mergeCell ref="L108:L111"/>
    <mergeCell ref="N108:N111"/>
    <mergeCell ref="L112:L115"/>
    <mergeCell ref="N112:N115"/>
    <mergeCell ref="L104:L107"/>
    <mergeCell ref="N104:N107"/>
    <mergeCell ref="L96:L99"/>
    <mergeCell ref="N96:N99"/>
    <mergeCell ref="B112:B115"/>
    <mergeCell ref="C112:C115"/>
    <mergeCell ref="B96:B99"/>
    <mergeCell ref="C96:C99"/>
    <mergeCell ref="D96:D99"/>
    <mergeCell ref="K96:K98"/>
    <mergeCell ref="D112:D115"/>
    <mergeCell ref="K112:K114"/>
    <mergeCell ref="L100:L103"/>
    <mergeCell ref="N100:N103"/>
    <mergeCell ref="B100:B103"/>
    <mergeCell ref="C100:C103"/>
    <mergeCell ref="D100:D103"/>
    <mergeCell ref="K100:K102"/>
    <mergeCell ref="B108:B111"/>
    <mergeCell ref="C108:C111"/>
    <mergeCell ref="D108:D111"/>
    <mergeCell ref="K108:K110"/>
    <mergeCell ref="N92:N95"/>
    <mergeCell ref="L88:L91"/>
    <mergeCell ref="N88:N91"/>
    <mergeCell ref="L84:L87"/>
    <mergeCell ref="N84:N87"/>
    <mergeCell ref="L80:L83"/>
    <mergeCell ref="N80:N83"/>
    <mergeCell ref="B84:B87"/>
    <mergeCell ref="C84:C87"/>
    <mergeCell ref="B80:B83"/>
    <mergeCell ref="C80:C83"/>
    <mergeCell ref="D80:D83"/>
    <mergeCell ref="K80:K82"/>
    <mergeCell ref="D84:D87"/>
    <mergeCell ref="K84:K86"/>
    <mergeCell ref="B88:B91"/>
    <mergeCell ref="C88:C91"/>
    <mergeCell ref="D88:D91"/>
    <mergeCell ref="K88:K90"/>
    <mergeCell ref="B92:B95"/>
    <mergeCell ref="C92:C95"/>
    <mergeCell ref="D92:D95"/>
    <mergeCell ref="K92:K94"/>
    <mergeCell ref="L92:L95"/>
    <mergeCell ref="L76:L79"/>
    <mergeCell ref="N76:N79"/>
    <mergeCell ref="K72:K74"/>
    <mergeCell ref="L72:L75"/>
    <mergeCell ref="N72:N75"/>
    <mergeCell ref="B76:B79"/>
    <mergeCell ref="C76:C79"/>
    <mergeCell ref="D76:D79"/>
    <mergeCell ref="K76:K78"/>
    <mergeCell ref="B72:B75"/>
    <mergeCell ref="C72:C75"/>
    <mergeCell ref="D72:D75"/>
    <mergeCell ref="C64:C67"/>
    <mergeCell ref="L56:L59"/>
    <mergeCell ref="N56:N59"/>
    <mergeCell ref="N52:N55"/>
    <mergeCell ref="B56:B59"/>
    <mergeCell ref="C56:C59"/>
    <mergeCell ref="D56:D59"/>
    <mergeCell ref="B52:B55"/>
    <mergeCell ref="C52:C55"/>
    <mergeCell ref="D52:D55"/>
    <mergeCell ref="K52:K54"/>
    <mergeCell ref="N60:N63"/>
    <mergeCell ref="B48:B51"/>
    <mergeCell ref="C48:C51"/>
    <mergeCell ref="D48:D51"/>
    <mergeCell ref="K48:K50"/>
    <mergeCell ref="L48:L51"/>
    <mergeCell ref="N48:N51"/>
    <mergeCell ref="K56:K58"/>
    <mergeCell ref="L44:L47"/>
    <mergeCell ref="N44:N47"/>
    <mergeCell ref="L52:L55"/>
    <mergeCell ref="B60:B63"/>
    <mergeCell ref="C60:C63"/>
    <mergeCell ref="D60:D63"/>
    <mergeCell ref="K60:K62"/>
    <mergeCell ref="L60:L63"/>
    <mergeCell ref="L40:L43"/>
    <mergeCell ref="N40:N43"/>
    <mergeCell ref="B40:B43"/>
    <mergeCell ref="C40:C43"/>
    <mergeCell ref="D40:D43"/>
    <mergeCell ref="K40:K42"/>
    <mergeCell ref="B44:B47"/>
    <mergeCell ref="C44:C47"/>
    <mergeCell ref="L24:L27"/>
    <mergeCell ref="N32:N35"/>
    <mergeCell ref="B36:B39"/>
    <mergeCell ref="C36:C39"/>
    <mergeCell ref="D36:D39"/>
    <mergeCell ref="K36:K38"/>
    <mergeCell ref="L36:L39"/>
    <mergeCell ref="N36:N39"/>
    <mergeCell ref="D44:D47"/>
    <mergeCell ref="K44:K46"/>
    <mergeCell ref="K8:K10"/>
    <mergeCell ref="D16:D19"/>
    <mergeCell ref="K16:K18"/>
    <mergeCell ref="B16:B19"/>
    <mergeCell ref="L16:L19"/>
    <mergeCell ref="B32:B35"/>
    <mergeCell ref="C32:C35"/>
    <mergeCell ref="D32:D35"/>
    <mergeCell ref="K32:K34"/>
    <mergeCell ref="L32:L35"/>
    <mergeCell ref="K24:K26"/>
    <mergeCell ref="D24:D27"/>
    <mergeCell ref="L68:L71"/>
    <mergeCell ref="N68:N71"/>
    <mergeCell ref="B64:B67"/>
    <mergeCell ref="B68:B71"/>
    <mergeCell ref="C68:C71"/>
    <mergeCell ref="L8:L11"/>
    <mergeCell ref="N12:N15"/>
    <mergeCell ref="N16:N19"/>
    <mergeCell ref="B20:B23"/>
    <mergeCell ref="C20:C23"/>
    <mergeCell ref="D20:D23"/>
    <mergeCell ref="K20:K22"/>
    <mergeCell ref="L20:L23"/>
    <mergeCell ref="N20:N23"/>
    <mergeCell ref="C16:C19"/>
    <mergeCell ref="B8:B11"/>
    <mergeCell ref="N8:N11"/>
    <mergeCell ref="B12:B15"/>
    <mergeCell ref="C12:C15"/>
    <mergeCell ref="D12:D15"/>
    <mergeCell ref="K12:K14"/>
    <mergeCell ref="L12:L15"/>
    <mergeCell ref="C8:C11"/>
    <mergeCell ref="D8:D11"/>
    <mergeCell ref="D68:D71"/>
    <mergeCell ref="K68:K70"/>
    <mergeCell ref="D64:D67"/>
    <mergeCell ref="K64:K66"/>
    <mergeCell ref="L64:L67"/>
    <mergeCell ref="A1:N1"/>
    <mergeCell ref="A4:A115"/>
    <mergeCell ref="B4:B7"/>
    <mergeCell ref="C4:C7"/>
    <mergeCell ref="D4:D7"/>
    <mergeCell ref="K4:K6"/>
    <mergeCell ref="L4:L7"/>
    <mergeCell ref="M4:M115"/>
    <mergeCell ref="N4:N7"/>
    <mergeCell ref="N64:N67"/>
    <mergeCell ref="N24:N27"/>
    <mergeCell ref="B28:B31"/>
    <mergeCell ref="C28:C31"/>
    <mergeCell ref="D28:D31"/>
    <mergeCell ref="K28:K30"/>
    <mergeCell ref="L28:L31"/>
    <mergeCell ref="N28:N31"/>
    <mergeCell ref="B24:B27"/>
    <mergeCell ref="C24:C27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3.710937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271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hidden="1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/>
      <c r="I16" s="73"/>
      <c r="J16" s="24"/>
      <c r="K16" s="334"/>
      <c r="L16" s="336"/>
      <c r="M16" s="348"/>
      <c r="N16" s="350"/>
    </row>
    <row r="17" spans="1:14" ht="39" hidden="1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/>
      <c r="I17" s="73"/>
      <c r="J17" s="24"/>
      <c r="K17" s="335"/>
      <c r="L17" s="337"/>
      <c r="M17" s="348"/>
      <c r="N17" s="351"/>
    </row>
    <row r="18" spans="1:14" ht="32.25" hidden="1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/>
      <c r="I18" s="73"/>
      <c r="J18" s="24"/>
      <c r="K18" s="335"/>
      <c r="L18" s="337"/>
      <c r="M18" s="348"/>
      <c r="N18" s="351"/>
    </row>
    <row r="19" spans="1:14" ht="33" hidden="1" customHeight="1" x14ac:dyDescent="0.25">
      <c r="A19" s="339"/>
      <c r="B19" s="338"/>
      <c r="C19" s="339"/>
      <c r="D19" s="340"/>
      <c r="E19" s="180" t="s">
        <v>16</v>
      </c>
      <c r="F19" s="183" t="s">
        <v>187</v>
      </c>
      <c r="G19" s="182" t="s">
        <v>18</v>
      </c>
      <c r="H19" s="73"/>
      <c r="I19" s="73"/>
      <c r="J19" s="24"/>
      <c r="K19" s="24"/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'[53]Оценка от учреждения'!H20</f>
        <v>7.3</v>
      </c>
      <c r="I20" s="73">
        <f>'[53]Оценка от учреждения'!I20</f>
        <v>5.6</v>
      </c>
      <c r="J20" s="24">
        <f>IF(H20/I20*100&gt;100,100,H20/I20*100)</f>
        <v>100</v>
      </c>
      <c r="K20" s="334">
        <f>(J20+J21+J22)/3</f>
        <v>100</v>
      </c>
      <c r="L20" s="336">
        <f>(K20+K23)/2</f>
        <v>93.4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'[53]Оценка от учреждения'!H21</f>
        <v>100</v>
      </c>
      <c r="I21" s="73">
        <f>'[53]Оценка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'[53]Оценка от учреждения'!H22</f>
        <v>55</v>
      </c>
      <c r="I22" s="73">
        <f>'[53]Оценка от учреждения'!I22</f>
        <v>60</v>
      </c>
      <c r="J22" s="24">
        <f>IF(I22/H22*100&gt;100,100,I22/H22*100)</f>
        <v>100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'[53]Оценка от учреждения'!H23</f>
        <v>2.5</v>
      </c>
      <c r="I23" s="73">
        <f>'[53]Оценка от учреждения'!I23</f>
        <v>2.17</v>
      </c>
      <c r="J23" s="24">
        <f>IF(I23/H23*100&gt;100,100,I23/H23*100)</f>
        <v>86.8</v>
      </c>
      <c r="K23" s="24">
        <f>J23</f>
        <v>86.8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'[53]Оценка от учреждения'!H24</f>
        <v>7.3</v>
      </c>
      <c r="I24" s="73">
        <f>'[53]Оценка от учреждения'!I24</f>
        <v>5.8</v>
      </c>
      <c r="J24" s="24">
        <f>IF(H24/I24*100&gt;100,100,H24/I24*100)</f>
        <v>100</v>
      </c>
      <c r="K24" s="334">
        <f>(J24+J25+J26)/3</f>
        <v>100</v>
      </c>
      <c r="L24" s="336">
        <f>(K24+K27)/2</f>
        <v>100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'[53]Оценка от учреждения'!H25</f>
        <v>100</v>
      </c>
      <c r="I25" s="73">
        <f>'[53]Оценка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'[53]Оценка от учреждения'!H26</f>
        <v>55</v>
      </c>
      <c r="I26" s="73">
        <f>'[53]Оценка от учреждения'!I26</f>
        <v>60</v>
      </c>
      <c r="J26" s="24">
        <f>IF(I26/H26*100&gt;100,100,I26/H26*100)</f>
        <v>100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'[53]Оценка от учреждения'!H27</f>
        <v>24</v>
      </c>
      <c r="I27" s="73">
        <f>'[53]Оценка от учреждения'!I27</f>
        <v>28.5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'[53]Оценка от учреждения'!H28</f>
        <v>7.3</v>
      </c>
      <c r="I28" s="73">
        <f>'[53]Оценка от учреждения'!I28</f>
        <v>0</v>
      </c>
      <c r="J28" s="24">
        <v>100</v>
      </c>
      <c r="K28" s="334">
        <f>(J28+J29+J30)/3</f>
        <v>100</v>
      </c>
      <c r="L28" s="336">
        <f>(K28+K31)/2</f>
        <v>96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'[53]Оценка от учреждения'!H29</f>
        <v>100</v>
      </c>
      <c r="I29" s="73">
        <f>'[53]Оценка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'[53]Оценка от учреждения'!H30</f>
        <v>55</v>
      </c>
      <c r="I30" s="73">
        <f>'[53]Оценка от учреждения'!I30</f>
        <v>56.6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'[53]Оценка от учреждения'!H31</f>
        <v>1</v>
      </c>
      <c r="I31" s="73">
        <f>'[53]Оценка от учреждения'!I31</f>
        <v>0.92</v>
      </c>
      <c r="J31" s="24">
        <f>IF(I31/H31*100&gt;100,100,I31/H31*100)</f>
        <v>92</v>
      </c>
      <c r="K31" s="24">
        <f>J31</f>
        <v>92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'[53]Оценка от учреждения'!H32</f>
        <v>7.3</v>
      </c>
      <c r="I32" s="73">
        <f>'[53]Оценка от учреждения'!I32</f>
        <v>6.2</v>
      </c>
      <c r="J32" s="24">
        <f>IF(H32/I32*100&gt;100,100,H32/I32*100)</f>
        <v>100</v>
      </c>
      <c r="K32" s="334">
        <f>(J32+J33+J34)/3</f>
        <v>96.969696969696955</v>
      </c>
      <c r="L32" s="336">
        <f>(K32+K35)/2</f>
        <v>97.709755548045507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'[53]Оценка от учреждения'!H33</f>
        <v>100</v>
      </c>
      <c r="I33" s="73">
        <f>'[53]Оценка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'[53]Оценка от учреждения'!H34</f>
        <v>55</v>
      </c>
      <c r="I34" s="73">
        <f>'[53]Оценка от учреждения'!I34</f>
        <v>50</v>
      </c>
      <c r="J34" s="24">
        <f>IF(I34/H34*100&gt;100,100,I34/H34*100)</f>
        <v>90.909090909090907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'[53]Оценка от учреждения'!H35</f>
        <v>269</v>
      </c>
      <c r="I35" s="73">
        <f>'[53]Оценка от учреждения'!I35</f>
        <v>264.83</v>
      </c>
      <c r="J35" s="24">
        <f>IF(I35/H35*100&gt;100,100,I35/H35*100)</f>
        <v>98.449814126394045</v>
      </c>
      <c r="K35" s="24">
        <f>J35</f>
        <v>98.449814126394045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hidden="1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/>
      <c r="I84" s="73"/>
      <c r="J84" s="24"/>
      <c r="K84" s="334"/>
      <c r="L84" s="336"/>
      <c r="M84" s="348"/>
      <c r="N84" s="350"/>
    </row>
    <row r="85" spans="1:14" ht="36" hidden="1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/>
      <c r="I85" s="73"/>
      <c r="J85" s="24"/>
      <c r="K85" s="335"/>
      <c r="L85" s="337"/>
      <c r="M85" s="348"/>
      <c r="N85" s="351"/>
    </row>
    <row r="86" spans="1:14" ht="32.25" hidden="1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/>
      <c r="I86" s="73"/>
      <c r="J86" s="24"/>
      <c r="K86" s="335"/>
      <c r="L86" s="337"/>
      <c r="M86" s="348"/>
      <c r="N86" s="351"/>
    </row>
    <row r="87" spans="1:14" ht="33" hidden="1" customHeight="1" x14ac:dyDescent="0.25">
      <c r="A87" s="339"/>
      <c r="B87" s="338"/>
      <c r="C87" s="339"/>
      <c r="D87" s="340"/>
      <c r="E87" s="180" t="s">
        <v>16</v>
      </c>
      <c r="F87" s="183" t="s">
        <v>187</v>
      </c>
      <c r="G87" s="182" t="s">
        <v>18</v>
      </c>
      <c r="H87" s="73"/>
      <c r="I87" s="73"/>
      <c r="J87" s="24"/>
      <c r="K87" s="24"/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'[53]Оценка от учреждения'!H96</f>
        <v>100</v>
      </c>
      <c r="I96" s="73">
        <f>'[53]Оценка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93.4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'[53]Оценка от учреждения'!H97</f>
        <v>7.3</v>
      </c>
      <c r="I97" s="73">
        <f>'[53]Оценка от учреждения'!I97</f>
        <v>5.6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'[53]Оценка от учреждения'!H98</f>
        <v>100</v>
      </c>
      <c r="I98" s="73">
        <f>'[53]Оценка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'[53]Оценка от учреждения'!H99</f>
        <v>2.5</v>
      </c>
      <c r="I99" s="73">
        <f>'[53]Оценка от учреждения'!I99</f>
        <v>2.17</v>
      </c>
      <c r="J99" s="24">
        <f>IF(I99/H99*100&gt;100,100,I99/H99*100)</f>
        <v>86.8</v>
      </c>
      <c r="K99" s="24">
        <f>J99</f>
        <v>86.8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'[53]Оценка от учреждения'!H100</f>
        <v>100</v>
      </c>
      <c r="I100" s="73">
        <f>'[53]Оценка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'[53]Оценка от учреждения'!H101</f>
        <v>7.3</v>
      </c>
      <c r="I101" s="73">
        <f>'[53]Оценка от учреждения'!I101</f>
        <v>5.8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'[53]Оценка от учреждения'!H102</f>
        <v>100</v>
      </c>
      <c r="I102" s="73">
        <f>'[53]Оценка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'[53]Оценка от учреждения'!H103</f>
        <v>24</v>
      </c>
      <c r="I103" s="73">
        <f>'[53]Оценка от учреждения'!I103</f>
        <v>28.5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'[53]Оценка от учреждения'!H108</f>
        <v>100</v>
      </c>
      <c r="I108" s="73">
        <f>'[53]Оценка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99.224907063197023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'[53]Оценка от учреждения'!H109</f>
        <v>7.3</v>
      </c>
      <c r="I109" s="73">
        <f>'[53]Оценка от учреждения'!I109</f>
        <v>6.2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'[53]Оценка от учреждения'!H110</f>
        <v>100</v>
      </c>
      <c r="I110" s="73">
        <f>'[53]Оценка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'[53]Оценка от учреждения'!H111</f>
        <v>269</v>
      </c>
      <c r="I111" s="73">
        <f>'[53]Оценка от учреждения'!I111</f>
        <v>264.83</v>
      </c>
      <c r="J111" s="24">
        <f>IF(I111/H111*100&gt;100,100,I111/H111*100)</f>
        <v>98.449814126394045</v>
      </c>
      <c r="K111" s="24">
        <f>J111</f>
        <v>98.449814126394045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8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C1" zoomScale="70" zoomScaleNormal="70" workbookViewId="0">
      <selection activeCell="C2" sqref="C2"/>
    </sheetView>
  </sheetViews>
  <sheetFormatPr defaultColWidth="9.140625" defaultRowHeight="15.75" x14ac:dyDescent="0.25"/>
  <cols>
    <col min="1" max="1" width="19.140625" style="189" customWidth="1"/>
    <col min="2" max="2" width="39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272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'[54]Оценка от учреждения'!H16</f>
        <v>10</v>
      </c>
      <c r="I16" s="73">
        <f>'[54]Оценка от учреждения'!I16</f>
        <v>0.6</v>
      </c>
      <c r="J16" s="24">
        <f>IF(H16/I16*100&gt;100,100,H16/I16*100)</f>
        <v>100</v>
      </c>
      <c r="K16" s="334">
        <f>(J16+J17+J18)/3</f>
        <v>93.333333333333329</v>
      </c>
      <c r="L16" s="336">
        <f>(K16+K19)/2</f>
        <v>96.666666666666657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'[54]Оценка от учреждения'!H17</f>
        <v>100</v>
      </c>
      <c r="I17" s="73">
        <f>'[54]Оценка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'[54]Оценка от учреждения'!H18</f>
        <v>100</v>
      </c>
      <c r="I18" s="73">
        <f>'[54]Оценка от учреждения'!I18</f>
        <v>80</v>
      </c>
      <c r="J18" s="24">
        <f>IF(I18/H18*100&gt;100,100,I18/H18*100)</f>
        <v>80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'[54]Оценка от учреждения'!H19</f>
        <v>0.67</v>
      </c>
      <c r="I19" s="73">
        <f>'[54]Оценка от учреждения'!I19</f>
        <v>0.67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hidden="1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/>
      <c r="I20" s="73"/>
      <c r="J20" s="24"/>
      <c r="K20" s="334"/>
      <c r="L20" s="336"/>
      <c r="M20" s="348"/>
      <c r="N20" s="350"/>
    </row>
    <row r="21" spans="1:14" ht="39" hidden="1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/>
      <c r="I21" s="73"/>
      <c r="J21" s="24"/>
      <c r="K21" s="335"/>
      <c r="L21" s="337"/>
      <c r="M21" s="348"/>
      <c r="N21" s="351"/>
    </row>
    <row r="22" spans="1:14" ht="33.75" hidden="1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/>
      <c r="I22" s="73"/>
      <c r="J22" s="24"/>
      <c r="K22" s="335"/>
      <c r="L22" s="337"/>
      <c r="M22" s="348"/>
      <c r="N22" s="351"/>
    </row>
    <row r="23" spans="1:14" ht="33" hidden="1" customHeight="1" x14ac:dyDescent="0.25">
      <c r="A23" s="339"/>
      <c r="B23" s="338"/>
      <c r="C23" s="339"/>
      <c r="D23" s="340"/>
      <c r="E23" s="180" t="s">
        <v>16</v>
      </c>
      <c r="F23" s="183" t="s">
        <v>187</v>
      </c>
      <c r="G23" s="182" t="s">
        <v>18</v>
      </c>
      <c r="H23" s="73"/>
      <c r="I23" s="73"/>
      <c r="J23" s="24"/>
      <c r="K23" s="24"/>
      <c r="L23" s="337"/>
      <c r="M23" s="348"/>
      <c r="N23" s="352"/>
    </row>
    <row r="24" spans="1:14" ht="52.5" hidden="1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/>
      <c r="I24" s="73"/>
      <c r="J24" s="24"/>
      <c r="K24" s="334"/>
      <c r="L24" s="336"/>
      <c r="M24" s="348"/>
      <c r="N24" s="350"/>
    </row>
    <row r="25" spans="1:14" ht="39" hidden="1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/>
      <c r="I25" s="73"/>
      <c r="J25" s="24"/>
      <c r="K25" s="335"/>
      <c r="L25" s="337"/>
      <c r="M25" s="348"/>
      <c r="N25" s="351"/>
    </row>
    <row r="26" spans="1:14" ht="35.25" hidden="1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/>
      <c r="I26" s="73"/>
      <c r="J26" s="24"/>
      <c r="K26" s="335"/>
      <c r="L26" s="337"/>
      <c r="M26" s="348"/>
      <c r="N26" s="351"/>
    </row>
    <row r="27" spans="1:14" ht="33" hidden="1" customHeight="1" x14ac:dyDescent="0.25">
      <c r="A27" s="339"/>
      <c r="B27" s="338"/>
      <c r="C27" s="339"/>
      <c r="D27" s="340"/>
      <c r="E27" s="180" t="s">
        <v>16</v>
      </c>
      <c r="F27" s="183" t="s">
        <v>187</v>
      </c>
      <c r="G27" s="182" t="s">
        <v>18</v>
      </c>
      <c r="H27" s="73"/>
      <c r="I27" s="73"/>
      <c r="J27" s="24"/>
      <c r="K27" s="24"/>
      <c r="L27" s="337"/>
      <c r="M27" s="348"/>
      <c r="N27" s="352"/>
    </row>
    <row r="28" spans="1:14" ht="5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>
        <f>'[54]Оценка от учреждения'!H28</f>
        <v>3.3</v>
      </c>
      <c r="I28" s="73">
        <f>'[54]Оценка от учреждения'!I28</f>
        <v>2.8</v>
      </c>
      <c r="J28" s="24">
        <f>IF(H28/I28*100&gt;100,100,H28/I28*100)</f>
        <v>100</v>
      </c>
      <c r="K28" s="334">
        <f>(J28+J29+J30)/3</f>
        <v>100</v>
      </c>
      <c r="L28" s="336">
        <f>(K28+K31)/2</f>
        <v>100</v>
      </c>
      <c r="M28" s="348"/>
      <c r="N28" s="350"/>
    </row>
    <row r="29" spans="1:14" ht="39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>
        <f>'[54]Оценка от учреждения'!H29</f>
        <v>100</v>
      </c>
      <c r="I29" s="73">
        <f>'[54]Оценка от учреждения'!I29</f>
        <v>100</v>
      </c>
      <c r="J29" s="24">
        <f>IF(I29/H29*100&gt;100,100,I29/H29*100)</f>
        <v>100</v>
      </c>
      <c r="K29" s="335"/>
      <c r="L29" s="337"/>
      <c r="M29" s="348"/>
      <c r="N29" s="351"/>
    </row>
    <row r="30" spans="1:14" ht="33.75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>
        <f>'[54]Оценка от учреждения'!H30</f>
        <v>70</v>
      </c>
      <c r="I30" s="73">
        <f>'[54]Оценка от учреждения'!I30</f>
        <v>75</v>
      </c>
      <c r="J30" s="24">
        <f>IF(I30/H30*100&gt;100,100,I30/H30*100)</f>
        <v>100</v>
      </c>
      <c r="K30" s="335"/>
      <c r="L30" s="337"/>
      <c r="M30" s="348"/>
      <c r="N30" s="351"/>
    </row>
    <row r="31" spans="1:14" ht="33" customHeight="1" x14ac:dyDescent="0.25">
      <c r="A31" s="339"/>
      <c r="B31" s="338"/>
      <c r="C31" s="339"/>
      <c r="D31" s="340"/>
      <c r="E31" s="180" t="s">
        <v>16</v>
      </c>
      <c r="F31" s="183" t="s">
        <v>295</v>
      </c>
      <c r="G31" s="182" t="s">
        <v>18</v>
      </c>
      <c r="H31" s="73">
        <f>'[54]Оценка от учреждения'!H31</f>
        <v>2</v>
      </c>
      <c r="I31" s="73">
        <f>'[54]Оценка от учреждения'!I31</f>
        <v>2.92</v>
      </c>
      <c r="J31" s="24">
        <f>IF(I31/H31*100&gt;100,100,I31/H31*100)</f>
        <v>100</v>
      </c>
      <c r="K31" s="24">
        <f>J31</f>
        <v>100</v>
      </c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'[54]Оценка от учреждения'!H32</f>
        <v>3.3</v>
      </c>
      <c r="I32" s="73">
        <f>'[54]Оценка от учреждения'!I32</f>
        <v>3.3</v>
      </c>
      <c r="J32" s="24">
        <f>IF(H32/I32*100&gt;100,100,H32/I32*100)</f>
        <v>100</v>
      </c>
      <c r="K32" s="334">
        <f>(J32+J33+J34)/3</f>
        <v>100</v>
      </c>
      <c r="L32" s="336">
        <f>(K32+K35)/2</f>
        <v>100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'[54]Оценка от учреждения'!H33</f>
        <v>100</v>
      </c>
      <c r="I33" s="73">
        <f>'[54]Оценка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'[54]Оценка от учреждения'!H34</f>
        <v>83.4</v>
      </c>
      <c r="I34" s="73">
        <f>'[54]Оценка от учреждения'!I34</f>
        <v>88.5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'[54]Оценка от учреждения'!H35</f>
        <v>213</v>
      </c>
      <c r="I35" s="73">
        <f>'[54]Оценка от учреждения'!I35</f>
        <v>217.75</v>
      </c>
      <c r="J35" s="24">
        <f>IF(I35/H35*100&gt;100,100,I35/H35*100)</f>
        <v>100</v>
      </c>
      <c r="K35" s="24">
        <f>J35</f>
        <v>100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>
        <f>'[54]Оценка от учреждения'!H60</f>
        <v>3.3</v>
      </c>
      <c r="I60" s="73">
        <f>'[54]Оценка от учреждения'!I60</f>
        <v>3</v>
      </c>
      <c r="J60" s="24">
        <v>100</v>
      </c>
      <c r="K60" s="334">
        <f>(J60+J61+J62)/3</f>
        <v>99.360511590727413</v>
      </c>
      <c r="L60" s="336">
        <f>(K60+K63)/2</f>
        <v>99.680255795363706</v>
      </c>
      <c r="M60" s="348"/>
      <c r="N60" s="350"/>
    </row>
    <row r="61" spans="1:14" ht="39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>
        <f>'[54]Оценка от учреждения'!H61</f>
        <v>100</v>
      </c>
      <c r="I61" s="73">
        <f>'[54]Оценка от учреждения'!I61</f>
        <v>100</v>
      </c>
      <c r="J61" s="24">
        <f>IF(I61/H61*100&gt;100,100,I61/H61*100)</f>
        <v>100</v>
      </c>
      <c r="K61" s="335"/>
      <c r="L61" s="337"/>
      <c r="M61" s="348"/>
      <c r="N61" s="351"/>
    </row>
    <row r="62" spans="1:14" ht="33.75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>
        <f>'[54]Оценка от учреждения'!H62</f>
        <v>83.4</v>
      </c>
      <c r="I62" s="73">
        <f>'[54]Оценка от учреждения'!I62</f>
        <v>81.8</v>
      </c>
      <c r="J62" s="24">
        <f>IF(I62/H62*100&gt;100,100,I62/H62*100)</f>
        <v>98.081534772182238</v>
      </c>
      <c r="K62" s="335"/>
      <c r="L62" s="337"/>
      <c r="M62" s="348"/>
      <c r="N62" s="351"/>
    </row>
    <row r="63" spans="1:14" ht="33" customHeight="1" x14ac:dyDescent="0.25">
      <c r="A63" s="339"/>
      <c r="B63" s="338"/>
      <c r="C63" s="339"/>
      <c r="D63" s="340"/>
      <c r="E63" s="180" t="s">
        <v>16</v>
      </c>
      <c r="F63" s="183" t="s">
        <v>295</v>
      </c>
      <c r="G63" s="182" t="s">
        <v>18</v>
      </c>
      <c r="H63" s="73">
        <f>'[54]Оценка от учреждения'!H63</f>
        <v>40</v>
      </c>
      <c r="I63" s="73">
        <f>'[54]Оценка от учреждения'!I63</f>
        <v>42.25</v>
      </c>
      <c r="J63" s="24">
        <f>IF(I63/H63*100&gt;100,100,I63/H63*100)</f>
        <v>100</v>
      </c>
      <c r="K63" s="24">
        <f>J63</f>
        <v>100</v>
      </c>
      <c r="L63" s="337"/>
      <c r="M63" s="348"/>
      <c r="N63" s="352"/>
    </row>
    <row r="64" spans="1:14" s="179" customFormat="1" ht="5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>
        <f>'[54]Оценка от учреждения'!H64</f>
        <v>7.5</v>
      </c>
      <c r="I64" s="23">
        <f>'[54]Оценка от учреждения'!I64</f>
        <v>0.4</v>
      </c>
      <c r="J64" s="24">
        <f>IF(I64=0,100,IF(H64/I64*100&gt;100,100,H64/I64*100))</f>
        <v>100</v>
      </c>
      <c r="K64" s="342">
        <f>(J64+J65+J66)/3</f>
        <v>100</v>
      </c>
      <c r="L64" s="336">
        <f>(K64+K67)/2</f>
        <v>90.601503759398497</v>
      </c>
      <c r="M64" s="348"/>
      <c r="N64" s="350"/>
    </row>
    <row r="65" spans="1:14" s="179" customFormat="1" ht="39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>
        <f>'[54]Оценка от учреждения'!H65</f>
        <v>100</v>
      </c>
      <c r="I65" s="23">
        <f>'[54]Оценка от учреждения'!I65</f>
        <v>100</v>
      </c>
      <c r="J65" s="24">
        <f>IF(I65/H65*100&gt;100,100,I65/H65*100)</f>
        <v>100</v>
      </c>
      <c r="K65" s="343"/>
      <c r="L65" s="344"/>
      <c r="M65" s="348"/>
      <c r="N65" s="351"/>
    </row>
    <row r="66" spans="1:14" s="179" customFormat="1" ht="33.75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>
        <f>'[54]Оценка от учреждения'!H66</f>
        <v>70.8</v>
      </c>
      <c r="I66" s="23">
        <f>'[54]Оценка от учреждения'!I66</f>
        <v>75</v>
      </c>
      <c r="J66" s="24">
        <f>IF(I66/H66*100&gt;100,100,I66/H66*100)</f>
        <v>100</v>
      </c>
      <c r="K66" s="343"/>
      <c r="L66" s="344"/>
      <c r="M66" s="348"/>
      <c r="N66" s="351"/>
    </row>
    <row r="67" spans="1:14" s="179" customFormat="1" ht="33" customHeight="1" x14ac:dyDescent="0.25">
      <c r="A67" s="339"/>
      <c r="B67" s="338"/>
      <c r="C67" s="339"/>
      <c r="D67" s="341"/>
      <c r="E67" s="180" t="s">
        <v>16</v>
      </c>
      <c r="F67" s="183" t="s">
        <v>295</v>
      </c>
      <c r="G67" s="182" t="s">
        <v>18</v>
      </c>
      <c r="H67" s="23">
        <f>'[54]Оценка от учреждения'!H67</f>
        <v>1.33</v>
      </c>
      <c r="I67" s="23">
        <f>'[54]Оценка от учреждения'!I67</f>
        <v>1.08</v>
      </c>
      <c r="J67" s="24">
        <f>IF(I67/H67*100&gt;100,100,I67/H67*100)</f>
        <v>81.203007518796994</v>
      </c>
      <c r="K67" s="24">
        <f>J67</f>
        <v>81.203007518796994</v>
      </c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>
        <f>'[54]Оценка от учреждения'!H80</f>
        <v>100</v>
      </c>
      <c r="I80" s="23">
        <f>'[54]Оценка от учреждения'!I80</f>
        <v>100</v>
      </c>
      <c r="J80" s="24">
        <f>IF(I80/H80*100&gt;100,100,I80/H80*100)</f>
        <v>100</v>
      </c>
      <c r="K80" s="342">
        <f>(J80+J81+J82)/3</f>
        <v>100</v>
      </c>
      <c r="L80" s="336">
        <f>(K80+K83)/2</f>
        <v>90.601503759398497</v>
      </c>
      <c r="M80" s="348"/>
      <c r="N80" s="350"/>
    </row>
    <row r="81" spans="1:14" s="179" customFormat="1" ht="39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>
        <f>'[54]Оценка от учреждения'!H81</f>
        <v>7.5</v>
      </c>
      <c r="I81" s="23">
        <f>'[54]Оценка от учреждения'!I81</f>
        <v>0.4</v>
      </c>
      <c r="J81" s="24">
        <f>IF(I81=0,100,IF(H81/I81*100&gt;100,100,H81/I81*100))</f>
        <v>100</v>
      </c>
      <c r="K81" s="343"/>
      <c r="L81" s="344"/>
      <c r="M81" s="348"/>
      <c r="N81" s="351"/>
    </row>
    <row r="82" spans="1:14" s="179" customFormat="1" ht="33.75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>
        <f>'[54]Оценка от учреждения'!H82</f>
        <v>100</v>
      </c>
      <c r="I82" s="23">
        <f>'[54]Оценка от учреждения'!I82</f>
        <v>100</v>
      </c>
      <c r="J82" s="24">
        <f>IF(I82/H82*100&gt;100,100,I82/H82*100)</f>
        <v>100</v>
      </c>
      <c r="K82" s="343"/>
      <c r="L82" s="344"/>
      <c r="M82" s="348"/>
      <c r="N82" s="351"/>
    </row>
    <row r="83" spans="1:14" s="179" customFormat="1" ht="33" customHeight="1" x14ac:dyDescent="0.25">
      <c r="A83" s="339"/>
      <c r="B83" s="338"/>
      <c r="C83" s="339"/>
      <c r="D83" s="341"/>
      <c r="E83" s="180" t="s">
        <v>16</v>
      </c>
      <c r="F83" s="183" t="s">
        <v>295</v>
      </c>
      <c r="G83" s="182" t="s">
        <v>18</v>
      </c>
      <c r="H83" s="23">
        <f>'[54]Оценка от учреждения'!H83</f>
        <v>1.33</v>
      </c>
      <c r="I83" s="23">
        <f>'[54]Оценка от учреждения'!I83</f>
        <v>1.08</v>
      </c>
      <c r="J83" s="24">
        <f>IF(I83/H83*100&gt;100,100,I83/H83*100)</f>
        <v>81.203007518796994</v>
      </c>
      <c r="K83" s="24">
        <f>J83</f>
        <v>81.203007518796994</v>
      </c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'[54]Оценка от учреждения'!H84</f>
        <v>100</v>
      </c>
      <c r="I84" s="73">
        <f>'[54]Оценка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'[54]Оценка от учреждения'!H85</f>
        <v>3.3</v>
      </c>
      <c r="I85" s="73">
        <f>'[54]Оценка от учреждения'!I85</f>
        <v>0.6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'[54]Оценка от учреждения'!H86</f>
        <v>100</v>
      </c>
      <c r="I86" s="73">
        <f>'[54]Оценка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'[54]Оценка от учреждения'!H87</f>
        <v>0.67</v>
      </c>
      <c r="I87" s="73">
        <f>'[54]Оценка от учреждения'!I87</f>
        <v>0.67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hidden="1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/>
      <c r="I96" s="73"/>
      <c r="J96" s="24"/>
      <c r="K96" s="334"/>
      <c r="L96" s="336"/>
      <c r="M96" s="348"/>
      <c r="N96" s="350"/>
    </row>
    <row r="97" spans="1:14" ht="39" hidden="1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/>
      <c r="I97" s="73"/>
      <c r="J97" s="24"/>
      <c r="K97" s="335"/>
      <c r="L97" s="337"/>
      <c r="M97" s="348"/>
      <c r="N97" s="351"/>
    </row>
    <row r="98" spans="1:14" ht="33.75" hidden="1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/>
      <c r="I98" s="73"/>
      <c r="J98" s="24"/>
      <c r="K98" s="335"/>
      <c r="L98" s="337"/>
      <c r="M98" s="348"/>
      <c r="N98" s="351"/>
    </row>
    <row r="99" spans="1:14" ht="33" hidden="1" customHeight="1" x14ac:dyDescent="0.25">
      <c r="A99" s="339"/>
      <c r="B99" s="338"/>
      <c r="C99" s="339"/>
      <c r="D99" s="340"/>
      <c r="E99" s="180" t="s">
        <v>16</v>
      </c>
      <c r="F99" s="183" t="s">
        <v>187</v>
      </c>
      <c r="G99" s="182" t="s">
        <v>18</v>
      </c>
      <c r="H99" s="73"/>
      <c r="I99" s="73"/>
      <c r="J99" s="24"/>
      <c r="K99" s="24"/>
      <c r="L99" s="337"/>
      <c r="M99" s="348"/>
      <c r="N99" s="352"/>
    </row>
    <row r="100" spans="1:14" ht="34.5" hidden="1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/>
      <c r="I100" s="73"/>
      <c r="J100" s="24"/>
      <c r="K100" s="334"/>
      <c r="L100" s="336"/>
      <c r="M100" s="348"/>
      <c r="N100" s="350"/>
    </row>
    <row r="101" spans="1:14" ht="39" hidden="1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/>
      <c r="I101" s="73"/>
      <c r="J101" s="24"/>
      <c r="K101" s="335"/>
      <c r="L101" s="337"/>
      <c r="M101" s="348"/>
      <c r="N101" s="351"/>
    </row>
    <row r="102" spans="1:14" ht="35.25" hidden="1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/>
      <c r="I102" s="73"/>
      <c r="J102" s="24"/>
      <c r="K102" s="335"/>
      <c r="L102" s="337"/>
      <c r="M102" s="348"/>
      <c r="N102" s="351"/>
    </row>
    <row r="103" spans="1:14" ht="33" hidden="1" customHeight="1" x14ac:dyDescent="0.25">
      <c r="A103" s="339"/>
      <c r="B103" s="338"/>
      <c r="C103" s="339"/>
      <c r="D103" s="340"/>
      <c r="E103" s="180" t="s">
        <v>16</v>
      </c>
      <c r="F103" s="183" t="s">
        <v>187</v>
      </c>
      <c r="G103" s="182" t="s">
        <v>18</v>
      </c>
      <c r="H103" s="73"/>
      <c r="I103" s="73"/>
      <c r="J103" s="24"/>
      <c r="K103" s="24"/>
      <c r="L103" s="337"/>
      <c r="M103" s="348"/>
      <c r="N103" s="352"/>
    </row>
    <row r="104" spans="1:14" ht="33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>
        <f>'[54]Оценка от учреждения'!H104</f>
        <v>100</v>
      </c>
      <c r="I104" s="73">
        <f>'[54]Оценка от учреждения'!I104</f>
        <v>100</v>
      </c>
      <c r="J104" s="24">
        <f>IF(I104/H104*100&gt;100,100,I104/H104*100)</f>
        <v>100</v>
      </c>
      <c r="K104" s="334">
        <f>(J104+J105+J106)/3</f>
        <v>100</v>
      </c>
      <c r="L104" s="336">
        <f>(K104+K107)/2</f>
        <v>100</v>
      </c>
      <c r="M104" s="348"/>
      <c r="N104" s="350"/>
    </row>
    <row r="105" spans="1:14" ht="39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>
        <f>'[54]Оценка от учреждения'!H105</f>
        <v>3.3</v>
      </c>
      <c r="I105" s="73">
        <f>'[54]Оценка от учреждения'!I105</f>
        <v>2.8</v>
      </c>
      <c r="J105" s="24">
        <f>IF(H105/I105*100&gt;100,100,H105/I105*100)</f>
        <v>100</v>
      </c>
      <c r="K105" s="335"/>
      <c r="L105" s="337"/>
      <c r="M105" s="348"/>
      <c r="N105" s="351"/>
    </row>
    <row r="106" spans="1:14" ht="32.25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>
        <f>'[54]Оценка от учреждения'!H106</f>
        <v>100</v>
      </c>
      <c r="I106" s="73">
        <f>'[54]Оценка от учреждения'!I106</f>
        <v>100</v>
      </c>
      <c r="J106" s="24">
        <f>IF(I106/H106*100&gt;100,100,I106/H106*100)</f>
        <v>100</v>
      </c>
      <c r="K106" s="335"/>
      <c r="L106" s="337"/>
      <c r="M106" s="348"/>
      <c r="N106" s="351"/>
    </row>
    <row r="107" spans="1:14" ht="33" customHeight="1" x14ac:dyDescent="0.25">
      <c r="A107" s="339"/>
      <c r="B107" s="338"/>
      <c r="C107" s="339"/>
      <c r="D107" s="340"/>
      <c r="E107" s="180" t="s">
        <v>16</v>
      </c>
      <c r="F107" s="183" t="s">
        <v>295</v>
      </c>
      <c r="G107" s="182" t="s">
        <v>18</v>
      </c>
      <c r="H107" s="73">
        <f>'[54]Оценка от учреждения'!H107</f>
        <v>2</v>
      </c>
      <c r="I107" s="73">
        <f>'[54]Оценка от учреждения'!I107</f>
        <v>2.92</v>
      </c>
      <c r="J107" s="24">
        <f>IF(I107/H107*100&gt;100,100,I107/H107*100)</f>
        <v>100</v>
      </c>
      <c r="K107" s="24">
        <f>J107</f>
        <v>100</v>
      </c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'[54]Оценка от учреждения'!H108</f>
        <v>100</v>
      </c>
      <c r="I108" s="73">
        <f>'[54]Оценка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100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'[54]Оценка от учреждения'!H109</f>
        <v>3.3</v>
      </c>
      <c r="I109" s="73">
        <f>'[54]Оценка от учреждения'!I109</f>
        <v>3.3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'[54]Оценка от учреждения'!H110</f>
        <v>100</v>
      </c>
      <c r="I110" s="73">
        <f>'[54]Оценка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'[54]Оценка от учреждения'!H111</f>
        <v>253</v>
      </c>
      <c r="I111" s="73">
        <f>'[54]Оценка от учреждения'!I111</f>
        <v>260</v>
      </c>
      <c r="J111" s="24">
        <f>IF(I111/H111*100&gt;100,100,I111/H111*100)</f>
        <v>100</v>
      </c>
      <c r="K111" s="24">
        <f>J111</f>
        <v>100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N124"/>
  <sheetViews>
    <sheetView showZeros="0" topLeftCell="B1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189" customWidth="1"/>
    <col min="2" max="2" width="34.42578125" style="189" customWidth="1"/>
    <col min="3" max="3" width="39.7109375" style="189" customWidth="1"/>
    <col min="4" max="4" width="10.140625" style="189" customWidth="1"/>
    <col min="5" max="5" width="17.85546875" style="189" customWidth="1"/>
    <col min="6" max="6" width="108.7109375" style="189" customWidth="1"/>
    <col min="7" max="7" width="12.140625" style="189" customWidth="1"/>
    <col min="8" max="8" width="14.28515625" style="191" customWidth="1"/>
    <col min="9" max="9" width="15.42578125" style="191" customWidth="1"/>
    <col min="10" max="10" width="14" style="191" customWidth="1"/>
    <col min="11" max="11" width="14.28515625" style="191" customWidth="1"/>
    <col min="12" max="12" width="15.5703125" style="191" customWidth="1"/>
    <col min="13" max="13" width="14.5703125" style="189" customWidth="1"/>
    <col min="14" max="14" width="14.7109375" style="189" customWidth="1"/>
    <col min="15" max="16384" width="9.140625" style="189"/>
  </cols>
  <sheetData>
    <row r="1" spans="1:14" ht="47.25" customHeight="1" x14ac:dyDescent="0.25">
      <c r="A1" s="345" t="s">
        <v>175</v>
      </c>
      <c r="B1" s="345"/>
      <c r="C1" s="345"/>
      <c r="D1" s="345"/>
      <c r="E1" s="345"/>
      <c r="F1" s="345"/>
      <c r="G1" s="345"/>
      <c r="H1" s="346"/>
      <c r="I1" s="346"/>
      <c r="J1" s="346"/>
      <c r="K1" s="346"/>
      <c r="L1" s="346"/>
      <c r="M1" s="345"/>
      <c r="N1" s="345"/>
    </row>
    <row r="2" spans="1:14" ht="195.75" customHeight="1" x14ac:dyDescent="0.25">
      <c r="A2" s="47" t="s">
        <v>42</v>
      </c>
      <c r="B2" s="47" t="s">
        <v>41</v>
      </c>
      <c r="C2" s="47" t="s">
        <v>0</v>
      </c>
      <c r="D2" s="47" t="s">
        <v>1</v>
      </c>
      <c r="E2" s="47" t="s">
        <v>2</v>
      </c>
      <c r="F2" s="47" t="s">
        <v>3</v>
      </c>
      <c r="G2" s="47" t="s">
        <v>4</v>
      </c>
      <c r="H2" s="72" t="s">
        <v>97</v>
      </c>
      <c r="I2" s="72" t="s">
        <v>98</v>
      </c>
      <c r="J2" s="72" t="s">
        <v>5</v>
      </c>
      <c r="K2" s="72" t="s">
        <v>6</v>
      </c>
      <c r="L2" s="79" t="s">
        <v>7</v>
      </c>
      <c r="M2" s="47" t="s">
        <v>8</v>
      </c>
      <c r="N2" s="47" t="s">
        <v>9</v>
      </c>
    </row>
    <row r="3" spans="1:14" ht="24" customHeight="1" x14ac:dyDescent="0.25">
      <c r="A3" s="193">
        <v>1</v>
      </c>
      <c r="B3" s="194">
        <v>2</v>
      </c>
      <c r="C3" s="194">
        <v>3</v>
      </c>
      <c r="D3" s="193">
        <v>4</v>
      </c>
      <c r="E3" s="194">
        <v>5</v>
      </c>
      <c r="F3" s="194">
        <v>6</v>
      </c>
      <c r="G3" s="193">
        <v>7</v>
      </c>
      <c r="H3" s="195">
        <v>8</v>
      </c>
      <c r="I3" s="195">
        <v>9</v>
      </c>
      <c r="J3" s="196">
        <v>10</v>
      </c>
      <c r="K3" s="195">
        <v>11</v>
      </c>
      <c r="L3" s="195">
        <v>12</v>
      </c>
      <c r="M3" s="193">
        <v>13</v>
      </c>
      <c r="N3" s="194">
        <v>14</v>
      </c>
    </row>
    <row r="4" spans="1:14" s="179" customFormat="1" ht="55.5" hidden="1" customHeight="1" x14ac:dyDescent="0.25">
      <c r="A4" s="339" t="s">
        <v>273</v>
      </c>
      <c r="B4" s="338" t="s">
        <v>182</v>
      </c>
      <c r="C4" s="339" t="s">
        <v>183</v>
      </c>
      <c r="D4" s="340" t="s">
        <v>10</v>
      </c>
      <c r="E4" s="180" t="s">
        <v>11</v>
      </c>
      <c r="F4" s="181" t="s">
        <v>184</v>
      </c>
      <c r="G4" s="182" t="s">
        <v>13</v>
      </c>
      <c r="H4" s="23"/>
      <c r="I4" s="23"/>
      <c r="J4" s="24"/>
      <c r="K4" s="342"/>
      <c r="L4" s="336"/>
      <c r="M4" s="347" t="s">
        <v>23</v>
      </c>
      <c r="N4" s="350"/>
    </row>
    <row r="5" spans="1:14" s="179" customFormat="1" ht="39" hidden="1" customHeight="1" x14ac:dyDescent="0.25">
      <c r="A5" s="339"/>
      <c r="B5" s="338"/>
      <c r="C5" s="339"/>
      <c r="D5" s="341"/>
      <c r="E5" s="180" t="s">
        <v>11</v>
      </c>
      <c r="F5" s="181" t="s">
        <v>185</v>
      </c>
      <c r="G5" s="182" t="s">
        <v>13</v>
      </c>
      <c r="H5" s="23"/>
      <c r="I5" s="23"/>
      <c r="J5" s="24"/>
      <c r="K5" s="343"/>
      <c r="L5" s="344"/>
      <c r="M5" s="348"/>
      <c r="N5" s="351"/>
    </row>
    <row r="6" spans="1:14" s="179" customFormat="1" ht="36.75" hidden="1" customHeight="1" x14ac:dyDescent="0.25">
      <c r="A6" s="339"/>
      <c r="B6" s="338"/>
      <c r="C6" s="339"/>
      <c r="D6" s="341"/>
      <c r="E6" s="180" t="s">
        <v>11</v>
      </c>
      <c r="F6" s="181" t="s">
        <v>186</v>
      </c>
      <c r="G6" s="182" t="s">
        <v>13</v>
      </c>
      <c r="H6" s="23"/>
      <c r="I6" s="23"/>
      <c r="J6" s="24"/>
      <c r="K6" s="343"/>
      <c r="L6" s="344"/>
      <c r="M6" s="348"/>
      <c r="N6" s="351"/>
    </row>
    <row r="7" spans="1:14" s="179" customFormat="1" ht="33" hidden="1" customHeight="1" x14ac:dyDescent="0.25">
      <c r="A7" s="339"/>
      <c r="B7" s="338"/>
      <c r="C7" s="339"/>
      <c r="D7" s="341"/>
      <c r="E7" s="180" t="s">
        <v>16</v>
      </c>
      <c r="F7" s="183" t="s">
        <v>187</v>
      </c>
      <c r="G7" s="182" t="s">
        <v>18</v>
      </c>
      <c r="H7" s="187"/>
      <c r="I7" s="187"/>
      <c r="J7" s="24"/>
      <c r="K7" s="24"/>
      <c r="L7" s="344"/>
      <c r="M7" s="348"/>
      <c r="N7" s="352"/>
    </row>
    <row r="8" spans="1:14" ht="52.5" hidden="1" customHeight="1" x14ac:dyDescent="0.25">
      <c r="A8" s="339"/>
      <c r="B8" s="338" t="s">
        <v>80</v>
      </c>
      <c r="C8" s="339" t="s">
        <v>188</v>
      </c>
      <c r="D8" s="340" t="s">
        <v>10</v>
      </c>
      <c r="E8" s="180" t="s">
        <v>11</v>
      </c>
      <c r="F8" s="181" t="s">
        <v>184</v>
      </c>
      <c r="G8" s="182" t="s">
        <v>13</v>
      </c>
      <c r="H8" s="73"/>
      <c r="I8" s="73"/>
      <c r="J8" s="24"/>
      <c r="K8" s="334"/>
      <c r="L8" s="336"/>
      <c r="M8" s="348"/>
      <c r="N8" s="350"/>
    </row>
    <row r="9" spans="1:14" ht="39" hidden="1" customHeight="1" x14ac:dyDescent="0.25">
      <c r="A9" s="339"/>
      <c r="B9" s="338"/>
      <c r="C9" s="339"/>
      <c r="D9" s="340"/>
      <c r="E9" s="180" t="s">
        <v>11</v>
      </c>
      <c r="F9" s="181" t="s">
        <v>185</v>
      </c>
      <c r="G9" s="182" t="s">
        <v>13</v>
      </c>
      <c r="H9" s="73"/>
      <c r="I9" s="73"/>
      <c r="J9" s="24"/>
      <c r="K9" s="335"/>
      <c r="L9" s="337"/>
      <c r="M9" s="348"/>
      <c r="N9" s="351"/>
    </row>
    <row r="10" spans="1:14" ht="38.25" hidden="1" customHeight="1" x14ac:dyDescent="0.25">
      <c r="A10" s="339"/>
      <c r="B10" s="338"/>
      <c r="C10" s="339"/>
      <c r="D10" s="340"/>
      <c r="E10" s="180" t="s">
        <v>11</v>
      </c>
      <c r="F10" s="181" t="s">
        <v>186</v>
      </c>
      <c r="G10" s="182" t="s">
        <v>13</v>
      </c>
      <c r="H10" s="73"/>
      <c r="I10" s="73"/>
      <c r="J10" s="24"/>
      <c r="K10" s="335"/>
      <c r="L10" s="337"/>
      <c r="M10" s="348"/>
      <c r="N10" s="351"/>
    </row>
    <row r="11" spans="1:14" ht="33" hidden="1" customHeight="1" x14ac:dyDescent="0.25">
      <c r="A11" s="339"/>
      <c r="B11" s="338"/>
      <c r="C11" s="339"/>
      <c r="D11" s="340"/>
      <c r="E11" s="180" t="s">
        <v>16</v>
      </c>
      <c r="F11" s="183" t="s">
        <v>187</v>
      </c>
      <c r="G11" s="182" t="s">
        <v>18</v>
      </c>
      <c r="H11" s="73"/>
      <c r="I11" s="73"/>
      <c r="J11" s="24"/>
      <c r="K11" s="24"/>
      <c r="L11" s="337"/>
      <c r="M11" s="348"/>
      <c r="N11" s="352"/>
    </row>
    <row r="12" spans="1:14" s="179" customFormat="1" ht="54" hidden="1" customHeight="1" x14ac:dyDescent="0.25">
      <c r="A12" s="339"/>
      <c r="B12" s="338" t="s">
        <v>189</v>
      </c>
      <c r="C12" s="339" t="s">
        <v>190</v>
      </c>
      <c r="D12" s="340" t="s">
        <v>10</v>
      </c>
      <c r="E12" s="180" t="s">
        <v>11</v>
      </c>
      <c r="F12" s="181" t="s">
        <v>184</v>
      </c>
      <c r="G12" s="182" t="s">
        <v>13</v>
      </c>
      <c r="H12" s="23"/>
      <c r="I12" s="23"/>
      <c r="J12" s="24"/>
      <c r="K12" s="342"/>
      <c r="L12" s="336"/>
      <c r="M12" s="348"/>
      <c r="N12" s="350"/>
    </row>
    <row r="13" spans="1:14" s="179" customFormat="1" ht="39" hidden="1" customHeight="1" x14ac:dyDescent="0.25">
      <c r="A13" s="339"/>
      <c r="B13" s="338"/>
      <c r="C13" s="339"/>
      <c r="D13" s="341"/>
      <c r="E13" s="180" t="s">
        <v>11</v>
      </c>
      <c r="F13" s="181" t="s">
        <v>185</v>
      </c>
      <c r="G13" s="182" t="s">
        <v>13</v>
      </c>
      <c r="H13" s="23"/>
      <c r="I13" s="23"/>
      <c r="J13" s="24"/>
      <c r="K13" s="343"/>
      <c r="L13" s="344"/>
      <c r="M13" s="348"/>
      <c r="N13" s="351"/>
    </row>
    <row r="14" spans="1:14" s="179" customFormat="1" ht="33.75" hidden="1" customHeight="1" x14ac:dyDescent="0.25">
      <c r="A14" s="339"/>
      <c r="B14" s="338"/>
      <c r="C14" s="339"/>
      <c r="D14" s="341"/>
      <c r="E14" s="180" t="s">
        <v>11</v>
      </c>
      <c r="F14" s="181" t="s">
        <v>186</v>
      </c>
      <c r="G14" s="182" t="s">
        <v>13</v>
      </c>
      <c r="H14" s="23"/>
      <c r="I14" s="23"/>
      <c r="J14" s="24"/>
      <c r="K14" s="343"/>
      <c r="L14" s="344"/>
      <c r="M14" s="348"/>
      <c r="N14" s="351"/>
    </row>
    <row r="15" spans="1:14" s="179" customFormat="1" ht="33" hidden="1" customHeight="1" x14ac:dyDescent="0.25">
      <c r="A15" s="339"/>
      <c r="B15" s="338"/>
      <c r="C15" s="339"/>
      <c r="D15" s="341"/>
      <c r="E15" s="180" t="s">
        <v>16</v>
      </c>
      <c r="F15" s="183" t="s">
        <v>187</v>
      </c>
      <c r="G15" s="182" t="s">
        <v>18</v>
      </c>
      <c r="H15" s="187"/>
      <c r="I15" s="187"/>
      <c r="J15" s="24"/>
      <c r="K15" s="24"/>
      <c r="L15" s="344"/>
      <c r="M15" s="348"/>
      <c r="N15" s="352"/>
    </row>
    <row r="16" spans="1:14" ht="49.5" customHeight="1" x14ac:dyDescent="0.25">
      <c r="A16" s="339"/>
      <c r="B16" s="338" t="s">
        <v>178</v>
      </c>
      <c r="C16" s="339" t="s">
        <v>191</v>
      </c>
      <c r="D16" s="340" t="s">
        <v>10</v>
      </c>
      <c r="E16" s="180" t="s">
        <v>11</v>
      </c>
      <c r="F16" s="181" t="s">
        <v>184</v>
      </c>
      <c r="G16" s="182" t="s">
        <v>13</v>
      </c>
      <c r="H16" s="73">
        <f>'[55]Оценка от учреждения'!H16</f>
        <v>10</v>
      </c>
      <c r="I16" s="73">
        <f>'[55]Оценка от учреждения'!I16</f>
        <v>9.6999999999999993</v>
      </c>
      <c r="J16" s="24">
        <f>IF(H16/I16*100&gt;100,100,H16/I16*100)</f>
        <v>100</v>
      </c>
      <c r="K16" s="334">
        <f>(J16+J17+J18)/3</f>
        <v>100</v>
      </c>
      <c r="L16" s="336">
        <f>(K16+K19)/2</f>
        <v>100</v>
      </c>
      <c r="M16" s="348"/>
      <c r="N16" s="350"/>
    </row>
    <row r="17" spans="1:14" ht="39" customHeight="1" x14ac:dyDescent="0.25">
      <c r="A17" s="339"/>
      <c r="B17" s="338"/>
      <c r="C17" s="339"/>
      <c r="D17" s="340"/>
      <c r="E17" s="180" t="s">
        <v>11</v>
      </c>
      <c r="F17" s="181" t="s">
        <v>185</v>
      </c>
      <c r="G17" s="182" t="s">
        <v>13</v>
      </c>
      <c r="H17" s="73">
        <f>'[55]Оценка от учреждения'!H17</f>
        <v>100</v>
      </c>
      <c r="I17" s="73">
        <f>'[55]Оценка от учреждения'!I17</f>
        <v>100</v>
      </c>
      <c r="J17" s="24">
        <f>IF(I17/H17*100&gt;100,100,I17/H17*100)</f>
        <v>100</v>
      </c>
      <c r="K17" s="335"/>
      <c r="L17" s="337"/>
      <c r="M17" s="348"/>
      <c r="N17" s="351"/>
    </row>
    <row r="18" spans="1:14" ht="32.25" customHeight="1" x14ac:dyDescent="0.25">
      <c r="A18" s="339"/>
      <c r="B18" s="338"/>
      <c r="C18" s="339"/>
      <c r="D18" s="340"/>
      <c r="E18" s="180" t="s">
        <v>11</v>
      </c>
      <c r="F18" s="181" t="s">
        <v>186</v>
      </c>
      <c r="G18" s="182" t="s">
        <v>13</v>
      </c>
      <c r="H18" s="73">
        <f>'[55]Оценка от учреждения'!H18</f>
        <v>55</v>
      </c>
      <c r="I18" s="73">
        <f>'[55]Оценка от учреждения'!I18</f>
        <v>60</v>
      </c>
      <c r="J18" s="24">
        <f>IF(I18/H18*100&gt;100,100,I18/H18*100)</f>
        <v>100</v>
      </c>
      <c r="K18" s="335"/>
      <c r="L18" s="337"/>
      <c r="M18" s="348"/>
      <c r="N18" s="351"/>
    </row>
    <row r="19" spans="1:14" ht="33" customHeight="1" x14ac:dyDescent="0.25">
      <c r="A19" s="339"/>
      <c r="B19" s="338"/>
      <c r="C19" s="339"/>
      <c r="D19" s="340"/>
      <c r="E19" s="180" t="s">
        <v>16</v>
      </c>
      <c r="F19" s="183" t="s">
        <v>295</v>
      </c>
      <c r="G19" s="182" t="s">
        <v>18</v>
      </c>
      <c r="H19" s="73">
        <f>'[55]Оценка от учреждения'!H19</f>
        <v>1</v>
      </c>
      <c r="I19" s="73">
        <f>'[55]Оценка от учреждения'!I19</f>
        <v>1</v>
      </c>
      <c r="J19" s="24">
        <f>IF(I19/H19*100&gt;100,100,I19/H19*100)</f>
        <v>100</v>
      </c>
      <c r="K19" s="24">
        <f>J19</f>
        <v>100</v>
      </c>
      <c r="L19" s="337"/>
      <c r="M19" s="348"/>
      <c r="N19" s="352"/>
    </row>
    <row r="20" spans="1:14" ht="52.5" customHeight="1" x14ac:dyDescent="0.25">
      <c r="A20" s="339"/>
      <c r="B20" s="338" t="s">
        <v>101</v>
      </c>
      <c r="C20" s="339" t="s">
        <v>192</v>
      </c>
      <c r="D20" s="340" t="s">
        <v>10</v>
      </c>
      <c r="E20" s="180" t="s">
        <v>11</v>
      </c>
      <c r="F20" s="181" t="s">
        <v>184</v>
      </c>
      <c r="G20" s="182" t="s">
        <v>13</v>
      </c>
      <c r="H20" s="73">
        <f>'[55]Оценка от учреждения'!H20</f>
        <v>10</v>
      </c>
      <c r="I20" s="73">
        <f>'[55]Оценка от учреждения'!I20</f>
        <v>9.6999999999999993</v>
      </c>
      <c r="J20" s="24">
        <f>IF(H20/I20*100&gt;100,100,H20/I20*100)</f>
        <v>100</v>
      </c>
      <c r="K20" s="334">
        <f>(J20+J21+J22)/3</f>
        <v>96.969696969696955</v>
      </c>
      <c r="L20" s="336">
        <f>(K20+K23)/2</f>
        <v>92.23484848484847</v>
      </c>
      <c r="M20" s="348"/>
      <c r="N20" s="350"/>
    </row>
    <row r="21" spans="1:14" ht="39" customHeight="1" x14ac:dyDescent="0.25">
      <c r="A21" s="339"/>
      <c r="B21" s="338"/>
      <c r="C21" s="339"/>
      <c r="D21" s="340"/>
      <c r="E21" s="180" t="s">
        <v>11</v>
      </c>
      <c r="F21" s="181" t="s">
        <v>185</v>
      </c>
      <c r="G21" s="182" t="s">
        <v>13</v>
      </c>
      <c r="H21" s="73">
        <f>'[55]Оценка от учреждения'!H21</f>
        <v>100</v>
      </c>
      <c r="I21" s="73">
        <f>'[55]Оценка от учреждения'!I21</f>
        <v>100</v>
      </c>
      <c r="J21" s="24">
        <f>IF(I21/H21*100&gt;100,100,I21/H21*100)</f>
        <v>100</v>
      </c>
      <c r="K21" s="335"/>
      <c r="L21" s="337"/>
      <c r="M21" s="348"/>
      <c r="N21" s="351"/>
    </row>
    <row r="22" spans="1:14" ht="33.75" customHeight="1" x14ac:dyDescent="0.25">
      <c r="A22" s="339"/>
      <c r="B22" s="338"/>
      <c r="C22" s="339"/>
      <c r="D22" s="340"/>
      <c r="E22" s="180" t="s">
        <v>11</v>
      </c>
      <c r="F22" s="181" t="s">
        <v>186</v>
      </c>
      <c r="G22" s="182" t="s">
        <v>13</v>
      </c>
      <c r="H22" s="73">
        <f>'[55]Оценка от учреждения'!H22</f>
        <v>55</v>
      </c>
      <c r="I22" s="73">
        <f>'[55]Оценка от учреждения'!I22</f>
        <v>50</v>
      </c>
      <c r="J22" s="24">
        <f>IF(I22/H22*100&gt;100,100,I22/H22*100)</f>
        <v>90.909090909090907</v>
      </c>
      <c r="K22" s="335"/>
      <c r="L22" s="337"/>
      <c r="M22" s="348"/>
      <c r="N22" s="351"/>
    </row>
    <row r="23" spans="1:14" ht="33" customHeight="1" x14ac:dyDescent="0.25">
      <c r="A23" s="339"/>
      <c r="B23" s="338"/>
      <c r="C23" s="339"/>
      <c r="D23" s="340"/>
      <c r="E23" s="180" t="s">
        <v>16</v>
      </c>
      <c r="F23" s="183" t="s">
        <v>295</v>
      </c>
      <c r="G23" s="182" t="s">
        <v>18</v>
      </c>
      <c r="H23" s="73">
        <f>'[55]Оценка от учреждения'!H23</f>
        <v>2</v>
      </c>
      <c r="I23" s="73">
        <f>'[55]Оценка от учреждения'!I23</f>
        <v>1.75</v>
      </c>
      <c r="J23" s="24">
        <f>IF(I23/H23*100&gt;100,100,I23/H23*100)</f>
        <v>87.5</v>
      </c>
      <c r="K23" s="24">
        <f>J23</f>
        <v>87.5</v>
      </c>
      <c r="L23" s="337"/>
      <c r="M23" s="348"/>
      <c r="N23" s="352"/>
    </row>
    <row r="24" spans="1:14" ht="52.5" customHeight="1" x14ac:dyDescent="0.25">
      <c r="A24" s="339"/>
      <c r="B24" s="338" t="s">
        <v>179</v>
      </c>
      <c r="C24" s="339" t="s">
        <v>193</v>
      </c>
      <c r="D24" s="340" t="s">
        <v>10</v>
      </c>
      <c r="E24" s="180" t="s">
        <v>11</v>
      </c>
      <c r="F24" s="181" t="s">
        <v>184</v>
      </c>
      <c r="G24" s="182" t="s">
        <v>13</v>
      </c>
      <c r="H24" s="73">
        <f>'[55]Оценка от учреждения'!H24</f>
        <v>10</v>
      </c>
      <c r="I24" s="73">
        <f>'[55]Оценка от учреждения'!I24</f>
        <v>9.5</v>
      </c>
      <c r="J24" s="24">
        <f>IF(H24/I24*100&gt;100,100,H24/I24*100)</f>
        <v>100</v>
      </c>
      <c r="K24" s="334">
        <f>(J24+J25+J26)/3</f>
        <v>96.969696969696955</v>
      </c>
      <c r="L24" s="336">
        <f>(K24+K27)/2</f>
        <v>98.48484848484847</v>
      </c>
      <c r="M24" s="348"/>
      <c r="N24" s="350"/>
    </row>
    <row r="25" spans="1:14" ht="39" customHeight="1" x14ac:dyDescent="0.25">
      <c r="A25" s="339"/>
      <c r="B25" s="338"/>
      <c r="C25" s="339"/>
      <c r="D25" s="340"/>
      <c r="E25" s="180" t="s">
        <v>11</v>
      </c>
      <c r="F25" s="181" t="s">
        <v>185</v>
      </c>
      <c r="G25" s="182" t="s">
        <v>13</v>
      </c>
      <c r="H25" s="73">
        <f>'[55]Оценка от учреждения'!H25</f>
        <v>100</v>
      </c>
      <c r="I25" s="73">
        <f>'[55]Оценка от учреждения'!I25</f>
        <v>100</v>
      </c>
      <c r="J25" s="24">
        <f>IF(I25/H25*100&gt;100,100,I25/H25*100)</f>
        <v>100</v>
      </c>
      <c r="K25" s="335"/>
      <c r="L25" s="337"/>
      <c r="M25" s="348"/>
      <c r="N25" s="351"/>
    </row>
    <row r="26" spans="1:14" ht="35.25" customHeight="1" x14ac:dyDescent="0.25">
      <c r="A26" s="339"/>
      <c r="B26" s="338"/>
      <c r="C26" s="339"/>
      <c r="D26" s="340"/>
      <c r="E26" s="180" t="s">
        <v>11</v>
      </c>
      <c r="F26" s="181" t="s">
        <v>186</v>
      </c>
      <c r="G26" s="182" t="s">
        <v>13</v>
      </c>
      <c r="H26" s="73">
        <f>'[55]Оценка от учреждения'!H26</f>
        <v>55</v>
      </c>
      <c r="I26" s="73">
        <f>'[55]Оценка от учреждения'!I26</f>
        <v>50</v>
      </c>
      <c r="J26" s="24">
        <f>IF(I26/H26*100&gt;100,100,I26/H26*100)</f>
        <v>90.909090909090907</v>
      </c>
      <c r="K26" s="335"/>
      <c r="L26" s="337"/>
      <c r="M26" s="348"/>
      <c r="N26" s="351"/>
    </row>
    <row r="27" spans="1:14" ht="33" customHeight="1" x14ac:dyDescent="0.25">
      <c r="A27" s="339"/>
      <c r="B27" s="338"/>
      <c r="C27" s="339"/>
      <c r="D27" s="340"/>
      <c r="E27" s="180" t="s">
        <v>16</v>
      </c>
      <c r="F27" s="183" t="s">
        <v>295</v>
      </c>
      <c r="G27" s="182" t="s">
        <v>18</v>
      </c>
      <c r="H27" s="73">
        <f>'[55]Оценка от учреждения'!H27</f>
        <v>29.33</v>
      </c>
      <c r="I27" s="73">
        <f>'[55]Оценка от учреждения'!I27</f>
        <v>34.67</v>
      </c>
      <c r="J27" s="24">
        <f>IF(I27/H27*100&gt;100,100,I27/H27*100)</f>
        <v>100</v>
      </c>
      <c r="K27" s="24">
        <f>J27</f>
        <v>100</v>
      </c>
      <c r="L27" s="337"/>
      <c r="M27" s="348"/>
      <c r="N27" s="352"/>
    </row>
    <row r="28" spans="1:14" ht="51" hidden="1" customHeight="1" x14ac:dyDescent="0.25">
      <c r="A28" s="339"/>
      <c r="B28" s="338" t="s">
        <v>177</v>
      </c>
      <c r="C28" s="339" t="s">
        <v>194</v>
      </c>
      <c r="D28" s="340" t="s">
        <v>10</v>
      </c>
      <c r="E28" s="180" t="s">
        <v>11</v>
      </c>
      <c r="F28" s="181" t="s">
        <v>184</v>
      </c>
      <c r="G28" s="182" t="s">
        <v>13</v>
      </c>
      <c r="H28" s="73"/>
      <c r="I28" s="73"/>
      <c r="J28" s="24"/>
      <c r="K28" s="334"/>
      <c r="L28" s="336"/>
      <c r="M28" s="348"/>
      <c r="N28" s="350"/>
    </row>
    <row r="29" spans="1:14" ht="39" hidden="1" customHeight="1" x14ac:dyDescent="0.25">
      <c r="A29" s="339"/>
      <c r="B29" s="338"/>
      <c r="C29" s="339"/>
      <c r="D29" s="340"/>
      <c r="E29" s="180" t="s">
        <v>11</v>
      </c>
      <c r="F29" s="181" t="s">
        <v>185</v>
      </c>
      <c r="G29" s="182" t="s">
        <v>13</v>
      </c>
      <c r="H29" s="73"/>
      <c r="I29" s="73"/>
      <c r="J29" s="24"/>
      <c r="K29" s="335"/>
      <c r="L29" s="337"/>
      <c r="M29" s="348"/>
      <c r="N29" s="351"/>
    </row>
    <row r="30" spans="1:14" ht="33.75" hidden="1" customHeight="1" x14ac:dyDescent="0.25">
      <c r="A30" s="339"/>
      <c r="B30" s="338"/>
      <c r="C30" s="339"/>
      <c r="D30" s="340"/>
      <c r="E30" s="180" t="s">
        <v>11</v>
      </c>
      <c r="F30" s="181" t="s">
        <v>186</v>
      </c>
      <c r="G30" s="182" t="s">
        <v>13</v>
      </c>
      <c r="H30" s="73"/>
      <c r="I30" s="73"/>
      <c r="J30" s="24"/>
      <c r="K30" s="335"/>
      <c r="L30" s="337"/>
      <c r="M30" s="348"/>
      <c r="N30" s="351"/>
    </row>
    <row r="31" spans="1:14" ht="33" hidden="1" customHeight="1" x14ac:dyDescent="0.25">
      <c r="A31" s="339"/>
      <c r="B31" s="338"/>
      <c r="C31" s="339"/>
      <c r="D31" s="340"/>
      <c r="E31" s="180" t="s">
        <v>16</v>
      </c>
      <c r="F31" s="183" t="s">
        <v>187</v>
      </c>
      <c r="G31" s="182" t="s">
        <v>18</v>
      </c>
      <c r="H31" s="73"/>
      <c r="I31" s="73"/>
      <c r="J31" s="24"/>
      <c r="K31" s="24"/>
      <c r="L31" s="337"/>
      <c r="M31" s="348"/>
      <c r="N31" s="352"/>
    </row>
    <row r="32" spans="1:14" ht="54" customHeight="1" x14ac:dyDescent="0.25">
      <c r="A32" s="339"/>
      <c r="B32" s="338" t="s">
        <v>79</v>
      </c>
      <c r="C32" s="339" t="s">
        <v>195</v>
      </c>
      <c r="D32" s="340" t="s">
        <v>10</v>
      </c>
      <c r="E32" s="180" t="s">
        <v>11</v>
      </c>
      <c r="F32" s="181" t="s">
        <v>184</v>
      </c>
      <c r="G32" s="182" t="s">
        <v>13</v>
      </c>
      <c r="H32" s="73">
        <f>'[55]Оценка от учреждения'!H32</f>
        <v>10</v>
      </c>
      <c r="I32" s="73">
        <f>'[55]Оценка от учреждения'!I32</f>
        <v>6.4</v>
      </c>
      <c r="J32" s="24">
        <f>IF(H32/I32*100&gt;100,100,H32/I32*100)</f>
        <v>100</v>
      </c>
      <c r="K32" s="334">
        <f>(J32+J33+J34)/3</f>
        <v>100</v>
      </c>
      <c r="L32" s="336">
        <f>(K32+K35)/2</f>
        <v>99.930518657783949</v>
      </c>
      <c r="M32" s="348"/>
      <c r="N32" s="350"/>
    </row>
    <row r="33" spans="1:14" ht="39" customHeight="1" x14ac:dyDescent="0.25">
      <c r="A33" s="339"/>
      <c r="B33" s="338"/>
      <c r="C33" s="339"/>
      <c r="D33" s="340"/>
      <c r="E33" s="180" t="s">
        <v>11</v>
      </c>
      <c r="F33" s="181" t="s">
        <v>185</v>
      </c>
      <c r="G33" s="182" t="s">
        <v>13</v>
      </c>
      <c r="H33" s="73">
        <f>'[55]Оценка от учреждения'!H33</f>
        <v>100</v>
      </c>
      <c r="I33" s="73">
        <f>'[55]Оценка от учреждения'!I33</f>
        <v>100</v>
      </c>
      <c r="J33" s="24">
        <f>IF(I33/H33*100&gt;100,100,I33/H33*100)</f>
        <v>100</v>
      </c>
      <c r="K33" s="335"/>
      <c r="L33" s="337"/>
      <c r="M33" s="348"/>
      <c r="N33" s="351"/>
    </row>
    <row r="34" spans="1:14" ht="33.75" customHeight="1" x14ac:dyDescent="0.25">
      <c r="A34" s="339"/>
      <c r="B34" s="338"/>
      <c r="C34" s="339"/>
      <c r="D34" s="340"/>
      <c r="E34" s="180" t="s">
        <v>11</v>
      </c>
      <c r="F34" s="181" t="s">
        <v>186</v>
      </c>
      <c r="G34" s="182" t="s">
        <v>13</v>
      </c>
      <c r="H34" s="73">
        <f>'[55]Оценка от учреждения'!H34</f>
        <v>55</v>
      </c>
      <c r="I34" s="73">
        <f>'[55]Оценка от учреждения'!I34</f>
        <v>61.9</v>
      </c>
      <c r="J34" s="24">
        <f>IF(I34/H34*100&gt;100,100,I34/H34*100)</f>
        <v>100</v>
      </c>
      <c r="K34" s="335"/>
      <c r="L34" s="337"/>
      <c r="M34" s="348"/>
      <c r="N34" s="351"/>
    </row>
    <row r="35" spans="1:14" ht="33" customHeight="1" x14ac:dyDescent="0.25">
      <c r="A35" s="339"/>
      <c r="B35" s="338"/>
      <c r="C35" s="339"/>
      <c r="D35" s="340"/>
      <c r="E35" s="180" t="s">
        <v>16</v>
      </c>
      <c r="F35" s="183" t="s">
        <v>295</v>
      </c>
      <c r="G35" s="182" t="s">
        <v>18</v>
      </c>
      <c r="H35" s="73">
        <f>'[55]Оценка от учреждения'!H35</f>
        <v>244.67</v>
      </c>
      <c r="I35" s="73">
        <f>'[55]Оценка от учреждения'!I35</f>
        <v>244.33</v>
      </c>
      <c r="J35" s="24">
        <f>IF(I35/H35*100&gt;100,100,I35/H35*100)</f>
        <v>99.861037315567913</v>
      </c>
      <c r="K35" s="24">
        <f>J35</f>
        <v>99.861037315567913</v>
      </c>
      <c r="L35" s="337"/>
      <c r="M35" s="348"/>
      <c r="N35" s="352"/>
    </row>
    <row r="36" spans="1:14" s="179" customFormat="1" ht="49.5" hidden="1" customHeight="1" x14ac:dyDescent="0.25">
      <c r="A36" s="339"/>
      <c r="B36" s="338" t="s">
        <v>196</v>
      </c>
      <c r="C36" s="339" t="s">
        <v>197</v>
      </c>
      <c r="D36" s="340" t="s">
        <v>10</v>
      </c>
      <c r="E36" s="180" t="s">
        <v>11</v>
      </c>
      <c r="F36" s="181" t="s">
        <v>184</v>
      </c>
      <c r="G36" s="182" t="s">
        <v>13</v>
      </c>
      <c r="H36" s="23"/>
      <c r="I36" s="23"/>
      <c r="J36" s="24"/>
      <c r="K36" s="342"/>
      <c r="L36" s="336"/>
      <c r="M36" s="348"/>
      <c r="N36" s="350"/>
    </row>
    <row r="37" spans="1:14" s="179" customFormat="1" ht="39" hidden="1" customHeight="1" x14ac:dyDescent="0.25">
      <c r="A37" s="339"/>
      <c r="B37" s="338"/>
      <c r="C37" s="339"/>
      <c r="D37" s="341"/>
      <c r="E37" s="180" t="s">
        <v>11</v>
      </c>
      <c r="F37" s="181" t="s">
        <v>185</v>
      </c>
      <c r="G37" s="182" t="s">
        <v>13</v>
      </c>
      <c r="H37" s="23"/>
      <c r="I37" s="23"/>
      <c r="J37" s="24"/>
      <c r="K37" s="343"/>
      <c r="L37" s="344"/>
      <c r="M37" s="348"/>
      <c r="N37" s="351"/>
    </row>
    <row r="38" spans="1:14" s="179" customFormat="1" ht="36.75" hidden="1" customHeight="1" x14ac:dyDescent="0.25">
      <c r="A38" s="339"/>
      <c r="B38" s="338"/>
      <c r="C38" s="339"/>
      <c r="D38" s="341"/>
      <c r="E38" s="180" t="s">
        <v>11</v>
      </c>
      <c r="F38" s="181" t="s">
        <v>186</v>
      </c>
      <c r="G38" s="182" t="s">
        <v>13</v>
      </c>
      <c r="H38" s="23"/>
      <c r="I38" s="23"/>
      <c r="J38" s="24"/>
      <c r="K38" s="343"/>
      <c r="L38" s="344"/>
      <c r="M38" s="348"/>
      <c r="N38" s="351"/>
    </row>
    <row r="39" spans="1:14" s="179" customFormat="1" ht="33" hidden="1" customHeight="1" x14ac:dyDescent="0.25">
      <c r="A39" s="339"/>
      <c r="B39" s="338"/>
      <c r="C39" s="339"/>
      <c r="D39" s="341"/>
      <c r="E39" s="180" t="s">
        <v>16</v>
      </c>
      <c r="F39" s="183" t="s">
        <v>187</v>
      </c>
      <c r="G39" s="182" t="s">
        <v>18</v>
      </c>
      <c r="H39" s="187"/>
      <c r="I39" s="187"/>
      <c r="J39" s="24"/>
      <c r="K39" s="24"/>
      <c r="L39" s="344"/>
      <c r="M39" s="348"/>
      <c r="N39" s="352"/>
    </row>
    <row r="40" spans="1:14" s="179" customFormat="1" ht="51" hidden="1" customHeight="1" x14ac:dyDescent="0.25">
      <c r="A40" s="339"/>
      <c r="B40" s="338" t="s">
        <v>198</v>
      </c>
      <c r="C40" s="339" t="s">
        <v>199</v>
      </c>
      <c r="D40" s="340" t="s">
        <v>10</v>
      </c>
      <c r="E40" s="180" t="s">
        <v>11</v>
      </c>
      <c r="F40" s="181" t="s">
        <v>184</v>
      </c>
      <c r="G40" s="182" t="s">
        <v>13</v>
      </c>
      <c r="H40" s="23"/>
      <c r="I40" s="23"/>
      <c r="J40" s="24"/>
      <c r="K40" s="342"/>
      <c r="L40" s="336"/>
      <c r="M40" s="348"/>
      <c r="N40" s="350"/>
    </row>
    <row r="41" spans="1:14" s="179" customFormat="1" ht="39" hidden="1" customHeight="1" x14ac:dyDescent="0.25">
      <c r="A41" s="339"/>
      <c r="B41" s="338"/>
      <c r="C41" s="339"/>
      <c r="D41" s="341"/>
      <c r="E41" s="180" t="s">
        <v>11</v>
      </c>
      <c r="F41" s="181" t="s">
        <v>185</v>
      </c>
      <c r="G41" s="182" t="s">
        <v>13</v>
      </c>
      <c r="H41" s="23"/>
      <c r="I41" s="23"/>
      <c r="J41" s="24"/>
      <c r="K41" s="343"/>
      <c r="L41" s="344"/>
      <c r="M41" s="348"/>
      <c r="N41" s="351"/>
    </row>
    <row r="42" spans="1:14" s="179" customFormat="1" ht="36.75" hidden="1" customHeight="1" x14ac:dyDescent="0.25">
      <c r="A42" s="339"/>
      <c r="B42" s="338"/>
      <c r="C42" s="339"/>
      <c r="D42" s="341"/>
      <c r="E42" s="180" t="s">
        <v>11</v>
      </c>
      <c r="F42" s="181" t="s">
        <v>186</v>
      </c>
      <c r="G42" s="182" t="s">
        <v>13</v>
      </c>
      <c r="H42" s="23"/>
      <c r="I42" s="23"/>
      <c r="J42" s="24"/>
      <c r="K42" s="343"/>
      <c r="L42" s="344"/>
      <c r="M42" s="348"/>
      <c r="N42" s="351"/>
    </row>
    <row r="43" spans="1:14" s="179" customFormat="1" ht="33" hidden="1" customHeight="1" x14ac:dyDescent="0.25">
      <c r="A43" s="339"/>
      <c r="B43" s="338"/>
      <c r="C43" s="339"/>
      <c r="D43" s="341"/>
      <c r="E43" s="180" t="s">
        <v>16</v>
      </c>
      <c r="F43" s="183" t="s">
        <v>187</v>
      </c>
      <c r="G43" s="182" t="s">
        <v>18</v>
      </c>
      <c r="H43" s="187"/>
      <c r="I43" s="187"/>
      <c r="J43" s="24"/>
      <c r="K43" s="24"/>
      <c r="L43" s="344"/>
      <c r="M43" s="348"/>
      <c r="N43" s="352"/>
    </row>
    <row r="44" spans="1:14" s="179" customFormat="1" ht="51" hidden="1" customHeight="1" x14ac:dyDescent="0.25">
      <c r="A44" s="339"/>
      <c r="B44" s="338" t="s">
        <v>180</v>
      </c>
      <c r="C44" s="339" t="s">
        <v>200</v>
      </c>
      <c r="D44" s="340" t="s">
        <v>10</v>
      </c>
      <c r="E44" s="180" t="s">
        <v>11</v>
      </c>
      <c r="F44" s="181" t="s">
        <v>184</v>
      </c>
      <c r="G44" s="182" t="s">
        <v>13</v>
      </c>
      <c r="H44" s="23"/>
      <c r="I44" s="23"/>
      <c r="J44" s="24"/>
      <c r="K44" s="342"/>
      <c r="L44" s="336"/>
      <c r="M44" s="348"/>
      <c r="N44" s="350"/>
    </row>
    <row r="45" spans="1:14" s="179" customFormat="1" ht="39" hidden="1" customHeight="1" x14ac:dyDescent="0.25">
      <c r="A45" s="339"/>
      <c r="B45" s="338"/>
      <c r="C45" s="339"/>
      <c r="D45" s="341"/>
      <c r="E45" s="180" t="s">
        <v>11</v>
      </c>
      <c r="F45" s="181" t="s">
        <v>185</v>
      </c>
      <c r="G45" s="182" t="s">
        <v>13</v>
      </c>
      <c r="H45" s="23"/>
      <c r="I45" s="23"/>
      <c r="J45" s="24"/>
      <c r="K45" s="343"/>
      <c r="L45" s="344"/>
      <c r="M45" s="348"/>
      <c r="N45" s="351"/>
    </row>
    <row r="46" spans="1:14" s="179" customFormat="1" ht="33.75" hidden="1" customHeight="1" x14ac:dyDescent="0.25">
      <c r="A46" s="339"/>
      <c r="B46" s="338"/>
      <c r="C46" s="339"/>
      <c r="D46" s="341"/>
      <c r="E46" s="180" t="s">
        <v>11</v>
      </c>
      <c r="F46" s="181" t="s">
        <v>186</v>
      </c>
      <c r="G46" s="182" t="s">
        <v>13</v>
      </c>
      <c r="H46" s="23"/>
      <c r="I46" s="23"/>
      <c r="J46" s="24"/>
      <c r="K46" s="343"/>
      <c r="L46" s="344"/>
      <c r="M46" s="348"/>
      <c r="N46" s="351"/>
    </row>
    <row r="47" spans="1:14" s="179" customFormat="1" ht="33" hidden="1" customHeight="1" x14ac:dyDescent="0.25">
      <c r="A47" s="339"/>
      <c r="B47" s="338"/>
      <c r="C47" s="339"/>
      <c r="D47" s="341"/>
      <c r="E47" s="180" t="s">
        <v>16</v>
      </c>
      <c r="F47" s="183" t="s">
        <v>187</v>
      </c>
      <c r="G47" s="182" t="s">
        <v>18</v>
      </c>
      <c r="H47" s="187"/>
      <c r="I47" s="187"/>
      <c r="J47" s="24"/>
      <c r="K47" s="24"/>
      <c r="L47" s="344"/>
      <c r="M47" s="348"/>
      <c r="N47" s="352"/>
    </row>
    <row r="48" spans="1:14" s="179" customFormat="1" ht="52.5" hidden="1" customHeight="1" x14ac:dyDescent="0.25">
      <c r="A48" s="339"/>
      <c r="B48" s="338" t="s">
        <v>201</v>
      </c>
      <c r="C48" s="339" t="s">
        <v>202</v>
      </c>
      <c r="D48" s="340" t="s">
        <v>10</v>
      </c>
      <c r="E48" s="180" t="s">
        <v>11</v>
      </c>
      <c r="F48" s="181" t="s">
        <v>184</v>
      </c>
      <c r="G48" s="182" t="s">
        <v>13</v>
      </c>
      <c r="H48" s="23"/>
      <c r="I48" s="23"/>
      <c r="J48" s="24"/>
      <c r="K48" s="342"/>
      <c r="L48" s="336"/>
      <c r="M48" s="348"/>
      <c r="N48" s="350"/>
    </row>
    <row r="49" spans="1:14" s="179" customFormat="1" ht="39" hidden="1" customHeight="1" x14ac:dyDescent="0.25">
      <c r="A49" s="339"/>
      <c r="B49" s="338"/>
      <c r="C49" s="339"/>
      <c r="D49" s="341"/>
      <c r="E49" s="180" t="s">
        <v>11</v>
      </c>
      <c r="F49" s="181" t="s">
        <v>185</v>
      </c>
      <c r="G49" s="182" t="s">
        <v>13</v>
      </c>
      <c r="H49" s="23"/>
      <c r="I49" s="23"/>
      <c r="J49" s="24"/>
      <c r="K49" s="343"/>
      <c r="L49" s="344"/>
      <c r="M49" s="348"/>
      <c r="N49" s="351"/>
    </row>
    <row r="50" spans="1:14" s="179" customFormat="1" ht="32.25" hidden="1" customHeight="1" x14ac:dyDescent="0.25">
      <c r="A50" s="339"/>
      <c r="B50" s="338"/>
      <c r="C50" s="339"/>
      <c r="D50" s="341"/>
      <c r="E50" s="180" t="s">
        <v>11</v>
      </c>
      <c r="F50" s="181" t="s">
        <v>186</v>
      </c>
      <c r="G50" s="182" t="s">
        <v>13</v>
      </c>
      <c r="H50" s="23"/>
      <c r="I50" s="23"/>
      <c r="J50" s="24"/>
      <c r="K50" s="343"/>
      <c r="L50" s="344"/>
      <c r="M50" s="348"/>
      <c r="N50" s="351"/>
    </row>
    <row r="51" spans="1:14" s="179" customFormat="1" ht="33" hidden="1" customHeight="1" x14ac:dyDescent="0.25">
      <c r="A51" s="339"/>
      <c r="B51" s="338"/>
      <c r="C51" s="339"/>
      <c r="D51" s="341"/>
      <c r="E51" s="180" t="s">
        <v>16</v>
      </c>
      <c r="F51" s="183" t="s">
        <v>187</v>
      </c>
      <c r="G51" s="182" t="s">
        <v>18</v>
      </c>
      <c r="H51" s="187"/>
      <c r="I51" s="187"/>
      <c r="J51" s="24"/>
      <c r="K51" s="24"/>
      <c r="L51" s="344"/>
      <c r="M51" s="348"/>
      <c r="N51" s="352"/>
    </row>
    <row r="52" spans="1:14" s="179" customFormat="1" ht="52.5" hidden="1" customHeight="1" x14ac:dyDescent="0.25">
      <c r="A52" s="339"/>
      <c r="B52" s="338" t="s">
        <v>203</v>
      </c>
      <c r="C52" s="339" t="s">
        <v>204</v>
      </c>
      <c r="D52" s="340" t="s">
        <v>10</v>
      </c>
      <c r="E52" s="180" t="s">
        <v>11</v>
      </c>
      <c r="F52" s="181" t="s">
        <v>184</v>
      </c>
      <c r="G52" s="182" t="s">
        <v>13</v>
      </c>
      <c r="H52" s="23"/>
      <c r="I52" s="23"/>
      <c r="J52" s="24"/>
      <c r="K52" s="342"/>
      <c r="L52" s="336"/>
      <c r="M52" s="348"/>
      <c r="N52" s="350"/>
    </row>
    <row r="53" spans="1:14" s="179" customFormat="1" ht="39" hidden="1" customHeight="1" x14ac:dyDescent="0.25">
      <c r="A53" s="339"/>
      <c r="B53" s="338"/>
      <c r="C53" s="339"/>
      <c r="D53" s="341"/>
      <c r="E53" s="180" t="s">
        <v>11</v>
      </c>
      <c r="F53" s="181" t="s">
        <v>185</v>
      </c>
      <c r="G53" s="182" t="s">
        <v>13</v>
      </c>
      <c r="H53" s="23"/>
      <c r="I53" s="23"/>
      <c r="J53" s="24"/>
      <c r="K53" s="343"/>
      <c r="L53" s="344"/>
      <c r="M53" s="348"/>
      <c r="N53" s="351"/>
    </row>
    <row r="54" spans="1:14" s="179" customFormat="1" ht="36.75" hidden="1" customHeight="1" x14ac:dyDescent="0.25">
      <c r="A54" s="339"/>
      <c r="B54" s="338"/>
      <c r="C54" s="339"/>
      <c r="D54" s="341"/>
      <c r="E54" s="180" t="s">
        <v>11</v>
      </c>
      <c r="F54" s="181" t="s">
        <v>186</v>
      </c>
      <c r="G54" s="182" t="s">
        <v>13</v>
      </c>
      <c r="H54" s="23"/>
      <c r="I54" s="23"/>
      <c r="J54" s="24"/>
      <c r="K54" s="343"/>
      <c r="L54" s="344"/>
      <c r="M54" s="348"/>
      <c r="N54" s="351"/>
    </row>
    <row r="55" spans="1:14" s="179" customFormat="1" ht="33" hidden="1" customHeight="1" x14ac:dyDescent="0.25">
      <c r="A55" s="339"/>
      <c r="B55" s="338"/>
      <c r="C55" s="339"/>
      <c r="D55" s="341"/>
      <c r="E55" s="180" t="s">
        <v>16</v>
      </c>
      <c r="F55" s="183" t="s">
        <v>187</v>
      </c>
      <c r="G55" s="182" t="s">
        <v>18</v>
      </c>
      <c r="H55" s="187"/>
      <c r="I55" s="187"/>
      <c r="J55" s="24"/>
      <c r="K55" s="24"/>
      <c r="L55" s="344"/>
      <c r="M55" s="348"/>
      <c r="N55" s="352"/>
    </row>
    <row r="56" spans="1:14" s="179" customFormat="1" ht="54" hidden="1" customHeight="1" x14ac:dyDescent="0.25">
      <c r="A56" s="339"/>
      <c r="B56" s="338" t="s">
        <v>81</v>
      </c>
      <c r="C56" s="339" t="s">
        <v>205</v>
      </c>
      <c r="D56" s="340" t="s">
        <v>10</v>
      </c>
      <c r="E56" s="180" t="s">
        <v>11</v>
      </c>
      <c r="F56" s="181" t="s">
        <v>184</v>
      </c>
      <c r="G56" s="182" t="s">
        <v>13</v>
      </c>
      <c r="H56" s="23"/>
      <c r="I56" s="23"/>
      <c r="J56" s="24"/>
      <c r="K56" s="342"/>
      <c r="L56" s="336"/>
      <c r="M56" s="348"/>
      <c r="N56" s="350"/>
    </row>
    <row r="57" spans="1:14" s="179" customFormat="1" ht="39" hidden="1" customHeight="1" x14ac:dyDescent="0.25">
      <c r="A57" s="339"/>
      <c r="B57" s="338"/>
      <c r="C57" s="339"/>
      <c r="D57" s="341"/>
      <c r="E57" s="180" t="s">
        <v>11</v>
      </c>
      <c r="F57" s="181" t="s">
        <v>185</v>
      </c>
      <c r="G57" s="182" t="s">
        <v>13</v>
      </c>
      <c r="H57" s="23"/>
      <c r="I57" s="23"/>
      <c r="J57" s="24"/>
      <c r="K57" s="343"/>
      <c r="L57" s="344"/>
      <c r="M57" s="348"/>
      <c r="N57" s="351"/>
    </row>
    <row r="58" spans="1:14" s="179" customFormat="1" ht="36.75" hidden="1" customHeight="1" x14ac:dyDescent="0.25">
      <c r="A58" s="339"/>
      <c r="B58" s="338"/>
      <c r="C58" s="339"/>
      <c r="D58" s="341"/>
      <c r="E58" s="180" t="s">
        <v>11</v>
      </c>
      <c r="F58" s="181" t="s">
        <v>186</v>
      </c>
      <c r="G58" s="182" t="s">
        <v>13</v>
      </c>
      <c r="H58" s="23"/>
      <c r="I58" s="23"/>
      <c r="J58" s="24"/>
      <c r="K58" s="343"/>
      <c r="L58" s="344"/>
      <c r="M58" s="348"/>
      <c r="N58" s="351"/>
    </row>
    <row r="59" spans="1:14" s="179" customFormat="1" ht="33" hidden="1" customHeight="1" x14ac:dyDescent="0.25">
      <c r="A59" s="339"/>
      <c r="B59" s="338"/>
      <c r="C59" s="339"/>
      <c r="D59" s="341"/>
      <c r="E59" s="180" t="s">
        <v>16</v>
      </c>
      <c r="F59" s="183" t="s">
        <v>187</v>
      </c>
      <c r="G59" s="182" t="s">
        <v>18</v>
      </c>
      <c r="H59" s="187"/>
      <c r="I59" s="187"/>
      <c r="J59" s="24"/>
      <c r="K59" s="24"/>
      <c r="L59" s="344"/>
      <c r="M59" s="348"/>
      <c r="N59" s="352"/>
    </row>
    <row r="60" spans="1:14" ht="52.5" hidden="1" customHeight="1" x14ac:dyDescent="0.25">
      <c r="A60" s="339"/>
      <c r="B60" s="338" t="s">
        <v>176</v>
      </c>
      <c r="C60" s="339" t="s">
        <v>206</v>
      </c>
      <c r="D60" s="340" t="s">
        <v>10</v>
      </c>
      <c r="E60" s="180" t="s">
        <v>11</v>
      </c>
      <c r="F60" s="181" t="s">
        <v>184</v>
      </c>
      <c r="G60" s="182" t="s">
        <v>13</v>
      </c>
      <c r="H60" s="73"/>
      <c r="I60" s="73"/>
      <c r="J60" s="24"/>
      <c r="K60" s="334"/>
      <c r="L60" s="336"/>
      <c r="M60" s="348"/>
      <c r="N60" s="350"/>
    </row>
    <row r="61" spans="1:14" ht="39" hidden="1" customHeight="1" x14ac:dyDescent="0.25">
      <c r="A61" s="339"/>
      <c r="B61" s="338"/>
      <c r="C61" s="339"/>
      <c r="D61" s="340"/>
      <c r="E61" s="180" t="s">
        <v>11</v>
      </c>
      <c r="F61" s="181" t="s">
        <v>185</v>
      </c>
      <c r="G61" s="182" t="s">
        <v>13</v>
      </c>
      <c r="H61" s="73"/>
      <c r="I61" s="73"/>
      <c r="J61" s="24"/>
      <c r="K61" s="335"/>
      <c r="L61" s="337"/>
      <c r="M61" s="348"/>
      <c r="N61" s="351"/>
    </row>
    <row r="62" spans="1:14" ht="33.75" hidden="1" customHeight="1" x14ac:dyDescent="0.25">
      <c r="A62" s="339"/>
      <c r="B62" s="338"/>
      <c r="C62" s="339"/>
      <c r="D62" s="340"/>
      <c r="E62" s="180" t="s">
        <v>11</v>
      </c>
      <c r="F62" s="181" t="s">
        <v>186</v>
      </c>
      <c r="G62" s="182" t="s">
        <v>13</v>
      </c>
      <c r="H62" s="73"/>
      <c r="I62" s="73"/>
      <c r="J62" s="24"/>
      <c r="K62" s="335"/>
      <c r="L62" s="337"/>
      <c r="M62" s="348"/>
      <c r="N62" s="351"/>
    </row>
    <row r="63" spans="1:14" ht="33" hidden="1" customHeight="1" x14ac:dyDescent="0.25">
      <c r="A63" s="339"/>
      <c r="B63" s="338"/>
      <c r="C63" s="339"/>
      <c r="D63" s="340"/>
      <c r="E63" s="180" t="s">
        <v>16</v>
      </c>
      <c r="F63" s="183" t="s">
        <v>187</v>
      </c>
      <c r="G63" s="182" t="s">
        <v>18</v>
      </c>
      <c r="H63" s="73"/>
      <c r="I63" s="73"/>
      <c r="J63" s="24"/>
      <c r="K63" s="24"/>
      <c r="L63" s="337"/>
      <c r="M63" s="348"/>
      <c r="N63" s="352"/>
    </row>
    <row r="64" spans="1:14" s="179" customFormat="1" ht="51" hidden="1" customHeight="1" x14ac:dyDescent="0.25">
      <c r="A64" s="339"/>
      <c r="B64" s="338" t="s">
        <v>207</v>
      </c>
      <c r="C64" s="339" t="s">
        <v>208</v>
      </c>
      <c r="D64" s="340" t="s">
        <v>10</v>
      </c>
      <c r="E64" s="180" t="s">
        <v>11</v>
      </c>
      <c r="F64" s="181" t="s">
        <v>184</v>
      </c>
      <c r="G64" s="182" t="s">
        <v>13</v>
      </c>
      <c r="H64" s="23"/>
      <c r="I64" s="23"/>
      <c r="J64" s="24"/>
      <c r="K64" s="342"/>
      <c r="L64" s="336"/>
      <c r="M64" s="348"/>
      <c r="N64" s="350"/>
    </row>
    <row r="65" spans="1:14" s="179" customFormat="1" ht="39" hidden="1" customHeight="1" x14ac:dyDescent="0.25">
      <c r="A65" s="339"/>
      <c r="B65" s="338"/>
      <c r="C65" s="339"/>
      <c r="D65" s="341"/>
      <c r="E65" s="180" t="s">
        <v>11</v>
      </c>
      <c r="F65" s="181" t="s">
        <v>185</v>
      </c>
      <c r="G65" s="182" t="s">
        <v>13</v>
      </c>
      <c r="H65" s="23"/>
      <c r="I65" s="23"/>
      <c r="J65" s="24"/>
      <c r="K65" s="343"/>
      <c r="L65" s="344"/>
      <c r="M65" s="348"/>
      <c r="N65" s="351"/>
    </row>
    <row r="66" spans="1:14" s="179" customFormat="1" ht="33.75" hidden="1" customHeight="1" x14ac:dyDescent="0.25">
      <c r="A66" s="339"/>
      <c r="B66" s="338"/>
      <c r="C66" s="339"/>
      <c r="D66" s="341"/>
      <c r="E66" s="180" t="s">
        <v>11</v>
      </c>
      <c r="F66" s="181" t="s">
        <v>186</v>
      </c>
      <c r="G66" s="182" t="s">
        <v>13</v>
      </c>
      <c r="H66" s="23"/>
      <c r="I66" s="23"/>
      <c r="J66" s="24"/>
      <c r="K66" s="343"/>
      <c r="L66" s="344"/>
      <c r="M66" s="348"/>
      <c r="N66" s="351"/>
    </row>
    <row r="67" spans="1:14" s="179" customFormat="1" ht="33" hidden="1" customHeight="1" x14ac:dyDescent="0.25">
      <c r="A67" s="339"/>
      <c r="B67" s="338"/>
      <c r="C67" s="339"/>
      <c r="D67" s="341"/>
      <c r="E67" s="180" t="s">
        <v>16</v>
      </c>
      <c r="F67" s="183" t="s">
        <v>187</v>
      </c>
      <c r="G67" s="182" t="s">
        <v>18</v>
      </c>
      <c r="H67" s="187"/>
      <c r="I67" s="187"/>
      <c r="J67" s="24"/>
      <c r="K67" s="24"/>
      <c r="L67" s="344"/>
      <c r="M67" s="348"/>
      <c r="N67" s="352"/>
    </row>
    <row r="68" spans="1:14" s="179" customFormat="1" ht="34.5" hidden="1" customHeight="1" x14ac:dyDescent="0.25">
      <c r="A68" s="339"/>
      <c r="B68" s="338" t="s">
        <v>103</v>
      </c>
      <c r="C68" s="339" t="s">
        <v>209</v>
      </c>
      <c r="D68" s="340" t="s">
        <v>10</v>
      </c>
      <c r="E68" s="180" t="s">
        <v>11</v>
      </c>
      <c r="F68" s="181" t="s">
        <v>184</v>
      </c>
      <c r="G68" s="182" t="s">
        <v>13</v>
      </c>
      <c r="H68" s="23"/>
      <c r="I68" s="23"/>
      <c r="J68" s="24"/>
      <c r="K68" s="342"/>
      <c r="L68" s="336"/>
      <c r="M68" s="348"/>
      <c r="N68" s="350"/>
    </row>
    <row r="69" spans="1:14" s="179" customFormat="1" ht="37.5" hidden="1" customHeight="1" x14ac:dyDescent="0.25">
      <c r="A69" s="339"/>
      <c r="B69" s="338"/>
      <c r="C69" s="339"/>
      <c r="D69" s="341"/>
      <c r="E69" s="180" t="s">
        <v>11</v>
      </c>
      <c r="F69" s="181" t="s">
        <v>185</v>
      </c>
      <c r="G69" s="182" t="s">
        <v>13</v>
      </c>
      <c r="H69" s="23"/>
      <c r="I69" s="23"/>
      <c r="J69" s="24"/>
      <c r="K69" s="343"/>
      <c r="L69" s="344"/>
      <c r="M69" s="348"/>
      <c r="N69" s="351"/>
    </row>
    <row r="70" spans="1:14" s="179" customFormat="1" ht="35.25" hidden="1" customHeight="1" x14ac:dyDescent="0.25">
      <c r="A70" s="339"/>
      <c r="B70" s="338"/>
      <c r="C70" s="339"/>
      <c r="D70" s="341"/>
      <c r="E70" s="180" t="s">
        <v>11</v>
      </c>
      <c r="F70" s="181" t="s">
        <v>186</v>
      </c>
      <c r="G70" s="182" t="s">
        <v>13</v>
      </c>
      <c r="H70" s="23"/>
      <c r="I70" s="23"/>
      <c r="J70" s="24"/>
      <c r="K70" s="343"/>
      <c r="L70" s="344"/>
      <c r="M70" s="348"/>
      <c r="N70" s="351"/>
    </row>
    <row r="71" spans="1:14" s="179" customFormat="1" ht="34.5" hidden="1" customHeight="1" x14ac:dyDescent="0.25">
      <c r="A71" s="339"/>
      <c r="B71" s="338"/>
      <c r="C71" s="339"/>
      <c r="D71" s="341"/>
      <c r="E71" s="180" t="s">
        <v>16</v>
      </c>
      <c r="F71" s="183" t="s">
        <v>187</v>
      </c>
      <c r="G71" s="182" t="s">
        <v>18</v>
      </c>
      <c r="H71" s="187"/>
      <c r="I71" s="187"/>
      <c r="J71" s="24"/>
      <c r="K71" s="24"/>
      <c r="L71" s="344"/>
      <c r="M71" s="348"/>
      <c r="N71" s="352"/>
    </row>
    <row r="72" spans="1:14" s="179" customFormat="1" ht="36" hidden="1" customHeight="1" x14ac:dyDescent="0.25">
      <c r="A72" s="339"/>
      <c r="B72" s="338" t="s">
        <v>210</v>
      </c>
      <c r="C72" s="339" t="s">
        <v>211</v>
      </c>
      <c r="D72" s="340" t="s">
        <v>10</v>
      </c>
      <c r="E72" s="180" t="s">
        <v>11</v>
      </c>
      <c r="F72" s="181" t="s">
        <v>212</v>
      </c>
      <c r="G72" s="182" t="s">
        <v>13</v>
      </c>
      <c r="H72" s="23"/>
      <c r="I72" s="23"/>
      <c r="J72" s="24"/>
      <c r="K72" s="342"/>
      <c r="L72" s="336"/>
      <c r="M72" s="348"/>
      <c r="N72" s="350"/>
    </row>
    <row r="73" spans="1:14" s="179" customFormat="1" ht="34.5" hidden="1" customHeight="1" x14ac:dyDescent="0.25">
      <c r="A73" s="339"/>
      <c r="B73" s="338"/>
      <c r="C73" s="339"/>
      <c r="D73" s="341"/>
      <c r="E73" s="180" t="s">
        <v>11</v>
      </c>
      <c r="F73" s="181" t="s">
        <v>213</v>
      </c>
      <c r="G73" s="182" t="s">
        <v>13</v>
      </c>
      <c r="H73" s="23"/>
      <c r="I73" s="23"/>
      <c r="J73" s="24"/>
      <c r="K73" s="343"/>
      <c r="L73" s="344"/>
      <c r="M73" s="348"/>
      <c r="N73" s="351"/>
    </row>
    <row r="74" spans="1:14" s="179" customFormat="1" ht="33.75" hidden="1" customHeight="1" x14ac:dyDescent="0.25">
      <c r="A74" s="339"/>
      <c r="B74" s="338"/>
      <c r="C74" s="339"/>
      <c r="D74" s="341"/>
      <c r="E74" s="180" t="s">
        <v>11</v>
      </c>
      <c r="F74" s="184" t="s">
        <v>214</v>
      </c>
      <c r="G74" s="182" t="s">
        <v>13</v>
      </c>
      <c r="H74" s="23"/>
      <c r="I74" s="23"/>
      <c r="J74" s="24"/>
      <c r="K74" s="343"/>
      <c r="L74" s="344"/>
      <c r="M74" s="348"/>
      <c r="N74" s="351"/>
    </row>
    <row r="75" spans="1:14" s="179" customFormat="1" ht="33" hidden="1" customHeight="1" x14ac:dyDescent="0.25">
      <c r="A75" s="339"/>
      <c r="B75" s="338"/>
      <c r="C75" s="339"/>
      <c r="D75" s="341"/>
      <c r="E75" s="180" t="s">
        <v>16</v>
      </c>
      <c r="F75" s="183" t="s">
        <v>187</v>
      </c>
      <c r="G75" s="182" t="s">
        <v>18</v>
      </c>
      <c r="H75" s="187"/>
      <c r="I75" s="187"/>
      <c r="J75" s="24"/>
      <c r="K75" s="24"/>
      <c r="L75" s="344"/>
      <c r="M75" s="348"/>
      <c r="N75" s="352"/>
    </row>
    <row r="76" spans="1:14" ht="36" hidden="1" customHeight="1" x14ac:dyDescent="0.25">
      <c r="A76" s="339"/>
      <c r="B76" s="338" t="s">
        <v>83</v>
      </c>
      <c r="C76" s="339" t="s">
        <v>215</v>
      </c>
      <c r="D76" s="340" t="s">
        <v>10</v>
      </c>
      <c r="E76" s="180" t="s">
        <v>11</v>
      </c>
      <c r="F76" s="181" t="s">
        <v>212</v>
      </c>
      <c r="G76" s="182" t="s">
        <v>13</v>
      </c>
      <c r="H76" s="73"/>
      <c r="I76" s="73"/>
      <c r="J76" s="24"/>
      <c r="K76" s="334"/>
      <c r="L76" s="336"/>
      <c r="M76" s="348"/>
      <c r="N76" s="350"/>
    </row>
    <row r="77" spans="1:14" ht="39" hidden="1" customHeight="1" x14ac:dyDescent="0.25">
      <c r="A77" s="339"/>
      <c r="B77" s="338"/>
      <c r="C77" s="339"/>
      <c r="D77" s="340"/>
      <c r="E77" s="180" t="s">
        <v>11</v>
      </c>
      <c r="F77" s="181" t="s">
        <v>213</v>
      </c>
      <c r="G77" s="182" t="s">
        <v>13</v>
      </c>
      <c r="H77" s="73"/>
      <c r="I77" s="73"/>
      <c r="J77" s="24"/>
      <c r="K77" s="335"/>
      <c r="L77" s="337"/>
      <c r="M77" s="348"/>
      <c r="N77" s="351"/>
    </row>
    <row r="78" spans="1:14" ht="35.25" hidden="1" customHeight="1" x14ac:dyDescent="0.25">
      <c r="A78" s="339"/>
      <c r="B78" s="338"/>
      <c r="C78" s="339"/>
      <c r="D78" s="340"/>
      <c r="E78" s="180" t="s">
        <v>11</v>
      </c>
      <c r="F78" s="184" t="s">
        <v>214</v>
      </c>
      <c r="G78" s="182" t="s">
        <v>13</v>
      </c>
      <c r="H78" s="73"/>
      <c r="I78" s="73"/>
      <c r="J78" s="24"/>
      <c r="K78" s="335"/>
      <c r="L78" s="337"/>
      <c r="M78" s="348"/>
      <c r="N78" s="351"/>
    </row>
    <row r="79" spans="1:14" ht="33" hidden="1" customHeight="1" x14ac:dyDescent="0.25">
      <c r="A79" s="339"/>
      <c r="B79" s="338"/>
      <c r="C79" s="339"/>
      <c r="D79" s="340"/>
      <c r="E79" s="180" t="s">
        <v>16</v>
      </c>
      <c r="F79" s="183" t="s">
        <v>187</v>
      </c>
      <c r="G79" s="182" t="s">
        <v>18</v>
      </c>
      <c r="H79" s="73"/>
      <c r="I79" s="73"/>
      <c r="J79" s="24"/>
      <c r="K79" s="24"/>
      <c r="L79" s="337"/>
      <c r="M79" s="348"/>
      <c r="N79" s="352"/>
    </row>
    <row r="80" spans="1:14" s="179" customFormat="1" ht="34.5" hidden="1" customHeight="1" x14ac:dyDescent="0.25">
      <c r="A80" s="339"/>
      <c r="B80" s="338" t="s">
        <v>85</v>
      </c>
      <c r="C80" s="339" t="s">
        <v>216</v>
      </c>
      <c r="D80" s="340" t="s">
        <v>10</v>
      </c>
      <c r="E80" s="180" t="s">
        <v>11</v>
      </c>
      <c r="F80" s="181" t="s">
        <v>212</v>
      </c>
      <c r="G80" s="182" t="s">
        <v>13</v>
      </c>
      <c r="H80" s="23"/>
      <c r="I80" s="23"/>
      <c r="J80" s="24"/>
      <c r="K80" s="342"/>
      <c r="L80" s="336"/>
      <c r="M80" s="348"/>
      <c r="N80" s="350"/>
    </row>
    <row r="81" spans="1:14" s="179" customFormat="1" ht="39" hidden="1" customHeight="1" x14ac:dyDescent="0.25">
      <c r="A81" s="339"/>
      <c r="B81" s="338"/>
      <c r="C81" s="339"/>
      <c r="D81" s="341"/>
      <c r="E81" s="180" t="s">
        <v>11</v>
      </c>
      <c r="F81" s="181" t="s">
        <v>213</v>
      </c>
      <c r="G81" s="182" t="s">
        <v>13</v>
      </c>
      <c r="H81" s="23"/>
      <c r="I81" s="23"/>
      <c r="J81" s="24"/>
      <c r="K81" s="343"/>
      <c r="L81" s="344"/>
      <c r="M81" s="348"/>
      <c r="N81" s="351"/>
    </row>
    <row r="82" spans="1:14" s="179" customFormat="1" ht="33.75" hidden="1" customHeight="1" x14ac:dyDescent="0.25">
      <c r="A82" s="339"/>
      <c r="B82" s="338"/>
      <c r="C82" s="339"/>
      <c r="D82" s="341"/>
      <c r="E82" s="180" t="s">
        <v>11</v>
      </c>
      <c r="F82" s="184" t="s">
        <v>214</v>
      </c>
      <c r="G82" s="182" t="s">
        <v>13</v>
      </c>
      <c r="H82" s="23"/>
      <c r="I82" s="23"/>
      <c r="J82" s="24"/>
      <c r="K82" s="343"/>
      <c r="L82" s="344"/>
      <c r="M82" s="348"/>
      <c r="N82" s="351"/>
    </row>
    <row r="83" spans="1:14" s="179" customFormat="1" ht="33" hidden="1" customHeight="1" x14ac:dyDescent="0.25">
      <c r="A83" s="339"/>
      <c r="B83" s="338"/>
      <c r="C83" s="339"/>
      <c r="D83" s="341"/>
      <c r="E83" s="180" t="s">
        <v>16</v>
      </c>
      <c r="F83" s="183" t="s">
        <v>187</v>
      </c>
      <c r="G83" s="182" t="s">
        <v>18</v>
      </c>
      <c r="H83" s="187"/>
      <c r="I83" s="187"/>
      <c r="J83" s="24"/>
      <c r="K83" s="24"/>
      <c r="L83" s="344"/>
      <c r="M83" s="348"/>
      <c r="N83" s="352"/>
    </row>
    <row r="84" spans="1:14" ht="37.5" customHeight="1" x14ac:dyDescent="0.25">
      <c r="A84" s="339"/>
      <c r="B84" s="338" t="s">
        <v>88</v>
      </c>
      <c r="C84" s="339" t="s">
        <v>217</v>
      </c>
      <c r="D84" s="340" t="s">
        <v>10</v>
      </c>
      <c r="E84" s="180" t="s">
        <v>11</v>
      </c>
      <c r="F84" s="181" t="s">
        <v>212</v>
      </c>
      <c r="G84" s="182" t="s">
        <v>13</v>
      </c>
      <c r="H84" s="73">
        <f>'[55]Оценка от учреждения'!H84</f>
        <v>100</v>
      </c>
      <c r="I84" s="73">
        <f>'[55]Оценка от учреждения'!I84</f>
        <v>100</v>
      </c>
      <c r="J84" s="24">
        <f>IF(I84/H84*100&gt;100,100,I84/H84*100)</f>
        <v>100</v>
      </c>
      <c r="K84" s="334">
        <f>(J84+J85+J86)/3</f>
        <v>100</v>
      </c>
      <c r="L84" s="336">
        <f>(K84+K87)/2</f>
        <v>100</v>
      </c>
      <c r="M84" s="348"/>
      <c r="N84" s="350"/>
    </row>
    <row r="85" spans="1:14" ht="36" customHeight="1" x14ac:dyDescent="0.25">
      <c r="A85" s="339"/>
      <c r="B85" s="338"/>
      <c r="C85" s="339"/>
      <c r="D85" s="340"/>
      <c r="E85" s="180" t="s">
        <v>11</v>
      </c>
      <c r="F85" s="181" t="s">
        <v>213</v>
      </c>
      <c r="G85" s="182" t="s">
        <v>13</v>
      </c>
      <c r="H85" s="73">
        <f>'[55]Оценка от учреждения'!H85</f>
        <v>10</v>
      </c>
      <c r="I85" s="73">
        <f>'[55]Оценка от учреждения'!I85</f>
        <v>9.6999999999999993</v>
      </c>
      <c r="J85" s="24">
        <f>IF(H85/I85*100&gt;100,100,H85/I85*100)</f>
        <v>100</v>
      </c>
      <c r="K85" s="335"/>
      <c r="L85" s="337"/>
      <c r="M85" s="348"/>
      <c r="N85" s="351"/>
    </row>
    <row r="86" spans="1:14" ht="32.25" customHeight="1" x14ac:dyDescent="0.25">
      <c r="A86" s="339"/>
      <c r="B86" s="338"/>
      <c r="C86" s="339"/>
      <c r="D86" s="340"/>
      <c r="E86" s="180" t="s">
        <v>11</v>
      </c>
      <c r="F86" s="184" t="s">
        <v>214</v>
      </c>
      <c r="G86" s="182" t="s">
        <v>13</v>
      </c>
      <c r="H86" s="73">
        <f>'[55]Оценка от учреждения'!H86</f>
        <v>100</v>
      </c>
      <c r="I86" s="73">
        <f>'[55]Оценка от учреждения'!I86</f>
        <v>100</v>
      </c>
      <c r="J86" s="24">
        <f>IF(I86/H86*100&gt;100,100,I86/H86*100)</f>
        <v>100</v>
      </c>
      <c r="K86" s="335"/>
      <c r="L86" s="337"/>
      <c r="M86" s="348"/>
      <c r="N86" s="351"/>
    </row>
    <row r="87" spans="1:14" ht="33" customHeight="1" x14ac:dyDescent="0.25">
      <c r="A87" s="339"/>
      <c r="B87" s="338"/>
      <c r="C87" s="339"/>
      <c r="D87" s="340"/>
      <c r="E87" s="180" t="s">
        <v>16</v>
      </c>
      <c r="F87" s="183" t="s">
        <v>295</v>
      </c>
      <c r="G87" s="182" t="s">
        <v>18</v>
      </c>
      <c r="H87" s="73">
        <f>'[55]Оценка от учреждения'!H87</f>
        <v>1</v>
      </c>
      <c r="I87" s="73">
        <f>'[55]Оценка от учреждения'!I87</f>
        <v>1</v>
      </c>
      <c r="J87" s="24">
        <f>IF(I87/H87*100&gt;100,100,I87/H87*100)</f>
        <v>100</v>
      </c>
      <c r="K87" s="24">
        <f>J87</f>
        <v>100</v>
      </c>
      <c r="L87" s="337"/>
      <c r="M87" s="348"/>
      <c r="N87" s="352"/>
    </row>
    <row r="88" spans="1:14" s="179" customFormat="1" ht="33" hidden="1" customHeight="1" x14ac:dyDescent="0.25">
      <c r="A88" s="339"/>
      <c r="B88" s="338" t="s">
        <v>84</v>
      </c>
      <c r="C88" s="339" t="s">
        <v>218</v>
      </c>
      <c r="D88" s="340" t="s">
        <v>10</v>
      </c>
      <c r="E88" s="180" t="s">
        <v>11</v>
      </c>
      <c r="F88" s="181" t="s">
        <v>212</v>
      </c>
      <c r="G88" s="182" t="s">
        <v>13</v>
      </c>
      <c r="H88" s="23"/>
      <c r="I88" s="23"/>
      <c r="J88" s="24"/>
      <c r="K88" s="342"/>
      <c r="L88" s="336"/>
      <c r="M88" s="348"/>
      <c r="N88" s="350"/>
    </row>
    <row r="89" spans="1:14" s="179" customFormat="1" ht="39" hidden="1" customHeight="1" x14ac:dyDescent="0.25">
      <c r="A89" s="339"/>
      <c r="B89" s="338"/>
      <c r="C89" s="339"/>
      <c r="D89" s="341"/>
      <c r="E89" s="180" t="s">
        <v>11</v>
      </c>
      <c r="F89" s="181" t="s">
        <v>213</v>
      </c>
      <c r="G89" s="182" t="s">
        <v>13</v>
      </c>
      <c r="H89" s="23"/>
      <c r="I89" s="23"/>
      <c r="J89" s="24"/>
      <c r="K89" s="343"/>
      <c r="L89" s="344"/>
      <c r="M89" s="348"/>
      <c r="N89" s="351"/>
    </row>
    <row r="90" spans="1:14" s="179" customFormat="1" ht="32.25" hidden="1" customHeight="1" x14ac:dyDescent="0.25">
      <c r="A90" s="339"/>
      <c r="B90" s="338"/>
      <c r="C90" s="339"/>
      <c r="D90" s="341"/>
      <c r="E90" s="180" t="s">
        <v>11</v>
      </c>
      <c r="F90" s="184" t="s">
        <v>214</v>
      </c>
      <c r="G90" s="182" t="s">
        <v>13</v>
      </c>
      <c r="H90" s="23"/>
      <c r="I90" s="23"/>
      <c r="J90" s="24"/>
      <c r="K90" s="343"/>
      <c r="L90" s="344"/>
      <c r="M90" s="348"/>
      <c r="N90" s="351"/>
    </row>
    <row r="91" spans="1:14" s="179" customFormat="1" ht="33" hidden="1" customHeight="1" x14ac:dyDescent="0.25">
      <c r="A91" s="339"/>
      <c r="B91" s="338"/>
      <c r="C91" s="339"/>
      <c r="D91" s="341"/>
      <c r="E91" s="180" t="s">
        <v>16</v>
      </c>
      <c r="F91" s="183" t="s">
        <v>187</v>
      </c>
      <c r="G91" s="182" t="s">
        <v>18</v>
      </c>
      <c r="H91" s="187"/>
      <c r="I91" s="187"/>
      <c r="J91" s="24"/>
      <c r="K91" s="24"/>
      <c r="L91" s="344"/>
      <c r="M91" s="348"/>
      <c r="N91" s="352"/>
    </row>
    <row r="92" spans="1:14" s="179" customFormat="1" ht="34.5" hidden="1" customHeight="1" x14ac:dyDescent="0.25">
      <c r="A92" s="339"/>
      <c r="B92" s="338" t="s">
        <v>89</v>
      </c>
      <c r="C92" s="339" t="s">
        <v>219</v>
      </c>
      <c r="D92" s="340" t="s">
        <v>10</v>
      </c>
      <c r="E92" s="180" t="s">
        <v>11</v>
      </c>
      <c r="F92" s="181" t="s">
        <v>212</v>
      </c>
      <c r="G92" s="182" t="s">
        <v>13</v>
      </c>
      <c r="H92" s="23"/>
      <c r="I92" s="23"/>
      <c r="J92" s="24"/>
      <c r="K92" s="342"/>
      <c r="L92" s="336"/>
      <c r="M92" s="348"/>
      <c r="N92" s="350"/>
    </row>
    <row r="93" spans="1:14" s="179" customFormat="1" ht="39" hidden="1" customHeight="1" x14ac:dyDescent="0.25">
      <c r="A93" s="339"/>
      <c r="B93" s="338"/>
      <c r="C93" s="339"/>
      <c r="D93" s="341"/>
      <c r="E93" s="180" t="s">
        <v>11</v>
      </c>
      <c r="F93" s="181" t="s">
        <v>213</v>
      </c>
      <c r="G93" s="182" t="s">
        <v>13</v>
      </c>
      <c r="H93" s="23"/>
      <c r="I93" s="23"/>
      <c r="J93" s="24"/>
      <c r="K93" s="343"/>
      <c r="L93" s="344"/>
      <c r="M93" s="348"/>
      <c r="N93" s="351"/>
    </row>
    <row r="94" spans="1:14" s="179" customFormat="1" ht="32.25" hidden="1" customHeight="1" x14ac:dyDescent="0.25">
      <c r="A94" s="339"/>
      <c r="B94" s="338"/>
      <c r="C94" s="339"/>
      <c r="D94" s="341"/>
      <c r="E94" s="180" t="s">
        <v>11</v>
      </c>
      <c r="F94" s="184" t="s">
        <v>214</v>
      </c>
      <c r="G94" s="182" t="s">
        <v>13</v>
      </c>
      <c r="H94" s="23"/>
      <c r="I94" s="23"/>
      <c r="J94" s="24"/>
      <c r="K94" s="343"/>
      <c r="L94" s="344"/>
      <c r="M94" s="348"/>
      <c r="N94" s="351"/>
    </row>
    <row r="95" spans="1:14" s="179" customFormat="1" ht="27" hidden="1" customHeight="1" x14ac:dyDescent="0.25">
      <c r="A95" s="339"/>
      <c r="B95" s="338"/>
      <c r="C95" s="339"/>
      <c r="D95" s="341"/>
      <c r="E95" s="180" t="s">
        <v>16</v>
      </c>
      <c r="F95" s="183" t="s">
        <v>187</v>
      </c>
      <c r="G95" s="182" t="s">
        <v>18</v>
      </c>
      <c r="H95" s="187"/>
      <c r="I95" s="187"/>
      <c r="J95" s="24"/>
      <c r="K95" s="24"/>
      <c r="L95" s="344"/>
      <c r="M95" s="348"/>
      <c r="N95" s="352"/>
    </row>
    <row r="96" spans="1:14" ht="33" customHeight="1" x14ac:dyDescent="0.25">
      <c r="A96" s="339"/>
      <c r="B96" s="338" t="s">
        <v>102</v>
      </c>
      <c r="C96" s="339" t="s">
        <v>220</v>
      </c>
      <c r="D96" s="340" t="s">
        <v>10</v>
      </c>
      <c r="E96" s="180" t="s">
        <v>11</v>
      </c>
      <c r="F96" s="181" t="s">
        <v>212</v>
      </c>
      <c r="G96" s="182" t="s">
        <v>13</v>
      </c>
      <c r="H96" s="73">
        <f>'[55]Оценка от учреждения'!H96</f>
        <v>100</v>
      </c>
      <c r="I96" s="73">
        <f>'[55]Оценка от учреждения'!I96</f>
        <v>100</v>
      </c>
      <c r="J96" s="24">
        <f>IF(I96/H96*100&gt;100,100,I96/H96*100)</f>
        <v>100</v>
      </c>
      <c r="K96" s="334">
        <f>(J96+J97+J98)/3</f>
        <v>100</v>
      </c>
      <c r="L96" s="336">
        <f>(K96+K99)/2</f>
        <v>93.75</v>
      </c>
      <c r="M96" s="348"/>
      <c r="N96" s="350"/>
    </row>
    <row r="97" spans="1:14" ht="39" customHeight="1" x14ac:dyDescent="0.25">
      <c r="A97" s="339"/>
      <c r="B97" s="338"/>
      <c r="C97" s="339"/>
      <c r="D97" s="340"/>
      <c r="E97" s="180" t="s">
        <v>11</v>
      </c>
      <c r="F97" s="181" t="s">
        <v>213</v>
      </c>
      <c r="G97" s="182" t="s">
        <v>13</v>
      </c>
      <c r="H97" s="73">
        <f>'[55]Оценка от учреждения'!H97</f>
        <v>10</v>
      </c>
      <c r="I97" s="73">
        <f>'[55]Оценка от учреждения'!I97</f>
        <v>9.6999999999999993</v>
      </c>
      <c r="J97" s="24">
        <f>IF(H97/I97*100&gt;100,100,H97/I97*100)</f>
        <v>100</v>
      </c>
      <c r="K97" s="335"/>
      <c r="L97" s="337"/>
      <c r="M97" s="348"/>
      <c r="N97" s="351"/>
    </row>
    <row r="98" spans="1:14" ht="33.75" customHeight="1" x14ac:dyDescent="0.25">
      <c r="A98" s="339"/>
      <c r="B98" s="338"/>
      <c r="C98" s="339"/>
      <c r="D98" s="340"/>
      <c r="E98" s="180" t="s">
        <v>11</v>
      </c>
      <c r="F98" s="184" t="s">
        <v>214</v>
      </c>
      <c r="G98" s="182" t="s">
        <v>13</v>
      </c>
      <c r="H98" s="73">
        <f>'[55]Оценка от учреждения'!H98</f>
        <v>100</v>
      </c>
      <c r="I98" s="73">
        <f>'[55]Оценка от учреждения'!I98</f>
        <v>100</v>
      </c>
      <c r="J98" s="24">
        <f>IF(I98/H98*100&gt;100,100,I98/H98*100)</f>
        <v>100</v>
      </c>
      <c r="K98" s="335"/>
      <c r="L98" s="337"/>
      <c r="M98" s="348"/>
      <c r="N98" s="351"/>
    </row>
    <row r="99" spans="1:14" ht="33" customHeight="1" x14ac:dyDescent="0.25">
      <c r="A99" s="339"/>
      <c r="B99" s="338"/>
      <c r="C99" s="339"/>
      <c r="D99" s="340"/>
      <c r="E99" s="180" t="s">
        <v>16</v>
      </c>
      <c r="F99" s="183" t="s">
        <v>295</v>
      </c>
      <c r="G99" s="182" t="s">
        <v>18</v>
      </c>
      <c r="H99" s="73">
        <f>'[55]Оценка от учреждения'!H99</f>
        <v>2</v>
      </c>
      <c r="I99" s="73">
        <f>'[55]Оценка от учреждения'!I99</f>
        <v>1.75</v>
      </c>
      <c r="J99" s="24">
        <f>IF(I99/H99*100&gt;100,100,I99/H99*100)</f>
        <v>87.5</v>
      </c>
      <c r="K99" s="24">
        <f>J99</f>
        <v>87.5</v>
      </c>
      <c r="L99" s="337"/>
      <c r="M99" s="348"/>
      <c r="N99" s="352"/>
    </row>
    <row r="100" spans="1:14" ht="34.5" customHeight="1" x14ac:dyDescent="0.25">
      <c r="A100" s="339"/>
      <c r="B100" s="338" t="s">
        <v>86</v>
      </c>
      <c r="C100" s="339" t="s">
        <v>221</v>
      </c>
      <c r="D100" s="340" t="s">
        <v>10</v>
      </c>
      <c r="E100" s="180" t="s">
        <v>11</v>
      </c>
      <c r="F100" s="181" t="s">
        <v>212</v>
      </c>
      <c r="G100" s="182" t="s">
        <v>13</v>
      </c>
      <c r="H100" s="73">
        <f>'[55]Оценка от учреждения'!H100</f>
        <v>100</v>
      </c>
      <c r="I100" s="73">
        <f>'[55]Оценка от учреждения'!I100</f>
        <v>100</v>
      </c>
      <c r="J100" s="24">
        <f>IF(I100/H100*100&gt;100,100,I100/H100*100)</f>
        <v>100</v>
      </c>
      <c r="K100" s="334">
        <f>(J100+J101+J102)/3</f>
        <v>100</v>
      </c>
      <c r="L100" s="336">
        <f>(K100+K103)/2</f>
        <v>100</v>
      </c>
      <c r="M100" s="348"/>
      <c r="N100" s="350"/>
    </row>
    <row r="101" spans="1:14" ht="39" customHeight="1" x14ac:dyDescent="0.25">
      <c r="A101" s="339"/>
      <c r="B101" s="338"/>
      <c r="C101" s="339"/>
      <c r="D101" s="340"/>
      <c r="E101" s="180" t="s">
        <v>11</v>
      </c>
      <c r="F101" s="181" t="s">
        <v>213</v>
      </c>
      <c r="G101" s="182" t="s">
        <v>13</v>
      </c>
      <c r="H101" s="73">
        <f>'[55]Оценка от учреждения'!H101</f>
        <v>10</v>
      </c>
      <c r="I101" s="73">
        <f>'[55]Оценка от учреждения'!I101</f>
        <v>9.5</v>
      </c>
      <c r="J101" s="24">
        <v>100</v>
      </c>
      <c r="K101" s="335"/>
      <c r="L101" s="337"/>
      <c r="M101" s="348"/>
      <c r="N101" s="351"/>
    </row>
    <row r="102" spans="1:14" ht="35.25" customHeight="1" x14ac:dyDescent="0.25">
      <c r="A102" s="339"/>
      <c r="B102" s="338"/>
      <c r="C102" s="339"/>
      <c r="D102" s="340"/>
      <c r="E102" s="180" t="s">
        <v>11</v>
      </c>
      <c r="F102" s="184" t="s">
        <v>214</v>
      </c>
      <c r="G102" s="182" t="s">
        <v>13</v>
      </c>
      <c r="H102" s="73">
        <f>'[55]Оценка от учреждения'!H102</f>
        <v>100</v>
      </c>
      <c r="I102" s="73">
        <f>'[55]Оценка от учреждения'!I102</f>
        <v>100</v>
      </c>
      <c r="J102" s="24">
        <f>IF(I102/H102*100&gt;100,100,I102/H102*100)</f>
        <v>100</v>
      </c>
      <c r="K102" s="335"/>
      <c r="L102" s="337"/>
      <c r="M102" s="348"/>
      <c r="N102" s="351"/>
    </row>
    <row r="103" spans="1:14" ht="33" customHeight="1" x14ac:dyDescent="0.25">
      <c r="A103" s="339"/>
      <c r="B103" s="338"/>
      <c r="C103" s="339"/>
      <c r="D103" s="340"/>
      <c r="E103" s="180" t="s">
        <v>16</v>
      </c>
      <c r="F103" s="183" t="s">
        <v>295</v>
      </c>
      <c r="G103" s="182" t="s">
        <v>18</v>
      </c>
      <c r="H103" s="73">
        <f>'[55]Оценка от учреждения'!H103</f>
        <v>29.33</v>
      </c>
      <c r="I103" s="73">
        <f>'[55]Оценка от учреждения'!I103</f>
        <v>34.67</v>
      </c>
      <c r="J103" s="24">
        <f>IF(I103/H103*100&gt;100,100,I103/H103*100)</f>
        <v>100</v>
      </c>
      <c r="K103" s="24">
        <f>J103</f>
        <v>100</v>
      </c>
      <c r="L103" s="337"/>
      <c r="M103" s="348"/>
      <c r="N103" s="352"/>
    </row>
    <row r="104" spans="1:14" ht="33" hidden="1" customHeight="1" x14ac:dyDescent="0.25">
      <c r="A104" s="339"/>
      <c r="B104" s="338" t="s">
        <v>87</v>
      </c>
      <c r="C104" s="339" t="s">
        <v>222</v>
      </c>
      <c r="D104" s="340" t="s">
        <v>10</v>
      </c>
      <c r="E104" s="180" t="s">
        <v>11</v>
      </c>
      <c r="F104" s="181" t="s">
        <v>212</v>
      </c>
      <c r="G104" s="182" t="s">
        <v>13</v>
      </c>
      <c r="H104" s="73"/>
      <c r="I104" s="73"/>
      <c r="J104" s="24"/>
      <c r="K104" s="334"/>
      <c r="L104" s="336"/>
      <c r="M104" s="348"/>
      <c r="N104" s="350"/>
    </row>
    <row r="105" spans="1:14" ht="39" hidden="1" customHeight="1" x14ac:dyDescent="0.25">
      <c r="A105" s="339"/>
      <c r="B105" s="338"/>
      <c r="C105" s="339"/>
      <c r="D105" s="340"/>
      <c r="E105" s="180" t="s">
        <v>11</v>
      </c>
      <c r="F105" s="181" t="s">
        <v>213</v>
      </c>
      <c r="G105" s="182" t="s">
        <v>13</v>
      </c>
      <c r="H105" s="73"/>
      <c r="I105" s="73"/>
      <c r="J105" s="24"/>
      <c r="K105" s="335"/>
      <c r="L105" s="337"/>
      <c r="M105" s="348"/>
      <c r="N105" s="351"/>
    </row>
    <row r="106" spans="1:14" ht="32.25" hidden="1" customHeight="1" x14ac:dyDescent="0.25">
      <c r="A106" s="339"/>
      <c r="B106" s="338"/>
      <c r="C106" s="339"/>
      <c r="D106" s="340"/>
      <c r="E106" s="180" t="s">
        <v>11</v>
      </c>
      <c r="F106" s="184" t="s">
        <v>214</v>
      </c>
      <c r="G106" s="182" t="s">
        <v>13</v>
      </c>
      <c r="H106" s="73"/>
      <c r="I106" s="73"/>
      <c r="J106" s="24"/>
      <c r="K106" s="335"/>
      <c r="L106" s="337"/>
      <c r="M106" s="348"/>
      <c r="N106" s="351"/>
    </row>
    <row r="107" spans="1:14" ht="33" hidden="1" customHeight="1" x14ac:dyDescent="0.25">
      <c r="A107" s="339"/>
      <c r="B107" s="338"/>
      <c r="C107" s="339"/>
      <c r="D107" s="340"/>
      <c r="E107" s="180" t="s">
        <v>16</v>
      </c>
      <c r="F107" s="183" t="s">
        <v>187</v>
      </c>
      <c r="G107" s="182" t="s">
        <v>18</v>
      </c>
      <c r="H107" s="73"/>
      <c r="I107" s="73"/>
      <c r="J107" s="24"/>
      <c r="K107" s="24"/>
      <c r="L107" s="337"/>
      <c r="M107" s="348"/>
      <c r="N107" s="352"/>
    </row>
    <row r="108" spans="1:14" ht="33" customHeight="1" x14ac:dyDescent="0.25">
      <c r="A108" s="339"/>
      <c r="B108" s="338" t="s">
        <v>82</v>
      </c>
      <c r="C108" s="339" t="s">
        <v>223</v>
      </c>
      <c r="D108" s="340" t="s">
        <v>10</v>
      </c>
      <c r="E108" s="180" t="s">
        <v>11</v>
      </c>
      <c r="F108" s="181" t="s">
        <v>212</v>
      </c>
      <c r="G108" s="182" t="s">
        <v>13</v>
      </c>
      <c r="H108" s="73">
        <f>'[55]Оценка от учреждения'!H108</f>
        <v>100</v>
      </c>
      <c r="I108" s="73">
        <f>'[55]Оценка от учреждения'!I108</f>
        <v>100</v>
      </c>
      <c r="J108" s="24">
        <f>IF(I108/H108*100&gt;100,100,I108/H108*100)</f>
        <v>100</v>
      </c>
      <c r="K108" s="334">
        <f>(J108+J109+J110)/3</f>
        <v>100</v>
      </c>
      <c r="L108" s="336">
        <f>(K108+K111)/2</f>
        <v>97.046111799663123</v>
      </c>
      <c r="M108" s="348"/>
      <c r="N108" s="350"/>
    </row>
    <row r="109" spans="1:14" ht="39" customHeight="1" x14ac:dyDescent="0.25">
      <c r="A109" s="339"/>
      <c r="B109" s="338"/>
      <c r="C109" s="339"/>
      <c r="D109" s="340"/>
      <c r="E109" s="180" t="s">
        <v>11</v>
      </c>
      <c r="F109" s="181" t="s">
        <v>213</v>
      </c>
      <c r="G109" s="182" t="s">
        <v>13</v>
      </c>
      <c r="H109" s="73">
        <f>'[55]Оценка от учреждения'!H109</f>
        <v>10</v>
      </c>
      <c r="I109" s="73">
        <f>'[55]Оценка от учреждения'!I109</f>
        <v>5.3</v>
      </c>
      <c r="J109" s="24">
        <f>IF(H109/I109*100&gt;100,100,H109/I109*100)</f>
        <v>100</v>
      </c>
      <c r="K109" s="335"/>
      <c r="L109" s="337"/>
      <c r="M109" s="348"/>
      <c r="N109" s="351"/>
    </row>
    <row r="110" spans="1:14" ht="32.25" customHeight="1" x14ac:dyDescent="0.25">
      <c r="A110" s="339"/>
      <c r="B110" s="338"/>
      <c r="C110" s="339"/>
      <c r="D110" s="340"/>
      <c r="E110" s="180" t="s">
        <v>11</v>
      </c>
      <c r="F110" s="184" t="s">
        <v>214</v>
      </c>
      <c r="G110" s="182" t="s">
        <v>13</v>
      </c>
      <c r="H110" s="73">
        <f>'[55]Оценка от учреждения'!H110</f>
        <v>100</v>
      </c>
      <c r="I110" s="73">
        <f>'[55]Оценка от учреждения'!I110</f>
        <v>100</v>
      </c>
      <c r="J110" s="24">
        <f>IF(I110/H110*100&gt;100,100,I110/H110*100)</f>
        <v>100</v>
      </c>
      <c r="K110" s="335"/>
      <c r="L110" s="337"/>
      <c r="M110" s="348"/>
      <c r="N110" s="351"/>
    </row>
    <row r="111" spans="1:14" ht="33" customHeight="1" x14ac:dyDescent="0.25">
      <c r="A111" s="339"/>
      <c r="B111" s="338"/>
      <c r="C111" s="339"/>
      <c r="D111" s="340"/>
      <c r="E111" s="180" t="s">
        <v>16</v>
      </c>
      <c r="F111" s="183" t="s">
        <v>295</v>
      </c>
      <c r="G111" s="182" t="s">
        <v>18</v>
      </c>
      <c r="H111" s="73">
        <f>'[55]Оценка от учреждения'!H111</f>
        <v>314.67</v>
      </c>
      <c r="I111" s="73">
        <f>'[55]Оценка от учреждения'!I111</f>
        <v>296.08</v>
      </c>
      <c r="J111" s="24">
        <f>IF(I111/H111*100&gt;100,100,I111/H111*100)</f>
        <v>94.09222359932626</v>
      </c>
      <c r="K111" s="24">
        <f>J111</f>
        <v>94.09222359932626</v>
      </c>
      <c r="L111" s="337"/>
      <c r="M111" s="348"/>
      <c r="N111" s="352"/>
    </row>
    <row r="112" spans="1:14" s="179" customFormat="1" ht="33" hidden="1" customHeight="1" x14ac:dyDescent="0.25">
      <c r="A112" s="339"/>
      <c r="B112" s="338" t="s">
        <v>224</v>
      </c>
      <c r="C112" s="339" t="s">
        <v>225</v>
      </c>
      <c r="D112" s="340" t="s">
        <v>10</v>
      </c>
      <c r="E112" s="180" t="s">
        <v>11</v>
      </c>
      <c r="F112" s="181" t="s">
        <v>212</v>
      </c>
      <c r="G112" s="182" t="s">
        <v>13</v>
      </c>
      <c r="H112" s="23"/>
      <c r="I112" s="23"/>
      <c r="J112" s="24"/>
      <c r="K112" s="342"/>
      <c r="L112" s="336"/>
      <c r="M112" s="348"/>
      <c r="N112" s="350"/>
    </row>
    <row r="113" spans="1:14" s="179" customFormat="1" ht="39" hidden="1" customHeight="1" x14ac:dyDescent="0.25">
      <c r="A113" s="339"/>
      <c r="B113" s="338"/>
      <c r="C113" s="339"/>
      <c r="D113" s="341"/>
      <c r="E113" s="180" t="s">
        <v>11</v>
      </c>
      <c r="F113" s="181" t="s">
        <v>213</v>
      </c>
      <c r="G113" s="182" t="s">
        <v>13</v>
      </c>
      <c r="H113" s="23"/>
      <c r="I113" s="23"/>
      <c r="J113" s="24"/>
      <c r="K113" s="343"/>
      <c r="L113" s="344"/>
      <c r="M113" s="348"/>
      <c r="N113" s="351"/>
    </row>
    <row r="114" spans="1:14" s="179" customFormat="1" ht="32.25" hidden="1" customHeight="1" x14ac:dyDescent="0.25">
      <c r="A114" s="339"/>
      <c r="B114" s="338"/>
      <c r="C114" s="339"/>
      <c r="D114" s="341"/>
      <c r="E114" s="180" t="s">
        <v>11</v>
      </c>
      <c r="F114" s="184" t="s">
        <v>214</v>
      </c>
      <c r="G114" s="182" t="s">
        <v>13</v>
      </c>
      <c r="H114" s="23"/>
      <c r="I114" s="23"/>
      <c r="J114" s="24"/>
      <c r="K114" s="343"/>
      <c r="L114" s="344"/>
      <c r="M114" s="348"/>
      <c r="N114" s="351"/>
    </row>
    <row r="115" spans="1:14" s="179" customFormat="1" ht="33" hidden="1" customHeight="1" x14ac:dyDescent="0.25">
      <c r="A115" s="339"/>
      <c r="B115" s="338"/>
      <c r="C115" s="339"/>
      <c r="D115" s="341"/>
      <c r="E115" s="180" t="s">
        <v>16</v>
      </c>
      <c r="F115" s="183" t="s">
        <v>187</v>
      </c>
      <c r="G115" s="182" t="s">
        <v>18</v>
      </c>
      <c r="H115" s="187"/>
      <c r="I115" s="187"/>
      <c r="J115" s="24"/>
      <c r="K115" s="24"/>
      <c r="L115" s="344"/>
      <c r="M115" s="349"/>
      <c r="N115" s="352"/>
    </row>
    <row r="119" spans="1:14" s="185" customFormat="1" x14ac:dyDescent="0.25">
      <c r="F119" s="186"/>
      <c r="H119" s="192"/>
      <c r="I119" s="192"/>
      <c r="J119" s="192"/>
      <c r="K119" s="192"/>
      <c r="L119" s="192"/>
    </row>
    <row r="120" spans="1:14" s="185" customFormat="1" x14ac:dyDescent="0.25">
      <c r="F120" s="186"/>
      <c r="H120" s="192"/>
      <c r="I120" s="192"/>
      <c r="J120" s="192"/>
      <c r="K120" s="192"/>
      <c r="L120" s="192"/>
    </row>
    <row r="121" spans="1:14" s="185" customFormat="1" x14ac:dyDescent="0.25">
      <c r="F121" s="186"/>
      <c r="H121" s="192"/>
      <c r="I121" s="192"/>
      <c r="J121" s="192"/>
      <c r="K121" s="192"/>
      <c r="L121" s="192"/>
    </row>
    <row r="122" spans="1:14" s="125" customFormat="1" x14ac:dyDescent="0.25">
      <c r="B122" s="125" t="s">
        <v>143</v>
      </c>
      <c r="D122" s="139"/>
      <c r="H122" s="154"/>
      <c r="I122" s="154"/>
      <c r="J122" s="154"/>
      <c r="K122" s="154"/>
      <c r="L122" s="154"/>
    </row>
    <row r="123" spans="1:14" s="185" customFormat="1" x14ac:dyDescent="0.25">
      <c r="H123" s="192"/>
      <c r="I123" s="192"/>
      <c r="J123" s="192"/>
      <c r="K123" s="192"/>
      <c r="L123" s="192"/>
    </row>
    <row r="124" spans="1:14" s="185" customFormat="1" x14ac:dyDescent="0.25">
      <c r="A124" s="185" t="s">
        <v>293</v>
      </c>
      <c r="H124" s="192"/>
      <c r="I124" s="192"/>
      <c r="J124" s="192"/>
      <c r="K124" s="192"/>
      <c r="L124" s="192"/>
    </row>
  </sheetData>
  <autoFilter ref="A2:N115">
    <filterColumn colId="9">
      <customFilters>
        <customFilter operator="notEqual" val=" "/>
      </customFilters>
    </filterColumn>
  </autoFilter>
  <mergeCells count="171">
    <mergeCell ref="B112:B115"/>
    <mergeCell ref="C112:C115"/>
    <mergeCell ref="D112:D115"/>
    <mergeCell ref="K112:K114"/>
    <mergeCell ref="L112:L115"/>
    <mergeCell ref="N112:N115"/>
    <mergeCell ref="L100:L103"/>
    <mergeCell ref="N100:N103"/>
    <mergeCell ref="L108:L111"/>
    <mergeCell ref="N108:N111"/>
    <mergeCell ref="L104:L107"/>
    <mergeCell ref="N104:N107"/>
    <mergeCell ref="N12:N15"/>
    <mergeCell ref="B8:B11"/>
    <mergeCell ref="B56:B59"/>
    <mergeCell ref="C56:C59"/>
    <mergeCell ref="D56:D59"/>
    <mergeCell ref="C68:C71"/>
    <mergeCell ref="K72:K74"/>
    <mergeCell ref="B108:B111"/>
    <mergeCell ref="C108:C111"/>
    <mergeCell ref="D108:D111"/>
    <mergeCell ref="K108:K110"/>
    <mergeCell ref="B104:B107"/>
    <mergeCell ref="C104:C107"/>
    <mergeCell ref="D104:D107"/>
    <mergeCell ref="K104:K106"/>
    <mergeCell ref="D68:D71"/>
    <mergeCell ref="K68:K70"/>
    <mergeCell ref="D88:D91"/>
    <mergeCell ref="C84:C87"/>
    <mergeCell ref="B60:B63"/>
    <mergeCell ref="C60:C63"/>
    <mergeCell ref="D60:D63"/>
    <mergeCell ref="A1:N1"/>
    <mergeCell ref="A4:A115"/>
    <mergeCell ref="B4:B7"/>
    <mergeCell ref="C4:C7"/>
    <mergeCell ref="D4:D7"/>
    <mergeCell ref="K4:K6"/>
    <mergeCell ref="L4:L7"/>
    <mergeCell ref="C8:C11"/>
    <mergeCell ref="D8:D11"/>
    <mergeCell ref="K8:K10"/>
    <mergeCell ref="N8:N11"/>
    <mergeCell ref="L92:L95"/>
    <mergeCell ref="N92:N95"/>
    <mergeCell ref="L96:L99"/>
    <mergeCell ref="N96:N99"/>
    <mergeCell ref="L56:L59"/>
    <mergeCell ref="L72:L75"/>
    <mergeCell ref="N72:N75"/>
    <mergeCell ref="L12:L15"/>
    <mergeCell ref="B100:B103"/>
    <mergeCell ref="C100:C103"/>
    <mergeCell ref="K92:K94"/>
    <mergeCell ref="K96:K98"/>
    <mergeCell ref="K100:K102"/>
    <mergeCell ref="D100:D103"/>
    <mergeCell ref="B92:B95"/>
    <mergeCell ref="B96:B99"/>
    <mergeCell ref="C96:C99"/>
    <mergeCell ref="C92:C95"/>
    <mergeCell ref="D92:D95"/>
    <mergeCell ref="N56:N59"/>
    <mergeCell ref="L40:L43"/>
    <mergeCell ref="N40:N43"/>
    <mergeCell ref="L44:L47"/>
    <mergeCell ref="N44:N47"/>
    <mergeCell ref="N52:N55"/>
    <mergeCell ref="L48:L51"/>
    <mergeCell ref="N48:N51"/>
    <mergeCell ref="K56:K58"/>
    <mergeCell ref="L68:L71"/>
    <mergeCell ref="B84:B87"/>
    <mergeCell ref="K60:K62"/>
    <mergeCell ref="D96:D99"/>
    <mergeCell ref="B72:B75"/>
    <mergeCell ref="C72:C75"/>
    <mergeCell ref="D72:D75"/>
    <mergeCell ref="B68:B71"/>
    <mergeCell ref="N80:N83"/>
    <mergeCell ref="N76:N79"/>
    <mergeCell ref="N84:N87"/>
    <mergeCell ref="L84:L87"/>
    <mergeCell ref="L60:L63"/>
    <mergeCell ref="K76:K78"/>
    <mergeCell ref="K84:K86"/>
    <mergeCell ref="K80:K82"/>
    <mergeCell ref="B64:B67"/>
    <mergeCell ref="C64:C67"/>
    <mergeCell ref="D64:D67"/>
    <mergeCell ref="K64:K66"/>
    <mergeCell ref="L64:L67"/>
    <mergeCell ref="N64:N67"/>
    <mergeCell ref="C80:C83"/>
    <mergeCell ref="B88:B91"/>
    <mergeCell ref="B12:B15"/>
    <mergeCell ref="C12:C15"/>
    <mergeCell ref="D12:D15"/>
    <mergeCell ref="K12:K14"/>
    <mergeCell ref="N60:N63"/>
    <mergeCell ref="M4:M115"/>
    <mergeCell ref="N4:N7"/>
    <mergeCell ref="L8:L11"/>
    <mergeCell ref="N88:N91"/>
    <mergeCell ref="L80:L83"/>
    <mergeCell ref="C88:C91"/>
    <mergeCell ref="B76:B79"/>
    <mergeCell ref="K88:K90"/>
    <mergeCell ref="L88:L91"/>
    <mergeCell ref="L76:L79"/>
    <mergeCell ref="C76:C79"/>
    <mergeCell ref="D76:D79"/>
    <mergeCell ref="D80:D83"/>
    <mergeCell ref="D84:D87"/>
    <mergeCell ref="B80:B83"/>
    <mergeCell ref="C44:C47"/>
    <mergeCell ref="D44:D47"/>
    <mergeCell ref="K44:K46"/>
    <mergeCell ref="N68:N71"/>
    <mergeCell ref="K52:K54"/>
    <mergeCell ref="L52:L55"/>
    <mergeCell ref="K40:K42"/>
    <mergeCell ref="L36:L39"/>
    <mergeCell ref="B48:B51"/>
    <mergeCell ref="C48:C51"/>
    <mergeCell ref="D48:D51"/>
    <mergeCell ref="K48:K50"/>
    <mergeCell ref="B44:B47"/>
    <mergeCell ref="B40:B43"/>
    <mergeCell ref="C40:C43"/>
    <mergeCell ref="D40:D43"/>
    <mergeCell ref="B52:B55"/>
    <mergeCell ref="C52:C55"/>
    <mergeCell ref="D52:D55"/>
    <mergeCell ref="N36:N39"/>
    <mergeCell ref="B32:B35"/>
    <mergeCell ref="C32:C35"/>
    <mergeCell ref="D32:D35"/>
    <mergeCell ref="K32:K34"/>
    <mergeCell ref="L32:L35"/>
    <mergeCell ref="N32:N35"/>
    <mergeCell ref="B36:B39"/>
    <mergeCell ref="C36:C39"/>
    <mergeCell ref="D36:D39"/>
    <mergeCell ref="K36:K38"/>
    <mergeCell ref="N28:N31"/>
    <mergeCell ref="L24:L27"/>
    <mergeCell ref="N24:N27"/>
    <mergeCell ref="L20:L23"/>
    <mergeCell ref="N20:N23"/>
    <mergeCell ref="L16:L19"/>
    <mergeCell ref="N16:N19"/>
    <mergeCell ref="B20:B23"/>
    <mergeCell ref="C20:C23"/>
    <mergeCell ref="B16:B19"/>
    <mergeCell ref="C16:C19"/>
    <mergeCell ref="D16:D19"/>
    <mergeCell ref="K16:K18"/>
    <mergeCell ref="D20:D23"/>
    <mergeCell ref="K20:K22"/>
    <mergeCell ref="B24:B27"/>
    <mergeCell ref="C24:C27"/>
    <mergeCell ref="D24:D27"/>
    <mergeCell ref="K24:K26"/>
    <mergeCell ref="B28:B31"/>
    <mergeCell ref="C28:C31"/>
    <mergeCell ref="D28:D31"/>
    <mergeCell ref="K28:K30"/>
    <mergeCell ref="L28:L3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65607840DD4464F9DE4509B8AB34EB4" ma:contentTypeVersion="1" ma:contentTypeDescription="Создание документа." ma:contentTypeScope="" ma:versionID="44691a8f8e9f8fe265c308db8382cee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2402044d00666072b1aaa621031ea5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F0CF759-9425-48C7-A7A0-BB406D21FB5D}"/>
</file>

<file path=customXml/itemProps2.xml><?xml version="1.0" encoding="utf-8"?>
<ds:datastoreItem xmlns:ds="http://schemas.openxmlformats.org/officeDocument/2006/customXml" ds:itemID="{A3F649F9-F851-4418-83C6-655E61105375}"/>
</file>

<file path=customXml/itemProps3.xml><?xml version="1.0" encoding="utf-8"?>
<ds:datastoreItem xmlns:ds="http://schemas.openxmlformats.org/officeDocument/2006/customXml" ds:itemID="{4945C7D6-7B66-4CDF-BE49-87A88F4656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187</vt:i4>
      </vt:variant>
      <vt:variant>
        <vt:lpstr>Именованные диапазоны</vt:lpstr>
      </vt:variant>
      <vt:variant>
        <vt:i4>164</vt:i4>
      </vt:variant>
    </vt:vector>
  </HeadingPairs>
  <TitlesOfParts>
    <vt:vector size="351" baseType="lpstr">
      <vt:lpstr>4</vt:lpstr>
      <vt:lpstr>6</vt:lpstr>
      <vt:lpstr>29</vt:lpstr>
      <vt:lpstr>33</vt:lpstr>
      <vt:lpstr>58</vt:lpstr>
      <vt:lpstr>96</vt:lpstr>
      <vt:lpstr>132</vt:lpstr>
      <vt:lpstr>139</vt:lpstr>
      <vt:lpstr>142</vt:lpstr>
      <vt:lpstr>195</vt:lpstr>
      <vt:lpstr>201</vt:lpstr>
      <vt:lpstr>206</vt:lpstr>
      <vt:lpstr>207</vt:lpstr>
      <vt:lpstr>211</vt:lpstr>
      <vt:lpstr>212</vt:lpstr>
      <vt:lpstr>235</vt:lpstr>
      <vt:lpstr>243</vt:lpstr>
      <vt:lpstr>305</vt:lpstr>
      <vt:lpstr>310</vt:lpstr>
      <vt:lpstr>312</vt:lpstr>
      <vt:lpstr>321</vt:lpstr>
      <vt:lpstr>322</vt:lpstr>
      <vt:lpstr>325</vt:lpstr>
      <vt:lpstr>1</vt:lpstr>
      <vt:lpstr>2</vt:lpstr>
      <vt:lpstr>7</vt:lpstr>
      <vt:lpstr>8</vt:lpstr>
      <vt:lpstr>10</vt:lpstr>
      <vt:lpstr>12</vt:lpstr>
      <vt:lpstr>17</vt:lpstr>
      <vt:lpstr>21</vt:lpstr>
      <vt:lpstr>31</vt:lpstr>
      <vt:lpstr>32</vt:lpstr>
      <vt:lpstr>34</vt:lpstr>
      <vt:lpstr>44</vt:lpstr>
      <vt:lpstr>79</vt:lpstr>
      <vt:lpstr>95</vt:lpstr>
      <vt:lpstr>102</vt:lpstr>
      <vt:lpstr>120</vt:lpstr>
      <vt:lpstr>121</vt:lpstr>
      <vt:lpstr>204</vt:lpstr>
      <vt:lpstr>222</vt:lpstr>
      <vt:lpstr>231</vt:lpstr>
      <vt:lpstr>248</vt:lpstr>
      <vt:lpstr>257</vt:lpstr>
      <vt:lpstr>269</vt:lpstr>
      <vt:lpstr>273</vt:lpstr>
      <vt:lpstr>274</vt:lpstr>
      <vt:lpstr>295</vt:lpstr>
      <vt:lpstr>131</vt:lpstr>
      <vt:lpstr>153</vt:lpstr>
      <vt:lpstr>9</vt:lpstr>
      <vt:lpstr>11</vt:lpstr>
      <vt:lpstr>13</vt:lpstr>
      <vt:lpstr>19</vt:lpstr>
      <vt:lpstr>25</vt:lpstr>
      <vt:lpstr>28</vt:lpstr>
      <vt:lpstr>30</vt:lpstr>
      <vt:lpstr>38</vt:lpstr>
      <vt:lpstr>39</vt:lpstr>
      <vt:lpstr>42</vt:lpstr>
      <vt:lpstr>43</vt:lpstr>
      <vt:lpstr>45</vt:lpstr>
      <vt:lpstr>46</vt:lpstr>
      <vt:lpstr>51</vt:lpstr>
      <vt:lpstr>54</vt:lpstr>
      <vt:lpstr>55</vt:lpstr>
      <vt:lpstr>56</vt:lpstr>
      <vt:lpstr>57</vt:lpstr>
      <vt:lpstr>59</vt:lpstr>
      <vt:lpstr>66</vt:lpstr>
      <vt:lpstr>71</vt:lpstr>
      <vt:lpstr>72</vt:lpstr>
      <vt:lpstr>73</vt:lpstr>
      <vt:lpstr>74</vt:lpstr>
      <vt:lpstr>75</vt:lpstr>
      <vt:lpstr>76</vt:lpstr>
      <vt:lpstr>89</vt:lpstr>
      <vt:lpstr>99</vt:lpstr>
      <vt:lpstr>101</vt:lpstr>
      <vt:lpstr>112</vt:lpstr>
      <vt:lpstr>137</vt:lpstr>
      <vt:lpstr>140</vt:lpstr>
      <vt:lpstr>144</vt:lpstr>
      <vt:lpstr>148</vt:lpstr>
      <vt:lpstr>151</vt:lpstr>
      <vt:lpstr>152</vt:lpstr>
      <vt:lpstr>163</vt:lpstr>
      <vt:lpstr>186</vt:lpstr>
      <vt:lpstr>190</vt:lpstr>
      <vt:lpstr>200</vt:lpstr>
      <vt:lpstr>213</vt:lpstr>
      <vt:lpstr>215</vt:lpstr>
      <vt:lpstr>217</vt:lpstr>
      <vt:lpstr>218</vt:lpstr>
      <vt:lpstr>227</vt:lpstr>
      <vt:lpstr>244</vt:lpstr>
      <vt:lpstr>246</vt:lpstr>
      <vt:lpstr>247</vt:lpstr>
      <vt:lpstr>259</vt:lpstr>
      <vt:lpstr>277</vt:lpstr>
      <vt:lpstr>280</vt:lpstr>
      <vt:lpstr>282</vt:lpstr>
      <vt:lpstr>292</vt:lpstr>
      <vt:lpstr>294</vt:lpstr>
      <vt:lpstr>296</vt:lpstr>
      <vt:lpstr>300</vt:lpstr>
      <vt:lpstr>301</vt:lpstr>
      <vt:lpstr>303</vt:lpstr>
      <vt:lpstr>308</vt:lpstr>
      <vt:lpstr>309</vt:lpstr>
      <vt:lpstr>311</vt:lpstr>
      <vt:lpstr>315</vt:lpstr>
      <vt:lpstr>316</vt:lpstr>
      <vt:lpstr>326</vt:lpstr>
      <vt:lpstr>329</vt:lpstr>
      <vt:lpstr>330</vt:lpstr>
      <vt:lpstr>333</vt:lpstr>
      <vt:lpstr>18</vt:lpstr>
      <vt:lpstr>20</vt:lpstr>
      <vt:lpstr>27</vt:lpstr>
      <vt:lpstr>37</vt:lpstr>
      <vt:lpstr>40</vt:lpstr>
      <vt:lpstr>50</vt:lpstr>
      <vt:lpstr>60</vt:lpstr>
      <vt:lpstr>61</vt:lpstr>
      <vt:lpstr>65</vt:lpstr>
      <vt:lpstr>68</vt:lpstr>
      <vt:lpstr>69</vt:lpstr>
      <vt:lpstr>82</vt:lpstr>
      <vt:lpstr>159</vt:lpstr>
      <vt:lpstr>160</vt:lpstr>
      <vt:lpstr>165</vt:lpstr>
      <vt:lpstr>176</vt:lpstr>
      <vt:lpstr>179</vt:lpstr>
      <vt:lpstr>183</vt:lpstr>
      <vt:lpstr>193</vt:lpstr>
      <vt:lpstr>194</vt:lpstr>
      <vt:lpstr>208</vt:lpstr>
      <vt:lpstr>209</vt:lpstr>
      <vt:lpstr>251</vt:lpstr>
      <vt:lpstr>255</vt:lpstr>
      <vt:lpstr>263</vt:lpstr>
      <vt:lpstr>283</vt:lpstr>
      <vt:lpstr>286</vt:lpstr>
      <vt:lpstr>291</vt:lpstr>
      <vt:lpstr>306</vt:lpstr>
      <vt:lpstr>317</vt:lpstr>
      <vt:lpstr>319</vt:lpstr>
      <vt:lpstr>323</vt:lpstr>
      <vt:lpstr>доу 5</vt:lpstr>
      <vt:lpstr>доу 14</vt:lpstr>
      <vt:lpstr>доу 22</vt:lpstr>
      <vt:lpstr>6 лицей</vt:lpstr>
      <vt:lpstr>доу 80</vt:lpstr>
      <vt:lpstr>доу 81</vt:lpstr>
      <vt:lpstr>доу 109</vt:lpstr>
      <vt:lpstr>доу 110</vt:lpstr>
      <vt:lpstr>доу 169</vt:lpstr>
      <vt:lpstr>доу 182</vt:lpstr>
      <vt:lpstr>доу 220</vt:lpstr>
      <vt:lpstr>доу 224</vt:lpstr>
      <vt:lpstr>доу 226</vt:lpstr>
      <vt:lpstr>доу 238</vt:lpstr>
      <vt:lpstr>доу 254</vt:lpstr>
      <vt:lpstr>доу 265</vt:lpstr>
      <vt:lpstr>доу 278</vt:lpstr>
      <vt:lpstr>доу 313</vt:lpstr>
      <vt:lpstr>доу 320</vt:lpstr>
      <vt:lpstr>ДОУ № 41</vt:lpstr>
      <vt:lpstr>ДОУ № 63</vt:lpstr>
      <vt:lpstr>ДОУ № 77</vt:lpstr>
      <vt:lpstr>ДОУ № 84</vt:lpstr>
      <vt:lpstr>ДОУ № 91</vt:lpstr>
      <vt:lpstr>ДОУ № 104</vt:lpstr>
      <vt:lpstr>ДОУ № 136</vt:lpstr>
      <vt:lpstr>ДОУ № 167</vt:lpstr>
      <vt:lpstr>ДОУ № 187</vt:lpstr>
      <vt:lpstr>ДОУ № 249</vt:lpstr>
      <vt:lpstr>ДОУ № 264</vt:lpstr>
      <vt:lpstr>ДОУ № 268</vt:lpstr>
      <vt:lpstr>ДОУ № 271</vt:lpstr>
      <vt:lpstr>ДОУ № 272</vt:lpstr>
      <vt:lpstr>ДОУ № 276</vt:lpstr>
      <vt:lpstr>ДОУ № 279</vt:lpstr>
      <vt:lpstr>ДОУ № 307</vt:lpstr>
      <vt:lpstr>ДОУ № 314</vt:lpstr>
      <vt:lpstr>'доу 109'!Заголовки_для_печати</vt:lpstr>
      <vt:lpstr>'доу 110'!Заголовки_для_печати</vt:lpstr>
      <vt:lpstr>'доу 220'!Заголовки_для_печати</vt:lpstr>
      <vt:lpstr>'доу 226'!Заголовки_для_печати</vt:lpstr>
      <vt:lpstr>'доу 238'!Заголовки_для_печати</vt:lpstr>
      <vt:lpstr>'доу 254'!Заголовки_для_печати</vt:lpstr>
      <vt:lpstr>'доу 313'!Заголовки_для_печати</vt:lpstr>
      <vt:lpstr>'доу 320'!Заголовки_для_печати</vt:lpstr>
      <vt:lpstr>'доу 5'!Заголовки_для_печати</vt:lpstr>
      <vt:lpstr>'101'!Область_печати</vt:lpstr>
      <vt:lpstr>'102'!Область_печати</vt:lpstr>
      <vt:lpstr>'11'!Область_печати</vt:lpstr>
      <vt:lpstr>'112'!Область_печати</vt:lpstr>
      <vt:lpstr>'120'!Область_печати</vt:lpstr>
      <vt:lpstr>'121'!Область_печати</vt:lpstr>
      <vt:lpstr>'13'!Область_печати</vt:lpstr>
      <vt:lpstr>'131'!Область_печати</vt:lpstr>
      <vt:lpstr>'132'!Область_печати</vt:lpstr>
      <vt:lpstr>'137'!Область_печати</vt:lpstr>
      <vt:lpstr>'139'!Область_печати</vt:lpstr>
      <vt:lpstr>'140'!Область_печати</vt:lpstr>
      <vt:lpstr>'142'!Область_печати</vt:lpstr>
      <vt:lpstr>'144'!Область_печати</vt:lpstr>
      <vt:lpstr>'148'!Область_печати</vt:lpstr>
      <vt:lpstr>'151'!Область_печати</vt:lpstr>
      <vt:lpstr>'152'!Область_печати</vt:lpstr>
      <vt:lpstr>'153'!Область_печати</vt:lpstr>
      <vt:lpstr>'159'!Область_печати</vt:lpstr>
      <vt:lpstr>'160'!Область_печати</vt:lpstr>
      <vt:lpstr>'163'!Область_печати</vt:lpstr>
      <vt:lpstr>'165'!Область_печати</vt:lpstr>
      <vt:lpstr>'176'!Область_печати</vt:lpstr>
      <vt:lpstr>'179'!Область_печати</vt:lpstr>
      <vt:lpstr>'18'!Область_печати</vt:lpstr>
      <vt:lpstr>'183'!Область_печати</vt:lpstr>
      <vt:lpstr>'186'!Область_печати</vt:lpstr>
      <vt:lpstr>'19'!Область_печати</vt:lpstr>
      <vt:lpstr>'190'!Область_печати</vt:lpstr>
      <vt:lpstr>'193'!Область_печати</vt:lpstr>
      <vt:lpstr>'194'!Область_печати</vt:lpstr>
      <vt:lpstr>'20'!Область_печати</vt:lpstr>
      <vt:lpstr>'200'!Область_печати</vt:lpstr>
      <vt:lpstr>'201'!Область_печати</vt:lpstr>
      <vt:lpstr>'206'!Область_печати</vt:lpstr>
      <vt:lpstr>'207'!Область_печати</vt:lpstr>
      <vt:lpstr>'208'!Область_печати</vt:lpstr>
      <vt:lpstr>'209'!Область_печати</vt:lpstr>
      <vt:lpstr>'211'!Область_печати</vt:lpstr>
      <vt:lpstr>'212'!Область_печати</vt:lpstr>
      <vt:lpstr>'213'!Область_печати</vt:lpstr>
      <vt:lpstr>'215'!Область_печати</vt:lpstr>
      <vt:lpstr>'217'!Область_печати</vt:lpstr>
      <vt:lpstr>'218'!Область_печати</vt:lpstr>
      <vt:lpstr>'222'!Область_печати</vt:lpstr>
      <vt:lpstr>'227'!Область_печати</vt:lpstr>
      <vt:lpstr>'231'!Область_печати</vt:lpstr>
      <vt:lpstr>'235'!Область_печати</vt:lpstr>
      <vt:lpstr>'243'!Область_печати</vt:lpstr>
      <vt:lpstr>'244'!Область_печати</vt:lpstr>
      <vt:lpstr>'246'!Область_печати</vt:lpstr>
      <vt:lpstr>'247'!Область_печати</vt:lpstr>
      <vt:lpstr>'248'!Область_печати</vt:lpstr>
      <vt:lpstr>'25'!Область_печати</vt:lpstr>
      <vt:lpstr>'251'!Область_печати</vt:lpstr>
      <vt:lpstr>'255'!Область_печати</vt:lpstr>
      <vt:lpstr>'257'!Область_печати</vt:lpstr>
      <vt:lpstr>'259'!Область_печати</vt:lpstr>
      <vt:lpstr>'263'!Область_печати</vt:lpstr>
      <vt:lpstr>'269'!Область_печати</vt:lpstr>
      <vt:lpstr>'27'!Область_печати</vt:lpstr>
      <vt:lpstr>'273'!Область_печати</vt:lpstr>
      <vt:lpstr>'274'!Область_печати</vt:lpstr>
      <vt:lpstr>'277'!Область_печати</vt:lpstr>
      <vt:lpstr>'28'!Область_печати</vt:lpstr>
      <vt:lpstr>'280'!Область_печати</vt:lpstr>
      <vt:lpstr>'282'!Область_печати</vt:lpstr>
      <vt:lpstr>'283'!Область_печати</vt:lpstr>
      <vt:lpstr>'286'!Область_печати</vt:lpstr>
      <vt:lpstr>'29'!Область_печати</vt:lpstr>
      <vt:lpstr>'291'!Область_печати</vt:lpstr>
      <vt:lpstr>'292'!Область_печати</vt:lpstr>
      <vt:lpstr>'294'!Область_печати</vt:lpstr>
      <vt:lpstr>'295'!Область_печати</vt:lpstr>
      <vt:lpstr>'296'!Область_печати</vt:lpstr>
      <vt:lpstr>'30'!Область_печати</vt:lpstr>
      <vt:lpstr>'300'!Область_печати</vt:lpstr>
      <vt:lpstr>'301'!Область_печати</vt:lpstr>
      <vt:lpstr>'303'!Область_печати</vt:lpstr>
      <vt:lpstr>'305'!Область_печати</vt:lpstr>
      <vt:lpstr>'306'!Область_печати</vt:lpstr>
      <vt:lpstr>'308'!Область_печати</vt:lpstr>
      <vt:lpstr>'309'!Область_печати</vt:lpstr>
      <vt:lpstr>'310'!Область_печати</vt:lpstr>
      <vt:lpstr>'311'!Область_печати</vt:lpstr>
      <vt:lpstr>'312'!Область_печати</vt:lpstr>
      <vt:lpstr>'315'!Область_печати</vt:lpstr>
      <vt:lpstr>'316'!Область_печати</vt:lpstr>
      <vt:lpstr>'317'!Область_печати</vt:lpstr>
      <vt:lpstr>'319'!Область_печати</vt:lpstr>
      <vt:lpstr>'321'!Область_печати</vt:lpstr>
      <vt:lpstr>'322'!Область_печати</vt:lpstr>
      <vt:lpstr>'323'!Область_печати</vt:lpstr>
      <vt:lpstr>'325'!Область_печати</vt:lpstr>
      <vt:lpstr>'326'!Область_печати</vt:lpstr>
      <vt:lpstr>'329'!Область_печати</vt:lpstr>
      <vt:lpstr>'33'!Область_печати</vt:lpstr>
      <vt:lpstr>'330'!Область_печати</vt:lpstr>
      <vt:lpstr>'333'!Область_печати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'42'!Область_печати</vt:lpstr>
      <vt:lpstr>'43'!Область_печати</vt:lpstr>
      <vt:lpstr>'45'!Область_печати</vt:lpstr>
      <vt:lpstr>'46'!Область_печати</vt:lpstr>
      <vt:lpstr>'50'!Область_печати</vt:lpstr>
      <vt:lpstr>'51'!Область_печати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 лицей'!Область_печати</vt:lpstr>
      <vt:lpstr>'60'!Область_печати</vt:lpstr>
      <vt:lpstr>'61'!Область_печати</vt:lpstr>
      <vt:lpstr>'65'!Область_печати</vt:lpstr>
      <vt:lpstr>'66'!Область_печати</vt:lpstr>
      <vt:lpstr>'68'!Область_печати</vt:lpstr>
      <vt:lpstr>'69'!Область_печати</vt:lpstr>
      <vt:lpstr>'71'!Область_печати</vt:lpstr>
      <vt:lpstr>'72'!Область_печати</vt:lpstr>
      <vt:lpstr>'73'!Область_печати</vt:lpstr>
      <vt:lpstr>'74'!Область_печати</vt:lpstr>
      <vt:lpstr>'75'!Область_печати</vt:lpstr>
      <vt:lpstr>'76'!Область_печати</vt:lpstr>
      <vt:lpstr>'79'!Область_печати</vt:lpstr>
      <vt:lpstr>'82'!Область_печати</vt:lpstr>
      <vt:lpstr>'89'!Область_печати</vt:lpstr>
      <vt:lpstr>'9'!Область_печати</vt:lpstr>
      <vt:lpstr>'95'!Область_печати</vt:lpstr>
      <vt:lpstr>'96'!Область_печати</vt:lpstr>
      <vt:lpstr>'99'!Область_печати</vt:lpstr>
      <vt:lpstr>'доу 109'!Область_печати</vt:lpstr>
      <vt:lpstr>'доу 110'!Область_печати</vt:lpstr>
      <vt:lpstr>'доу 14'!Область_печати</vt:lpstr>
      <vt:lpstr>'доу 169'!Область_печати</vt:lpstr>
      <vt:lpstr>'доу 182'!Область_печати</vt:lpstr>
      <vt:lpstr>'доу 22'!Область_печати</vt:lpstr>
      <vt:lpstr>'доу 220'!Область_печати</vt:lpstr>
      <vt:lpstr>'доу 224'!Область_печати</vt:lpstr>
      <vt:lpstr>'доу 226'!Область_печати</vt:lpstr>
      <vt:lpstr>'доу 238'!Область_печати</vt:lpstr>
      <vt:lpstr>'доу 254'!Область_печати</vt:lpstr>
      <vt:lpstr>'доу 265'!Область_печати</vt:lpstr>
      <vt:lpstr>'доу 278'!Область_печати</vt:lpstr>
      <vt:lpstr>'доу 313'!Область_печати</vt:lpstr>
      <vt:lpstr>'доу 320'!Область_печати</vt:lpstr>
      <vt:lpstr>'доу 5'!Область_печати</vt:lpstr>
      <vt:lpstr>'доу 80'!Область_печати</vt:lpstr>
      <vt:lpstr>'доу 81'!Область_печати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Baranova</cp:lastModifiedBy>
  <cp:lastPrinted>2018-04-20T05:11:25Z</cp:lastPrinted>
  <dcterms:created xsi:type="dcterms:W3CDTF">1996-10-08T23:32:33Z</dcterms:created>
  <dcterms:modified xsi:type="dcterms:W3CDTF">2020-02-26T07:57:08Z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0x010100065607840DD4464F9DE4509B8AB34EB4</vt:lpwstr>
  </property>
</Properties>
</file>