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8730"/>
  </bookViews>
  <sheets>
    <sheet name="на 01.06.2019" sheetId="1" r:id="rId1"/>
  </sheets>
  <externalReferences>
    <externalReference r:id="rId2"/>
  </externalReferences>
  <definedNames>
    <definedName name="Z_3A62FDFE_B33F_4285_AF26_B946B57D89E5_.wvu.Rows" localSheetId="0" hidden="1">'на 01.06.2019'!$29:$29,'на 01.06.2019'!$39:$39,'на 01.06.2019'!$79:$80,'на 01.06.2019'!$96:$99,'на 01.06.2019'!$118:$118,'на 01.06.2019'!$122:$122,'на 01.06.2019'!#REF!</definedName>
    <definedName name="Z_5F4BDBB1_E645_4516_8FC8_7D1E2AFE448F_.wvu.Rows" localSheetId="0" hidden="1">'на 01.06.2019'!$29:$29,'на 01.06.2019'!$39:$39,'на 01.06.2019'!$63:$63,'на 01.06.2019'!$79:$80,'на 01.06.2019'!$96:$99,'на 01.06.2019'!$118:$118,'на 01.06.2019'!$122:$122</definedName>
    <definedName name="Z_791A6B44_A126_477F_8F66_87C81269CCAF_.wvu.Rows" localSheetId="0" hidden="1">'на 01.06.2019'!#REF!,'на 01.06.2019'!$116:$117,'на 01.06.2019'!$123:$123</definedName>
    <definedName name="Z_941B9BCB_D95B_4828_B060_DECC595C9511_.wvu.Rows" localSheetId="0" hidden="1">'на 01.06.2019'!$29:$29,'на 01.06.2019'!$32:$32,'на 01.06.2019'!$39:$39,'на 01.06.2019'!$47:$47,'на 01.06.2019'!$63:$63,'на 01.06.2019'!$68:$68,'на 01.06.2019'!$79:$80,'на 01.06.2019'!$96:$99,'на 01.06.2019'!$115:$123,'на 01.06.2019'!#REF!</definedName>
    <definedName name="Z_AD8B40E3_4B89_443C_9ACF_B6D22B3A77E7_.wvu.Rows" localSheetId="0" hidden="1">'на 01.06.2019'!$29:$29,'на 01.06.2019'!$32:$32,'на 01.06.2019'!$39:$39,'на 01.06.2019'!$47:$47,'на 01.06.2019'!$63:$63,'на 01.06.2019'!$68:$68,'на 01.06.2019'!$79:$80,'на 01.06.2019'!$96:$99,'на 01.06.2019'!$115:$123,'на 01.06.2019'!#REF!</definedName>
    <definedName name="Z_AFEF4DE1_67D6_48C6_A8C8_B9E9198BBD0E_.wvu.Rows" localSheetId="0" hidden="1">'на 01.06.2019'!#REF!,'на 01.06.2019'!$123:$123</definedName>
    <definedName name="Z_CAE69FAB_AFBE_4188_8F32_69E048226F14_.wvu.Rows" localSheetId="0" hidden="1">'на 01.06.2019'!$29:$29,'на 01.06.2019'!$32:$32,'на 01.06.2019'!$39:$39,'на 01.06.2019'!$47:$47,'на 01.06.2019'!$63:$63,'на 01.06.2019'!$68:$68,'на 01.06.2019'!$79:$80,'на 01.06.2019'!$96:$99,'на 01.06.2019'!$115:$123,'на 01.06.2019'!#REF!</definedName>
    <definedName name="Z_D2DF83CF_573E_4A86_A4BE_5A992E023C65_.wvu.Rows" localSheetId="0" hidden="1">'на 01.06.2019'!#REF!,'на 01.06.2019'!$116:$117,'на 01.06.2019'!$123:$123</definedName>
    <definedName name="Z_E2CE03E0_A708_4616_8DFD_0910D1C70A9E_.wvu.Rows" localSheetId="0" hidden="1">'на 01.06.2019'!#REF!,'на 01.06.2019'!$116:$117,'на 01.06.2019'!$123:$123</definedName>
    <definedName name="Z_E6F394BB_DB4B_47AB_A066_DC195B03AE3E_.wvu.Rows" localSheetId="0" hidden="1">'на 01.06.2019'!$29:$29,'на 01.06.2019'!$39:$39,'на 01.06.2019'!$63:$63,'на 01.06.2019'!$66:$66,'на 01.06.2019'!$68:$68,'на 01.06.2019'!$79:$80,'на 01.06.2019'!$96:$99,'на 01.06.2019'!$115:$123,'на 01.06.2019'!#REF!</definedName>
    <definedName name="Z_E8991B2E_0E9F_48F3_A4D6_3B340ABE8C8E_.wvu.Rows" localSheetId="0" hidden="1">'на 01.06.2019'!$39:$40,'на 01.06.2019'!$123:$123</definedName>
    <definedName name="Z_F59D258D_974D_4B2B_B7CC_86B99245EC3C_.wvu.PrintArea" localSheetId="0" hidden="1">'на 01.06.2019'!$A$1:$E$124</definedName>
    <definedName name="Z_F59D258D_974D_4B2B_B7CC_86B99245EC3C_.wvu.Rows" localSheetId="0" hidden="1">'на 01.06.2019'!$29:$29,'на 01.06.2019'!$32:$32,'на 01.06.2019'!$39:$40,'на 01.06.2019'!$47:$47,'на 01.06.2019'!$63:$63,'на 01.06.2019'!$68:$68,'на 01.06.2019'!$79:$80,'на 01.06.2019'!$96:$99,'на 01.06.2019'!$118:$118,'на 01.06.2019'!$122:$122,'на 01.06.2019'!#REF!</definedName>
    <definedName name="Z_F8542D9D_A523_4F6F_8CFE_9BA4BA3D5B88_.wvu.Rows" localSheetId="0" hidden="1">'на 01.06.2019'!$39:$39,'на 01.06.2019'!$96:$99,'на 01.06.2019'!$116:$118,'на 01.06.2019'!$122:$122</definedName>
    <definedName name="Z_FAFBB87E_73E9_461E_A4E8_A0EB3259EED0_.wvu.PrintArea" localSheetId="0" hidden="1">'на 01.06.2019'!$A$1:$E$124</definedName>
    <definedName name="Z_FAFBB87E_73E9_461E_A4E8_A0EB3259EED0_.wvu.Rows" localSheetId="0" hidden="1">'на 01.06.2019'!$30:$30,'на 01.06.2019'!$39:$39,'на 01.06.2019'!$96:$99,'на 01.06.2019'!$116:$118,'на 01.06.2019'!$122:$122</definedName>
  </definedNames>
  <calcPr calcId="145621" fullCalcOnLoad="1"/>
</workbook>
</file>

<file path=xl/calcChain.xml><?xml version="1.0" encoding="utf-8"?>
<calcChain xmlns="http://schemas.openxmlformats.org/spreadsheetml/2006/main">
  <c r="D121" i="1" l="1"/>
  <c r="C121" i="1"/>
  <c r="D120" i="1"/>
  <c r="C120" i="1"/>
  <c r="D118" i="1"/>
  <c r="C118" i="1"/>
  <c r="D117" i="1"/>
  <c r="C117" i="1"/>
  <c r="D116" i="1"/>
  <c r="C116" i="1"/>
  <c r="D115" i="1"/>
  <c r="C115" i="1"/>
  <c r="D113" i="1"/>
  <c r="C113" i="1"/>
  <c r="D112" i="1"/>
  <c r="C112" i="1"/>
  <c r="D111" i="1"/>
  <c r="C111" i="1"/>
  <c r="D109" i="1"/>
  <c r="D107" i="1"/>
  <c r="C107" i="1"/>
  <c r="D106" i="1"/>
  <c r="C106" i="1"/>
  <c r="D105" i="1"/>
  <c r="C105" i="1"/>
  <c r="D103" i="1"/>
  <c r="C103" i="1"/>
  <c r="D102" i="1"/>
  <c r="C102" i="1"/>
  <c r="D101" i="1"/>
  <c r="C101" i="1"/>
  <c r="D99" i="1"/>
  <c r="C99" i="1"/>
  <c r="D98" i="1"/>
  <c r="C98" i="1"/>
  <c r="D97" i="1"/>
  <c r="D124" i="1" s="1"/>
  <c r="C97" i="1"/>
  <c r="D93" i="1"/>
  <c r="E93" i="1" s="1"/>
  <c r="C93" i="1"/>
  <c r="D92" i="1"/>
  <c r="E92" i="1" s="1"/>
  <c r="C92" i="1"/>
  <c r="D91" i="1"/>
  <c r="E91" i="1" s="1"/>
  <c r="C91" i="1"/>
  <c r="D90" i="1"/>
  <c r="E90" i="1" s="1"/>
  <c r="C90" i="1"/>
  <c r="D89" i="1"/>
  <c r="E89" i="1" s="1"/>
  <c r="C89" i="1"/>
  <c r="D88" i="1"/>
  <c r="E88" i="1" s="1"/>
  <c r="C88" i="1"/>
  <c r="D87" i="1"/>
  <c r="E87" i="1" s="1"/>
  <c r="C87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C70" i="1"/>
  <c r="D69" i="1"/>
  <c r="E69" i="1" s="1"/>
  <c r="C69" i="1"/>
  <c r="D68" i="1"/>
  <c r="C68" i="1"/>
  <c r="D67" i="1"/>
  <c r="C67" i="1"/>
  <c r="D66" i="1"/>
  <c r="E66" i="1" s="1"/>
  <c r="C66" i="1"/>
  <c r="D65" i="1"/>
  <c r="C65" i="1"/>
  <c r="D64" i="1"/>
  <c r="E64" i="1" s="1"/>
  <c r="C64" i="1"/>
  <c r="D63" i="1"/>
  <c r="C63" i="1"/>
  <c r="D62" i="1"/>
  <c r="C62" i="1"/>
  <c r="D61" i="1"/>
  <c r="E61" i="1" s="1"/>
  <c r="C61" i="1"/>
  <c r="D60" i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C53" i="1"/>
  <c r="D52" i="1"/>
  <c r="E52" i="1" s="1"/>
  <c r="C52" i="1"/>
  <c r="D51" i="1"/>
  <c r="E51" i="1" s="1"/>
  <c r="C51" i="1"/>
  <c r="D50" i="1"/>
  <c r="C50" i="1"/>
  <c r="D49" i="1"/>
  <c r="E49" i="1" s="1"/>
  <c r="C49" i="1"/>
  <c r="D48" i="1"/>
  <c r="E48" i="1" s="1"/>
  <c r="C48" i="1"/>
  <c r="D47" i="1"/>
  <c r="C47" i="1"/>
  <c r="D46" i="1"/>
  <c r="E46" i="1" s="1"/>
  <c r="C46" i="1"/>
  <c r="D45" i="1"/>
  <c r="E45" i="1" s="1"/>
  <c r="C45" i="1"/>
  <c r="D44" i="1"/>
  <c r="E44" i="1" s="1"/>
  <c r="C44" i="1"/>
  <c r="D43" i="1"/>
  <c r="E43" i="1" s="1"/>
  <c r="C43" i="1"/>
  <c r="E39" i="1"/>
  <c r="D38" i="1"/>
  <c r="C38" i="1"/>
  <c r="C95" i="1" s="1"/>
  <c r="D37" i="1"/>
  <c r="C37" i="1"/>
  <c r="D36" i="1"/>
  <c r="C36" i="1"/>
  <c r="E36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8" i="1"/>
  <c r="E47" i="1"/>
  <c r="E53" i="1"/>
  <c r="E60" i="1"/>
  <c r="E62" i="1"/>
  <c r="E65" i="1"/>
  <c r="E67" i="1"/>
  <c r="E70" i="1"/>
  <c r="E75" i="1"/>
  <c r="C124" i="1"/>
  <c r="D95" i="1"/>
</calcChain>
</file>

<file path=xl/sharedStrings.xml><?xml version="1.0" encoding="utf-8"?>
<sst xmlns="http://schemas.openxmlformats.org/spreadsheetml/2006/main" count="167" uniqueCount="162">
  <si>
    <t xml:space="preserve">                           Сведения об исполнении бюджета г. Красноярска на 01.06.2019 г.</t>
  </si>
  <si>
    <t>тыс. руб.</t>
  </si>
  <si>
    <t>Наименование показателей</t>
  </si>
  <si>
    <t>Бюджет города   на 2019 год с учетом изменений</t>
  </si>
  <si>
    <t>Исполнено на 01.06.2019г.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</si>
  <si>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</si>
  <si>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</si>
  <si>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</si>
  <si>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</si>
  <si>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</si>
  <si>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</si>
  <si>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</si>
  <si>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</si>
  <si>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</si>
  <si>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</si>
  <si>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</si>
  <si>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</si>
  <si>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</si>
  <si>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</si>
  <si>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</si>
  <si>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</si>
  <si>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</si>
  <si>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</si>
  <si>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</si>
  <si>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</si>
  <si>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</si>
  <si>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</si>
  <si>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</si>
  <si>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</si>
  <si>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</si>
  <si>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</si>
  <si>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-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</si>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</sst>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8" fillId="0" borderId="2" xfId="0" applyFont="1" applyBorder="1" applyAlignment="1"/>
    <xf numFmtId="4" fontId="8" fillId="3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/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left" vertical="center" wrapText="1"/>
    </xf>
    <xf numFmtId="166" fontId="8" fillId="2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left" vertical="center" wrapText="1"/>
    </xf>
    <xf numFmtId="166" fontId="9" fillId="2" borderId="5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7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V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1083199.51</v>
          </cell>
          <cell r="F9">
            <v>664116.19886</v>
          </cell>
        </row>
        <row r="13">
          <cell r="E13">
            <v>8638058.1300000008</v>
          </cell>
          <cell r="F13">
            <v>3280398.0890700002</v>
          </cell>
        </row>
        <row r="32">
          <cell r="E32">
            <v>844447.52</v>
          </cell>
          <cell r="F32">
            <v>425882.25321000005</v>
          </cell>
        </row>
        <row r="35">
          <cell r="E35">
            <v>1563.33</v>
          </cell>
          <cell r="F35">
            <v>1183.16957</v>
          </cell>
        </row>
        <row r="41">
          <cell r="E41">
            <v>425009.16</v>
          </cell>
          <cell r="F41">
            <v>48155.587229999997</v>
          </cell>
        </row>
        <row r="42">
          <cell r="E42">
            <v>886984.87</v>
          </cell>
          <cell r="F42">
            <v>433743.04067999998</v>
          </cell>
        </row>
        <row r="51">
          <cell r="E51">
            <v>302771.8</v>
          </cell>
          <cell r="F51">
            <v>110018.98188000001</v>
          </cell>
        </row>
        <row r="59">
          <cell r="E59">
            <v>90.22</v>
          </cell>
          <cell r="F59">
            <v>8.48874</v>
          </cell>
        </row>
        <row r="76">
          <cell r="E76">
            <v>1948867.6300000001</v>
          </cell>
          <cell r="F76">
            <v>468190.88540000003</v>
          </cell>
        </row>
        <row r="107">
          <cell r="E107">
            <v>48564.57</v>
          </cell>
          <cell r="F107">
            <v>54533.397169999997</v>
          </cell>
        </row>
        <row r="117">
          <cell r="E117">
            <v>16582.710000000003</v>
          </cell>
          <cell r="F117">
            <v>16946.909029999999</v>
          </cell>
        </row>
        <row r="131">
          <cell r="E131">
            <v>523367.55000000005</v>
          </cell>
          <cell r="F131">
            <v>217600.07214999999</v>
          </cell>
        </row>
        <row r="154">
          <cell r="E154">
            <v>170.39</v>
          </cell>
          <cell r="F154">
            <v>42</v>
          </cell>
        </row>
        <row r="159">
          <cell r="E159">
            <v>245213.34639000002</v>
          </cell>
          <cell r="F159">
            <v>116585.15805</v>
          </cell>
        </row>
        <row r="212">
          <cell r="E212">
            <v>3207</v>
          </cell>
          <cell r="F212">
            <v>-309.44338999999997</v>
          </cell>
        </row>
        <row r="218">
          <cell r="E218">
            <v>17554664.881999999</v>
          </cell>
          <cell r="F218">
            <v>5467045.1159399999</v>
          </cell>
        </row>
        <row r="219">
          <cell r="E219">
            <v>17553128.631999999</v>
          </cell>
          <cell r="F219">
            <v>5527224.6084799999</v>
          </cell>
        </row>
        <row r="220">
          <cell r="E220">
            <v>63059.4</v>
          </cell>
          <cell r="F220">
            <v>0</v>
          </cell>
        </row>
        <row r="224">
          <cell r="E224">
            <v>10755010.4</v>
          </cell>
          <cell r="F224">
            <v>4608855.0034600003</v>
          </cell>
        </row>
        <row r="276">
          <cell r="E276">
            <v>1007067.4</v>
          </cell>
          <cell r="F276">
            <v>0</v>
          </cell>
        </row>
        <row r="288">
          <cell r="E288">
            <v>5727991.432</v>
          </cell>
          <cell r="F288">
            <v>918369.6050199999</v>
          </cell>
        </row>
        <row r="354">
          <cell r="E354">
            <v>978.24</v>
          </cell>
          <cell r="F354">
            <v>914.88220000000001</v>
          </cell>
        </row>
        <row r="357">
          <cell r="E357">
            <v>558.01</v>
          </cell>
          <cell r="F357">
            <v>558.00779999999997</v>
          </cell>
        </row>
        <row r="359">
          <cell r="E359">
            <v>0</v>
          </cell>
          <cell r="F359">
            <v>11101.852489999999</v>
          </cell>
        </row>
        <row r="365">
          <cell r="E365">
            <v>0</v>
          </cell>
          <cell r="F365">
            <v>-72754.235029999996</v>
          </cell>
        </row>
        <row r="386">
          <cell r="E386">
            <v>33104089.258390002</v>
          </cell>
          <cell r="F386">
            <v>11555375.67241</v>
          </cell>
        </row>
        <row r="389">
          <cell r="E389">
            <v>2423191.0194300003</v>
          </cell>
          <cell r="F389">
            <v>824583.08048</v>
          </cell>
        </row>
        <row r="428">
          <cell r="E428">
            <v>3488.23</v>
          </cell>
          <cell r="F428">
            <v>1335.48675</v>
          </cell>
        </row>
        <row r="432">
          <cell r="E432">
            <v>74375.570000000007</v>
          </cell>
          <cell r="F432">
            <v>20306.305110000001</v>
          </cell>
        </row>
        <row r="442">
          <cell r="E442">
            <v>1026643.0789800001</v>
          </cell>
          <cell r="F442">
            <v>384362.36492999998</v>
          </cell>
        </row>
        <row r="454">
          <cell r="E454">
            <v>176.5</v>
          </cell>
          <cell r="F454">
            <v>13.233919999999999</v>
          </cell>
        </row>
        <row r="457">
          <cell r="E457">
            <v>208971.21000000005</v>
          </cell>
          <cell r="F457">
            <v>71045.359680000009</v>
          </cell>
        </row>
        <row r="468">
          <cell r="E468">
            <v>17774.370000000003</v>
          </cell>
          <cell r="F468">
            <v>3215.8998900000001</v>
          </cell>
        </row>
        <row r="476">
          <cell r="E476">
            <v>107188.19905</v>
          </cell>
          <cell r="F476">
            <v>0</v>
          </cell>
        </row>
        <row r="478">
          <cell r="E478">
            <v>984573.86139999994</v>
          </cell>
          <cell r="F478">
            <v>344304.4302</v>
          </cell>
        </row>
        <row r="505">
          <cell r="E505">
            <v>92729.23</v>
          </cell>
          <cell r="F505">
            <v>37952.296139999999</v>
          </cell>
        </row>
        <row r="517">
          <cell r="E517">
            <v>14500</v>
          </cell>
          <cell r="F517">
            <v>3299.989</v>
          </cell>
        </row>
        <row r="518">
          <cell r="E518">
            <v>78229.23000000001</v>
          </cell>
          <cell r="F518">
            <v>34652.307140000012</v>
          </cell>
        </row>
        <row r="526">
          <cell r="E526">
            <v>4258225.2450000001</v>
          </cell>
          <cell r="F526">
            <v>1189502.5250499998</v>
          </cell>
        </row>
        <row r="587">
          <cell r="E587">
            <v>818654.25899999996</v>
          </cell>
          <cell r="F587">
            <v>276550.95347999997</v>
          </cell>
        </row>
        <row r="599">
          <cell r="E599">
            <v>3268310.2352200006</v>
          </cell>
          <cell r="F599">
            <v>881249.63228000002</v>
          </cell>
        </row>
        <row r="610">
          <cell r="E610">
            <v>171260.75078</v>
          </cell>
          <cell r="F610">
            <v>31701.939289999998</v>
          </cell>
        </row>
        <row r="627">
          <cell r="E627">
            <v>1871003.5894099998</v>
          </cell>
          <cell r="F627">
            <v>451904.79807999998</v>
          </cell>
        </row>
        <row r="674">
          <cell r="E674">
            <v>238596.15294</v>
          </cell>
          <cell r="F674">
            <v>73557.746909999987</v>
          </cell>
        </row>
        <row r="686">
          <cell r="E686">
            <v>182122.53146</v>
          </cell>
          <cell r="F686">
            <v>3840.4679399999995</v>
          </cell>
        </row>
        <row r="694">
          <cell r="E694">
            <v>996178.60957999993</v>
          </cell>
          <cell r="F694">
            <v>178195.74936999998</v>
          </cell>
        </row>
        <row r="704">
          <cell r="E704">
            <v>0</v>
          </cell>
          <cell r="F704">
            <v>0</v>
          </cell>
        </row>
        <row r="707">
          <cell r="E707">
            <v>454106.29543000006</v>
          </cell>
          <cell r="F707">
            <v>196310.83386000001</v>
          </cell>
        </row>
        <row r="729">
          <cell r="E729">
            <v>3700</v>
          </cell>
          <cell r="F729">
            <v>576.47</v>
          </cell>
        </row>
        <row r="737">
          <cell r="F737">
            <v>0</v>
          </cell>
        </row>
        <row r="738">
          <cell r="E738">
            <v>3700</v>
          </cell>
          <cell r="F738">
            <v>576.47</v>
          </cell>
        </row>
        <row r="741">
          <cell r="E741">
            <v>0</v>
          </cell>
          <cell r="F741">
            <v>0</v>
          </cell>
        </row>
        <row r="743">
          <cell r="E743">
            <v>18047267.983790003</v>
          </cell>
          <cell r="F743">
            <v>6131648.9910099991</v>
          </cell>
        </row>
        <row r="785">
          <cell r="E785">
            <v>8074222.4305800004</v>
          </cell>
          <cell r="F785">
            <v>2659729.3350400003</v>
          </cell>
        </row>
        <row r="799">
          <cell r="E799">
            <v>7709387.8107499992</v>
          </cell>
          <cell r="F799">
            <v>2585871.9844</v>
          </cell>
        </row>
        <row r="812">
          <cell r="E812">
            <v>1058400.365</v>
          </cell>
          <cell r="F812">
            <v>460809.40190000006</v>
          </cell>
        </row>
        <row r="819">
          <cell r="E819">
            <v>558694.79546000005</v>
          </cell>
          <cell r="F819">
            <v>169966.30940999999</v>
          </cell>
        </row>
        <row r="842">
          <cell r="E842">
            <v>646562.58199999994</v>
          </cell>
          <cell r="F842">
            <v>255271.96025999996</v>
          </cell>
        </row>
        <row r="863">
          <cell r="E863">
            <v>807891.12639999995</v>
          </cell>
          <cell r="F863">
            <v>384324.62968000001</v>
          </cell>
        </row>
        <row r="903">
          <cell r="E903">
            <v>712320.32039999997</v>
          </cell>
          <cell r="F903">
            <v>349400.12099000002</v>
          </cell>
        </row>
        <row r="912">
          <cell r="E912">
            <v>23439.902999999998</v>
          </cell>
          <cell r="F912">
            <v>10091.885</v>
          </cell>
        </row>
        <row r="916">
          <cell r="E916">
            <v>72130.902999999991</v>
          </cell>
          <cell r="F916">
            <v>24832.623689999997</v>
          </cell>
        </row>
        <row r="1050">
          <cell r="E1050">
            <v>2742074.6056700004</v>
          </cell>
          <cell r="F1050">
            <v>990604.52783000004</v>
          </cell>
        </row>
        <row r="1096">
          <cell r="E1096">
            <v>35111.97</v>
          </cell>
          <cell r="F1096">
            <v>14477.953589999999</v>
          </cell>
        </row>
        <row r="1100">
          <cell r="E1100">
            <v>818925.62</v>
          </cell>
          <cell r="F1100">
            <v>338929.70512</v>
          </cell>
        </row>
        <row r="1105">
          <cell r="E1105">
            <v>744532.70567000005</v>
          </cell>
          <cell r="F1105">
            <v>391296.78081000003</v>
          </cell>
        </row>
        <row r="1119">
          <cell r="E1119">
            <v>601003.9</v>
          </cell>
          <cell r="F1119">
            <v>24043.907139999999</v>
          </cell>
        </row>
        <row r="1126">
          <cell r="E1126">
            <v>542500.40999999992</v>
          </cell>
          <cell r="F1126">
            <v>221856.18117</v>
          </cell>
        </row>
        <row r="1138">
          <cell r="E1138">
            <v>1377382.7088000001</v>
          </cell>
          <cell r="F1138">
            <v>573536.85007000004</v>
          </cell>
        </row>
        <row r="1188">
          <cell r="E1188">
            <v>805447.87599999993</v>
          </cell>
          <cell r="F1188">
            <v>331090.60216000001</v>
          </cell>
        </row>
        <row r="1193">
          <cell r="E1193">
            <v>410158.41880000004</v>
          </cell>
          <cell r="F1193">
            <v>156654.03467000002</v>
          </cell>
        </row>
        <row r="1201">
          <cell r="E1201">
            <v>161776.41399999999</v>
          </cell>
          <cell r="F1201">
            <v>85792.213239999997</v>
          </cell>
        </row>
        <row r="1217">
          <cell r="E1217">
            <v>1267718.2498900001</v>
          </cell>
          <cell r="F1217">
            <v>340086.27097999997</v>
          </cell>
        </row>
        <row r="1220">
          <cell r="E1220">
            <v>1267718.2498900001</v>
          </cell>
          <cell r="F1220">
            <v>340086.27097999997</v>
          </cell>
        </row>
        <row r="1224">
          <cell r="E1224">
            <v>32891183.758390002</v>
          </cell>
          <cell r="F1224">
            <v>10924720.43932</v>
          </cell>
        </row>
        <row r="1230">
          <cell r="E1230">
            <v>0</v>
          </cell>
          <cell r="F1230">
            <v>0</v>
          </cell>
        </row>
        <row r="1231">
          <cell r="E1231">
            <v>0</v>
          </cell>
          <cell r="F1231">
            <v>0</v>
          </cell>
        </row>
        <row r="1234">
          <cell r="E1234">
            <v>1301168</v>
          </cell>
          <cell r="F1234">
            <v>1668600</v>
          </cell>
        </row>
        <row r="1235">
          <cell r="E1235">
            <v>-2096895</v>
          </cell>
          <cell r="F1235">
            <v>-890027</v>
          </cell>
        </row>
        <row r="1237">
          <cell r="F1237">
            <v>-1240000</v>
          </cell>
        </row>
        <row r="1238">
          <cell r="E1238">
            <v>9221703.6600000001</v>
          </cell>
          <cell r="F1238">
            <v>950000</v>
          </cell>
        </row>
        <row r="1239">
          <cell r="E1239">
            <v>-8425976.6600000001</v>
          </cell>
          <cell r="F1239">
            <v>-2190000</v>
          </cell>
        </row>
        <row r="1240">
          <cell r="E1240">
            <v>0</v>
          </cell>
        </row>
        <row r="1245">
          <cell r="E1245">
            <v>0</v>
          </cell>
          <cell r="F1245">
            <v>804239.19530000002</v>
          </cell>
        </row>
        <row r="1249">
          <cell r="E1249">
            <v>-43626960.918389998</v>
          </cell>
          <cell r="F1249">
            <v>-15298778.023949999</v>
          </cell>
        </row>
        <row r="1250">
          <cell r="E1250">
            <v>43414055.418389998</v>
          </cell>
          <cell r="F1250">
            <v>14325310.595559999</v>
          </cell>
        </row>
      </sheetData>
      <sheetData sheetId="1"/>
      <sheetData sheetId="2">
        <row r="21">
          <cell r="D21">
            <v>510351.06000000006</v>
          </cell>
          <cell r="E21">
            <v>226833.79214999999</v>
          </cell>
        </row>
        <row r="29">
          <cell r="D29">
            <v>70975.58</v>
          </cell>
          <cell r="E29">
            <v>24401.97667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3"/>
  <sheetViews>
    <sheetView tabSelected="1" view="pageBreakPreview" zoomScale="90" zoomScaleNormal="100" zoomScaleSheetLayoutView="90" workbookViewId="0">
      <selection activeCell="B74" sqref="B74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15549424.376390005</v>
      </c>
      <c r="D6" s="101">
        <f>D7+D11+D15+D18+D19+D20+D21+D22+D23+D24+D25+D26+D10+0.01</f>
        <v>6088330.5564700002</v>
      </c>
      <c r="E6" s="19">
        <f>D6/C6</f>
        <v>0.3915470057987756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21" t="s">
        <v>7</v>
      </c>
      <c r="C7" s="22">
        <f>C8+C9</f>
        <v>9721257.6400000006</v>
      </c>
      <c r="D7" s="23">
        <f>D8+D9</f>
        <v>3944514.2879300001</v>
      </c>
      <c r="E7" s="24">
        <f>D7/C7</f>
        <v>0.40576172692919182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5" t="s">
        <v>8</v>
      </c>
      <c r="C8" s="26">
        <f>[1]Расшир!E9</f>
        <v>1083199.51</v>
      </c>
      <c r="D8" s="27">
        <f>[1]Расшир!F9</f>
        <v>664116.19886</v>
      </c>
      <c r="E8" s="24">
        <f>D8/C8</f>
        <v>0.61310607393092342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5" t="s">
        <v>9</v>
      </c>
      <c r="C9" s="26">
        <f>[1]Расшир!E13</f>
        <v>8638058.1300000008</v>
      </c>
      <c r="D9" s="27">
        <f>[1]Расшир!F13</f>
        <v>3280398.0890700002</v>
      </c>
      <c r="E9" s="28">
        <f>D9/C9</f>
        <v>0.37976105736973081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9" t="s">
        <v>10</v>
      </c>
      <c r="C10" s="30">
        <f>[1]экономика!D21</f>
        <v>510351.06000000006</v>
      </c>
      <c r="D10" s="23">
        <f>[1]экономика!E21</f>
        <v>226833.79214999999</v>
      </c>
      <c r="E10" s="31">
        <f>D10/C10</f>
        <v>0.44446619186016773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21" t="s">
        <v>11</v>
      </c>
      <c r="C11" s="22">
        <f>C12+C13+C14</f>
        <v>916986.42999999993</v>
      </c>
      <c r="D11" s="22">
        <f>D12+D13+D14</f>
        <v>451467.39945000008</v>
      </c>
      <c r="E11" s="24">
        <f t="shared" ref="E11:E93" si="0">D11/C11</f>
        <v>0.49233814665065451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6">
        <f>[1]Расшир!E32</f>
        <v>844447.52</v>
      </c>
      <c r="D12" s="26">
        <f>[1]Расшир!F32</f>
        <v>425882.25321000005</v>
      </c>
      <c r="E12" s="28">
        <f t="shared" si="0"/>
        <v>0.50433241039064225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5" t="s">
        <v>13</v>
      </c>
      <c r="C13" s="26">
        <f>[1]Расшир!E35</f>
        <v>1563.33</v>
      </c>
      <c r="D13" s="26">
        <f>[1]Расшир!F35</f>
        <v>1183.16957</v>
      </c>
      <c r="E13" s="28">
        <f t="shared" si="0"/>
        <v>0.75682649856396289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6">
        <f>[1]экономика!D29</f>
        <v>70975.58</v>
      </c>
      <c r="D14" s="26">
        <f>[1]экономика!E29</f>
        <v>24401.97667</v>
      </c>
      <c r="E14" s="24">
        <f t="shared" si="0"/>
        <v>0.34380806285767584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21" t="s">
        <v>15</v>
      </c>
      <c r="C15" s="22">
        <f>C16+C17</f>
        <v>1311994.03</v>
      </c>
      <c r="D15" s="22">
        <f>D16+D17</f>
        <v>481898.62790999998</v>
      </c>
      <c r="E15" s="24">
        <f>D15/C15</f>
        <v>0.3673024548061396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5" t="s">
        <v>16</v>
      </c>
      <c r="C16" s="26">
        <f>[1]Расшир!E41</f>
        <v>425009.16</v>
      </c>
      <c r="D16" s="26">
        <f>[1]Расшир!F41</f>
        <v>48155.587229999997</v>
      </c>
      <c r="E16" s="28">
        <f>D16/C16</f>
        <v>0.11330482201842426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5" t="s">
        <v>17</v>
      </c>
      <c r="C17" s="26">
        <f>[1]Расшир!E42</f>
        <v>886984.87</v>
      </c>
      <c r="D17" s="26">
        <f>[1]Расшир!F42</f>
        <v>433743.04067999998</v>
      </c>
      <c r="E17" s="28">
        <f t="shared" si="0"/>
        <v>0.48900838712164274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21" t="s">
        <v>18</v>
      </c>
      <c r="C18" s="22">
        <f>[1]Расшир!E51</f>
        <v>302771.8</v>
      </c>
      <c r="D18" s="22">
        <f>[1]Расшир!F51</f>
        <v>110018.98188000001</v>
      </c>
      <c r="E18" s="24">
        <f t="shared" si="0"/>
        <v>0.36337261885023642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90.22</v>
      </c>
      <c r="D19" s="22">
        <f>[1]Расшир!F59</f>
        <v>8.48874</v>
      </c>
      <c r="E19" s="24">
        <f>D19/C19</f>
        <v>9.4089337175792515E-2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1948867.6300000001</v>
      </c>
      <c r="D20" s="22">
        <f>[1]Расшир!F76-0.01</f>
        <v>468190.87540000002</v>
      </c>
      <c r="E20" s="24">
        <f t="shared" si="0"/>
        <v>0.24023739128962801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48564.57</v>
      </c>
      <c r="D21" s="22">
        <f>[1]Расшир!F107</f>
        <v>54533.397169999997</v>
      </c>
      <c r="E21" s="24">
        <f t="shared" si="0"/>
        <v>1.1229049731110561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[1]Расшир!E117</f>
        <v>16582.710000000003</v>
      </c>
      <c r="D22" s="22">
        <f>[1]Расшир!F117</f>
        <v>16946.909029999999</v>
      </c>
      <c r="E22" s="24">
        <f t="shared" si="0"/>
        <v>1.0219625760807489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[1]Расшир!E131</f>
        <v>523367.55000000005</v>
      </c>
      <c r="D23" s="22">
        <f>[1]Расшир!F131</f>
        <v>217600.07214999999</v>
      </c>
      <c r="E23" s="24">
        <f t="shared" si="0"/>
        <v>0.41576913232392793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21" t="s">
        <v>24</v>
      </c>
      <c r="C24" s="22">
        <f>[1]Расшир!E154</f>
        <v>170.39</v>
      </c>
      <c r="D24" s="22">
        <f>[1]Расшир!F154</f>
        <v>42</v>
      </c>
      <c r="E24" s="24">
        <f t="shared" si="0"/>
        <v>0.24649333881096311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21" t="s">
        <v>25</v>
      </c>
      <c r="C25" s="22">
        <f>[1]Расшир!E159</f>
        <v>245213.34639000002</v>
      </c>
      <c r="D25" s="22">
        <f>[1]Расшир!F159</f>
        <v>116585.15805</v>
      </c>
      <c r="E25" s="24">
        <f t="shared" si="0"/>
        <v>0.47544377076677108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[1]Расшир!E212</f>
        <v>3207</v>
      </c>
      <c r="D26" s="22">
        <f>[1]Расшир!F212</f>
        <v>-309.44338999999997</v>
      </c>
      <c r="E26" s="24">
        <f t="shared" si="0"/>
        <v>-9.6489987527284049E-2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21" t="s">
        <v>27</v>
      </c>
      <c r="C27" s="22">
        <f>[1]Расшир!E218</f>
        <v>17554664.881999999</v>
      </c>
      <c r="D27" s="22">
        <f>[1]Расшир!F218</f>
        <v>5467045.1159399999</v>
      </c>
      <c r="E27" s="24">
        <f t="shared" si="0"/>
        <v>0.31142976255534993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28</v>
      </c>
      <c r="C28" s="22">
        <f>[1]Расшир!E219</f>
        <v>17553128.631999999</v>
      </c>
      <c r="D28" s="22">
        <f>[1]Расшир!F219</f>
        <v>5527224.6084799999</v>
      </c>
      <c r="E28" s="24">
        <f t="shared" si="0"/>
        <v>0.31488543862224461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6" t="s">
        <v>29</v>
      </c>
      <c r="C29" s="22">
        <f>[1]Расшир!E354</f>
        <v>978.24</v>
      </c>
      <c r="D29" s="22">
        <f>[1]Расшир!F354</f>
        <v>914.88220000000001</v>
      </c>
      <c r="E29" s="24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30</v>
      </c>
      <c r="C30" s="26">
        <f>[1]Расшир!E220</f>
        <v>63059.4</v>
      </c>
      <c r="D30" s="26">
        <f>[1]Расшир!F220</f>
        <v>0</v>
      </c>
      <c r="E30" s="28" t="s">
        <v>31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32</v>
      </c>
      <c r="C31" s="26">
        <f>[1]Расшир!E224</f>
        <v>10755010.4</v>
      </c>
      <c r="D31" s="26">
        <f>[1]Расшир!F224</f>
        <v>4608855.0034600003</v>
      </c>
      <c r="E31" s="28">
        <f>D31/C31</f>
        <v>0.42853096668879093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9"/>
      <c r="B32" s="38" t="s">
        <v>33</v>
      </c>
      <c r="C32" s="26">
        <f>[1]Расшир!E276</f>
        <v>1007067.4</v>
      </c>
      <c r="D32" s="26">
        <f>[1]Расшир!F276</f>
        <v>0</v>
      </c>
      <c r="E32" s="28">
        <f>D32/C32</f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34</v>
      </c>
      <c r="C33" s="26">
        <f>[1]Расшир!E288</f>
        <v>5727991.432</v>
      </c>
      <c r="D33" s="26">
        <f>[1]Расшир!F288</f>
        <v>918369.6050199999</v>
      </c>
      <c r="E33" s="28">
        <f t="shared" si="0"/>
        <v>0.16033012896797222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6" t="s">
        <v>29</v>
      </c>
      <c r="C34" s="22">
        <f>[1]Расшир!E354</f>
        <v>978.24</v>
      </c>
      <c r="D34" s="22">
        <f>[1]Расшир!F354</f>
        <v>914.88220000000001</v>
      </c>
      <c r="E34" s="28">
        <f t="shared" si="0"/>
        <v>0.93523286719005561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6" t="s">
        <v>35</v>
      </c>
      <c r="C35" s="22">
        <f>[1]Расшир!E365</f>
        <v>0</v>
      </c>
      <c r="D35" s="22">
        <f>[1]Расшир!F365</f>
        <v>-72754.235029999996</v>
      </c>
      <c r="E35" s="28" t="s">
        <v>31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6" t="s">
        <v>36</v>
      </c>
      <c r="C36" s="30">
        <f>[1]Расшир!E357</f>
        <v>558.01</v>
      </c>
      <c r="D36" s="30">
        <f>[1]Расшир!F357</f>
        <v>558.00779999999997</v>
      </c>
      <c r="E36" s="24">
        <f t="shared" si="0"/>
        <v>0.99999605741832576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40" t="s">
        <v>37</v>
      </c>
      <c r="C37" s="30">
        <f>[1]Расшир!E359</f>
        <v>0</v>
      </c>
      <c r="D37" s="30">
        <f>[1]Расшир!F359</f>
        <v>11101.852489999999</v>
      </c>
      <c r="E37" s="24" t="s">
        <v>31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5" customFormat="1" ht="18.75" x14ac:dyDescent="0.3">
      <c r="A38" s="41"/>
      <c r="B38" s="42" t="s">
        <v>38</v>
      </c>
      <c r="C38" s="22">
        <f>[1]Расшир!E386</f>
        <v>33104089.258390002</v>
      </c>
      <c r="D38" s="22">
        <f>[1]Расшир!F386</f>
        <v>11555375.67241</v>
      </c>
      <c r="E38" s="24">
        <f t="shared" si="0"/>
        <v>0.3490618812140065</v>
      </c>
      <c r="F38" s="43"/>
      <c r="G38" s="44"/>
      <c r="H38" s="44"/>
      <c r="I38" s="44"/>
      <c r="J38" s="44"/>
      <c r="K38" s="44"/>
      <c r="L38" s="44"/>
      <c r="M38" s="44"/>
      <c r="N38" s="44"/>
    </row>
    <row r="39" spans="1:14" ht="15.75" hidden="1" x14ac:dyDescent="0.25">
      <c r="A39" s="12"/>
      <c r="B39" s="25"/>
      <c r="C39" s="46"/>
      <c r="D39" s="46"/>
      <c r="E39" s="47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8"/>
      <c r="D40" s="48"/>
      <c r="E40" s="49"/>
    </row>
    <row r="41" spans="1:14" ht="15.75" x14ac:dyDescent="0.25">
      <c r="A41" s="12"/>
      <c r="B41" s="21" t="s">
        <v>39</v>
      </c>
      <c r="C41" s="46"/>
      <c r="D41" s="46"/>
      <c r="E41" s="47"/>
      <c r="F41" s="20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50"/>
      <c r="B42" s="51"/>
      <c r="C42" s="52"/>
      <c r="D42" s="52"/>
      <c r="E42" s="53"/>
      <c r="F42" s="20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4" t="s">
        <v>40</v>
      </c>
      <c r="B43" s="55" t="s">
        <v>41</v>
      </c>
      <c r="C43" s="56">
        <f>[1]Расшир!E389</f>
        <v>2423191.0194300003</v>
      </c>
      <c r="D43" s="56">
        <f>[1]Расшир!F389</f>
        <v>824583.08048</v>
      </c>
      <c r="E43" s="57">
        <f t="shared" si="0"/>
        <v>0.34028810517544922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8" t="s">
        <v>42</v>
      </c>
      <c r="B44" s="59" t="s">
        <v>43</v>
      </c>
      <c r="C44" s="26">
        <f>[1]Расшир!E428</f>
        <v>3488.23</v>
      </c>
      <c r="D44" s="26">
        <f>[1]Расшир!F428</f>
        <v>1335.48675</v>
      </c>
      <c r="E44" s="28">
        <f t="shared" si="0"/>
        <v>0.38285512996562726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8" t="s">
        <v>44</v>
      </c>
      <c r="B45" s="59" t="s">
        <v>45</v>
      </c>
      <c r="C45" s="26">
        <f>[1]Расшир!E432</f>
        <v>74375.570000000007</v>
      </c>
      <c r="D45" s="26">
        <f>[1]Расшир!F432</f>
        <v>20306.305110000001</v>
      </c>
      <c r="E45" s="28">
        <f t="shared" si="0"/>
        <v>0.27302385864067996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8" t="s">
        <v>46</v>
      </c>
      <c r="B46" s="59" t="s">
        <v>47</v>
      </c>
      <c r="C46" s="26">
        <f>[1]Расшир!E442</f>
        <v>1026643.0789800001</v>
      </c>
      <c r="D46" s="26">
        <f>[1]Расшир!F442</f>
        <v>384362.36492999998</v>
      </c>
      <c r="E46" s="28">
        <f t="shared" si="0"/>
        <v>0.37438752844062928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8" t="s">
        <v>48</v>
      </c>
      <c r="B47" s="59" t="s">
        <v>49</v>
      </c>
      <c r="C47" s="26">
        <f>[1]Расшир!E454</f>
        <v>176.5</v>
      </c>
      <c r="D47" s="26">
        <f>[1]Расшир!F454</f>
        <v>13.233919999999999</v>
      </c>
      <c r="E47" s="28">
        <f t="shared" si="0"/>
        <v>7.4979716713881012E-2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8" t="s">
        <v>50</v>
      </c>
      <c r="B48" s="59" t="s">
        <v>51</v>
      </c>
      <c r="C48" s="26">
        <f>[1]Расшир!E457</f>
        <v>208971.21000000005</v>
      </c>
      <c r="D48" s="26">
        <f>[1]Расшир!F457</f>
        <v>71045.359680000009</v>
      </c>
      <c r="E48" s="28">
        <f t="shared" si="0"/>
        <v>0.33997678283051525</v>
      </c>
      <c r="F48" s="20"/>
      <c r="G48" s="60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52</v>
      </c>
      <c r="B49" s="59" t="s">
        <v>53</v>
      </c>
      <c r="C49" s="26">
        <f>[1]Расшир!E468</f>
        <v>17774.370000000003</v>
      </c>
      <c r="D49" s="26">
        <f>[1]Расшир!F468</f>
        <v>3215.8998900000001</v>
      </c>
      <c r="E49" s="28">
        <f t="shared" si="0"/>
        <v>0.18092905064989642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54</v>
      </c>
      <c r="B50" s="59" t="s">
        <v>55</v>
      </c>
      <c r="C50" s="26">
        <f>[1]Расшир!E476</f>
        <v>107188.19905</v>
      </c>
      <c r="D50" s="26">
        <f>[1]Расшир!F476</f>
        <v>0</v>
      </c>
      <c r="E50" s="28" t="s">
        <v>31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8" t="s">
        <v>56</v>
      </c>
      <c r="B51" s="59" t="s">
        <v>57</v>
      </c>
      <c r="C51" s="26">
        <f>[1]Расшир!E478</f>
        <v>984573.86139999994</v>
      </c>
      <c r="D51" s="26">
        <f>[1]Расшир!F478</f>
        <v>344304.4302</v>
      </c>
      <c r="E51" s="28">
        <f t="shared" si="0"/>
        <v>0.34969893443080191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4" t="s">
        <v>58</v>
      </c>
      <c r="B52" s="61" t="s">
        <v>59</v>
      </c>
      <c r="C52" s="56">
        <f>[1]Расшир!E505</f>
        <v>92729.23</v>
      </c>
      <c r="D52" s="56">
        <f>[1]Расшир!F505</f>
        <v>37952.296139999999</v>
      </c>
      <c r="E52" s="57">
        <f t="shared" si="0"/>
        <v>0.40928082914093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35.25" customHeight="1" x14ac:dyDescent="0.25">
      <c r="A53" s="58" t="s">
        <v>60</v>
      </c>
      <c r="B53" s="62" t="s">
        <v>61</v>
      </c>
      <c r="C53" s="26">
        <f>[1]Расшир!E517</f>
        <v>14500</v>
      </c>
      <c r="D53" s="26">
        <f>[1]Расшир!F517</f>
        <v>3299.989</v>
      </c>
      <c r="E53" s="28">
        <f>D53/C53</f>
        <v>0.22758544827586208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50.45" customHeight="1" x14ac:dyDescent="0.25">
      <c r="A54" s="63" t="s">
        <v>62</v>
      </c>
      <c r="B54" s="64" t="s">
        <v>63</v>
      </c>
      <c r="C54" s="26">
        <f>[1]Расшир!E518</f>
        <v>78229.23000000001</v>
      </c>
      <c r="D54" s="26">
        <f>[1]Расшир!F518</f>
        <v>34652.307140000012</v>
      </c>
      <c r="E54" s="28">
        <f>D54/C54</f>
        <v>0.44295856088574576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4" t="s">
        <v>64</v>
      </c>
      <c r="B55" s="55" t="s">
        <v>65</v>
      </c>
      <c r="C55" s="56">
        <f>[1]Расшир!E526-0.01</f>
        <v>4258225.2350000003</v>
      </c>
      <c r="D55" s="56">
        <f>[1]Расшир!F526-0.01</f>
        <v>1189502.5150499998</v>
      </c>
      <c r="E55" s="57">
        <f t="shared" si="0"/>
        <v>0.27934231972348916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8" t="s">
        <v>66</v>
      </c>
      <c r="B56" s="59" t="s">
        <v>67</v>
      </c>
      <c r="C56" s="26">
        <f>[1]Расшир!E587</f>
        <v>818654.25899999996</v>
      </c>
      <c r="D56" s="26">
        <f>[1]Расшир!F587</f>
        <v>276550.95347999997</v>
      </c>
      <c r="E56" s="28">
        <f t="shared" si="0"/>
        <v>0.33781165912190042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5.75" x14ac:dyDescent="0.25">
      <c r="A57" s="58" t="s">
        <v>68</v>
      </c>
      <c r="B57" s="59" t="s">
        <v>69</v>
      </c>
      <c r="C57" s="26">
        <f>[1]Расшир!E599-0.01</f>
        <v>3268310.2252200008</v>
      </c>
      <c r="D57" s="26">
        <f>[1]Расшир!F599</f>
        <v>881249.63228000002</v>
      </c>
      <c r="E57" s="28">
        <f t="shared" si="0"/>
        <v>0.26963463427670187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8.75" customHeight="1" x14ac:dyDescent="0.25">
      <c r="A58" s="65" t="s">
        <v>70</v>
      </c>
      <c r="B58" s="66" t="s">
        <v>71</v>
      </c>
      <c r="C58" s="67">
        <f>[1]Расшир!E610</f>
        <v>171260.75078</v>
      </c>
      <c r="D58" s="68">
        <f>[1]Расшир!F610</f>
        <v>31701.939289999998</v>
      </c>
      <c r="E58" s="28">
        <f t="shared" si="0"/>
        <v>0.18510919253602959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69" t="s">
        <v>72</v>
      </c>
      <c r="B59" s="55" t="s">
        <v>73</v>
      </c>
      <c r="C59" s="56">
        <f>[1]Расшир!E627</f>
        <v>1871003.5894099998</v>
      </c>
      <c r="D59" s="56">
        <f>[1]Расшир!F627</f>
        <v>451904.79807999998</v>
      </c>
      <c r="E59" s="57">
        <f t="shared" si="0"/>
        <v>0.24153069541812217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74</v>
      </c>
      <c r="B60" s="59" t="s">
        <v>75</v>
      </c>
      <c r="C60" s="26">
        <f>[1]Расшир!E674</f>
        <v>238596.15294</v>
      </c>
      <c r="D60" s="26">
        <f>[1]Расшир!F674</f>
        <v>73557.746909999987</v>
      </c>
      <c r="E60" s="28">
        <f t="shared" si="0"/>
        <v>0.30829393518552506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8" t="s">
        <v>76</v>
      </c>
      <c r="B61" s="59" t="s">
        <v>77</v>
      </c>
      <c r="C61" s="26">
        <f>[1]Расшир!E686</f>
        <v>182122.53146</v>
      </c>
      <c r="D61" s="26">
        <f>[1]Расшир!F686</f>
        <v>3840.4679399999995</v>
      </c>
      <c r="E61" s="28">
        <f t="shared" si="0"/>
        <v>2.1087275194412124E-2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15.75" x14ac:dyDescent="0.25">
      <c r="A62" s="58" t="s">
        <v>78</v>
      </c>
      <c r="B62" s="59" t="s">
        <v>79</v>
      </c>
      <c r="C62" s="26">
        <f>[1]Расшир!E694</f>
        <v>996178.60957999993</v>
      </c>
      <c r="D62" s="26">
        <f>[1]Расшир!F694</f>
        <v>178195.74936999998</v>
      </c>
      <c r="E62" s="28">
        <f t="shared" si="0"/>
        <v>0.17887931707862037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15.75" hidden="1" x14ac:dyDescent="0.25">
      <c r="A63" s="58" t="s">
        <v>80</v>
      </c>
      <c r="B63" s="59" t="s">
        <v>81</v>
      </c>
      <c r="C63" s="26">
        <f>[1]Расшир!E704</f>
        <v>0</v>
      </c>
      <c r="D63" s="26">
        <f>[1]Расшир!F704</f>
        <v>0</v>
      </c>
      <c r="E63" s="28">
        <v>0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31.5" x14ac:dyDescent="0.25">
      <c r="A64" s="58" t="s">
        <v>82</v>
      </c>
      <c r="B64" s="59" t="s">
        <v>83</v>
      </c>
      <c r="C64" s="26">
        <f>[1]Расшир!E707</f>
        <v>454106.29543000006</v>
      </c>
      <c r="D64" s="26">
        <f>[1]Расшир!F707</f>
        <v>196310.83386000001</v>
      </c>
      <c r="E64" s="28">
        <f t="shared" si="0"/>
        <v>0.43230150261209294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70" t="s">
        <v>84</v>
      </c>
      <c r="B65" s="55" t="s">
        <v>85</v>
      </c>
      <c r="C65" s="56">
        <f>[1]Расшир!E729</f>
        <v>3700</v>
      </c>
      <c r="D65" s="56">
        <f>[1]Расшир!F729</f>
        <v>576.47</v>
      </c>
      <c r="E65" s="71">
        <f>D65/C65</f>
        <v>0.15580270270270272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15.75" hidden="1" x14ac:dyDescent="0.25">
      <c r="A66" s="72" t="s">
        <v>86</v>
      </c>
      <c r="B66" s="73" t="s">
        <v>87</v>
      </c>
      <c r="C66" s="26">
        <f>[1]Расшир!E737</f>
        <v>0</v>
      </c>
      <c r="D66" s="26">
        <f>[1]Расшир!F737</f>
        <v>0</v>
      </c>
      <c r="E66" s="28" t="e">
        <f>D66/C66</f>
        <v>#DIV/0!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30" x14ac:dyDescent="0.25">
      <c r="A67" s="58" t="s">
        <v>88</v>
      </c>
      <c r="B67" s="64" t="s">
        <v>89</v>
      </c>
      <c r="C67" s="26">
        <f>[1]Расшир!E738</f>
        <v>3700</v>
      </c>
      <c r="D67" s="26">
        <f>[1]Расшир!F738</f>
        <v>576.47</v>
      </c>
      <c r="E67" s="28">
        <f t="shared" si="0"/>
        <v>0.15580270270270272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hidden="1" x14ac:dyDescent="0.25">
      <c r="A68" s="63" t="s">
        <v>90</v>
      </c>
      <c r="B68" s="64" t="s">
        <v>91</v>
      </c>
      <c r="C68" s="26">
        <f>[1]Расшир!$E$741</f>
        <v>0</v>
      </c>
      <c r="D68" s="26">
        <f>[1]Расшир!$F$741</f>
        <v>0</v>
      </c>
      <c r="E68" s="28"/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70" t="s">
        <v>92</v>
      </c>
      <c r="B69" s="55" t="s">
        <v>93</v>
      </c>
      <c r="C69" s="56">
        <f>[1]Расшир!E743</f>
        <v>18047267.983790003</v>
      </c>
      <c r="D69" s="56">
        <f>[1]Расшир!F743</f>
        <v>6131648.9910099991</v>
      </c>
      <c r="E69" s="57">
        <f t="shared" si="0"/>
        <v>0.33975496992217469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94</v>
      </c>
      <c r="B70" s="59" t="s">
        <v>95</v>
      </c>
      <c r="C70" s="26">
        <f>[1]Расшир!E785</f>
        <v>8074222.4305800004</v>
      </c>
      <c r="D70" s="26">
        <f>[1]Расшир!F785</f>
        <v>2659729.3350400003</v>
      </c>
      <c r="E70" s="28">
        <f t="shared" si="0"/>
        <v>0.32940996583976229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96</v>
      </c>
      <c r="B71" s="59" t="s">
        <v>97</v>
      </c>
      <c r="C71" s="26">
        <f>[1]Расшир!E799</f>
        <v>7709387.8107499992</v>
      </c>
      <c r="D71" s="26">
        <f>[1]Расшир!F799</f>
        <v>2585871.9844</v>
      </c>
      <c r="E71" s="28">
        <f t="shared" si="0"/>
        <v>0.33541858937155172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8" t="s">
        <v>98</v>
      </c>
      <c r="B72" s="74" t="s">
        <v>99</v>
      </c>
      <c r="C72" s="26">
        <f>[1]Расшир!E812-0.01</f>
        <v>1058400.355</v>
      </c>
      <c r="D72" s="26">
        <f>[1]Расшир!F812</f>
        <v>460809.40190000006</v>
      </c>
      <c r="E72" s="28">
        <f t="shared" si="0"/>
        <v>0.43538288675271664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8" t="s">
        <v>100</v>
      </c>
      <c r="B73" s="59" t="s">
        <v>101</v>
      </c>
      <c r="C73" s="26">
        <f>[1]Расшир!E819</f>
        <v>558694.79546000005</v>
      </c>
      <c r="D73" s="26">
        <f>[1]Расшир!F819</f>
        <v>169966.30940999999</v>
      </c>
      <c r="E73" s="28">
        <f t="shared" si="0"/>
        <v>0.30422031991556076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15.75" x14ac:dyDescent="0.25">
      <c r="A74" s="58" t="s">
        <v>102</v>
      </c>
      <c r="B74" s="59" t="s">
        <v>103</v>
      </c>
      <c r="C74" s="26">
        <f>[1]Расшир!E842</f>
        <v>646562.58199999994</v>
      </c>
      <c r="D74" s="26">
        <f>[1]Расшир!F842</f>
        <v>255271.96025999996</v>
      </c>
      <c r="E74" s="28">
        <f t="shared" si="0"/>
        <v>0.39481400156249685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33.75" customHeight="1" x14ac:dyDescent="0.25">
      <c r="A75" s="70" t="s">
        <v>104</v>
      </c>
      <c r="B75" s="61" t="s">
        <v>105</v>
      </c>
      <c r="C75" s="56">
        <f>[1]Расшир!E863</f>
        <v>807891.12639999995</v>
      </c>
      <c r="D75" s="56">
        <f>[1]Расшир!F863</f>
        <v>384324.62968000001</v>
      </c>
      <c r="E75" s="57">
        <f t="shared" si="0"/>
        <v>0.47571339394773188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18.75" customHeight="1" x14ac:dyDescent="0.25">
      <c r="A76" s="58" t="s">
        <v>106</v>
      </c>
      <c r="B76" s="59" t="s">
        <v>107</v>
      </c>
      <c r="C76" s="26">
        <f>[1]Расшир!E903</f>
        <v>712320.32039999997</v>
      </c>
      <c r="D76" s="26">
        <f>[1]Расшир!F903</f>
        <v>349400.12099000002</v>
      </c>
      <c r="E76" s="28">
        <f t="shared" si="0"/>
        <v>0.49050983242173424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8" t="s">
        <v>108</v>
      </c>
      <c r="B77" s="59" t="s">
        <v>109</v>
      </c>
      <c r="C77" s="26">
        <f>[1]Расшир!E912+0.01</f>
        <v>23439.912999999997</v>
      </c>
      <c r="D77" s="26">
        <f>[1]Расшир!F912</f>
        <v>10091.885</v>
      </c>
      <c r="E77" s="28">
        <f>D77/C77</f>
        <v>0.43054276694627669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8" t="s">
        <v>110</v>
      </c>
      <c r="B78" s="59" t="s">
        <v>111</v>
      </c>
      <c r="C78" s="26">
        <f>[1]Расшир!E916</f>
        <v>72130.902999999991</v>
      </c>
      <c r="D78" s="26">
        <f>[1]Расшир!F916</f>
        <v>24832.623689999997</v>
      </c>
      <c r="E78" s="28">
        <f t="shared" si="0"/>
        <v>0.34427163195225768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70" t="s">
        <v>112</v>
      </c>
      <c r="B79" s="75" t="s">
        <v>113</v>
      </c>
      <c r="C79" s="56">
        <f>[1]Расшир!E929</f>
        <v>0</v>
      </c>
      <c r="D79" s="56">
        <f>[1]Расшир!F929</f>
        <v>0</v>
      </c>
      <c r="E79" s="71" t="e">
        <f t="shared" si="0"/>
        <v>#DIV/0!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63" t="s">
        <v>114</v>
      </c>
      <c r="B80" s="64" t="s">
        <v>115</v>
      </c>
      <c r="C80" s="26">
        <f>[1]Расшир!E950</f>
        <v>0</v>
      </c>
      <c r="D80" s="26">
        <f>[1]Расшир!F950</f>
        <v>0</v>
      </c>
      <c r="E80" s="28" t="e">
        <f t="shared" si="0"/>
        <v>#DIV/0!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70" t="s">
        <v>116</v>
      </c>
      <c r="B81" s="55" t="s">
        <v>117</v>
      </c>
      <c r="C81" s="56">
        <f>[1]Расшир!E1050</f>
        <v>2742074.6056700004</v>
      </c>
      <c r="D81" s="56">
        <f>[1]Расшир!F1050</f>
        <v>990604.52783000004</v>
      </c>
      <c r="E81" s="57">
        <f t="shared" si="0"/>
        <v>0.36126096853150902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118</v>
      </c>
      <c r="B82" s="59" t="s">
        <v>119</v>
      </c>
      <c r="C82" s="26">
        <f>[1]Расшир!E1096</f>
        <v>35111.97</v>
      </c>
      <c r="D82" s="26">
        <f>[1]Расшир!F1096</f>
        <v>14477.953589999999</v>
      </c>
      <c r="E82" s="28">
        <f t="shared" si="0"/>
        <v>0.41233669287140534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120</v>
      </c>
      <c r="B83" s="59" t="s">
        <v>121</v>
      </c>
      <c r="C83" s="26">
        <f>[1]Расшир!E1100</f>
        <v>818925.62</v>
      </c>
      <c r="D83" s="26">
        <f>[1]Расшир!F1100</f>
        <v>338929.70512</v>
      </c>
      <c r="E83" s="28">
        <f t="shared" si="0"/>
        <v>0.41387117076640001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8" t="s">
        <v>122</v>
      </c>
      <c r="B84" s="59" t="s">
        <v>123</v>
      </c>
      <c r="C84" s="26">
        <f>[1]Расшир!E1105</f>
        <v>744532.70567000005</v>
      </c>
      <c r="D84" s="26">
        <f>[1]Расшир!F1105</f>
        <v>391296.78081000003</v>
      </c>
      <c r="E84" s="28">
        <f t="shared" si="0"/>
        <v>0.52556023104166338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124</v>
      </c>
      <c r="B85" s="59" t="s">
        <v>125</v>
      </c>
      <c r="C85" s="26">
        <f>[1]Расшир!E1119</f>
        <v>601003.9</v>
      </c>
      <c r="D85" s="26">
        <f>[1]Расшир!F1119</f>
        <v>24043.907139999999</v>
      </c>
      <c r="E85" s="28">
        <f>D85/C85</f>
        <v>4.0006241457002191E-2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8" t="s">
        <v>126</v>
      </c>
      <c r="B86" s="59" t="s">
        <v>127</v>
      </c>
      <c r="C86" s="26">
        <f>[1]Расшир!E1126</f>
        <v>542500.40999999992</v>
      </c>
      <c r="D86" s="26">
        <f>[1]Расшир!F1126</f>
        <v>221856.18117</v>
      </c>
      <c r="E86" s="28">
        <f t="shared" si="0"/>
        <v>0.40895117695855754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70" t="s">
        <v>128</v>
      </c>
      <c r="B87" s="55" t="s">
        <v>129</v>
      </c>
      <c r="C87" s="56">
        <f>[1]Расшир!E1138</f>
        <v>1377382.7088000001</v>
      </c>
      <c r="D87" s="56">
        <f>[1]Расшир!F1138</f>
        <v>573536.85007000004</v>
      </c>
      <c r="E87" s="57">
        <f t="shared" si="0"/>
        <v>0.41639614495355132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8" t="s">
        <v>130</v>
      </c>
      <c r="B88" s="59" t="s">
        <v>131</v>
      </c>
      <c r="C88" s="26">
        <f>[1]Расшир!E1188</f>
        <v>805447.87599999993</v>
      </c>
      <c r="D88" s="26">
        <f>[1]Расшир!F1188</f>
        <v>331090.60216000001</v>
      </c>
      <c r="E88" s="28">
        <f t="shared" si="0"/>
        <v>0.41106397077394496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8" t="s">
        <v>132</v>
      </c>
      <c r="B89" s="59" t="s">
        <v>133</v>
      </c>
      <c r="C89" s="26">
        <f>[1]Расшир!E1193</f>
        <v>410158.41880000004</v>
      </c>
      <c r="D89" s="26">
        <f>[1]Расшир!F1193+0.01</f>
        <v>156654.04467000003</v>
      </c>
      <c r="E89" s="28">
        <f t="shared" si="0"/>
        <v>0.38193546076250873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15.75" x14ac:dyDescent="0.25">
      <c r="A90" s="58" t="s">
        <v>134</v>
      </c>
      <c r="B90" s="59" t="s">
        <v>135</v>
      </c>
      <c r="C90" s="26">
        <f>[1]Расшир!E1201</f>
        <v>161776.41399999999</v>
      </c>
      <c r="D90" s="26">
        <f>[1]Расшир!F1201</f>
        <v>85792.213239999997</v>
      </c>
      <c r="E90" s="28">
        <f t="shared" si="0"/>
        <v>0.53031348092559405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ht="33.6" customHeight="1" x14ac:dyDescent="0.25">
      <c r="A91" s="70" t="s">
        <v>136</v>
      </c>
      <c r="B91" s="61" t="s">
        <v>137</v>
      </c>
      <c r="C91" s="56">
        <f>[1]Расшир!E1217</f>
        <v>1267718.2498900001</v>
      </c>
      <c r="D91" s="56">
        <f>[1]Расшир!F1217</f>
        <v>340086.27097999997</v>
      </c>
      <c r="E91" s="57">
        <f t="shared" si="0"/>
        <v>0.26826644722477511</v>
      </c>
      <c r="F91" s="20"/>
      <c r="G91" s="8"/>
      <c r="H91" s="8"/>
      <c r="I91" s="8"/>
      <c r="J91" s="8"/>
      <c r="K91" s="8"/>
      <c r="L91" s="8"/>
      <c r="M91" s="8"/>
      <c r="N91" s="8"/>
    </row>
    <row r="92" spans="1:14" ht="32.25" customHeight="1" x14ac:dyDescent="0.25">
      <c r="A92" s="58" t="s">
        <v>138</v>
      </c>
      <c r="B92" s="59" t="s">
        <v>139</v>
      </c>
      <c r="C92" s="26">
        <f>[1]Расшир!E1220</f>
        <v>1267718.2498900001</v>
      </c>
      <c r="D92" s="26">
        <f>[1]Расшир!F1220</f>
        <v>340086.27097999997</v>
      </c>
      <c r="E92" s="28">
        <f t="shared" si="0"/>
        <v>0.26826644722477511</v>
      </c>
      <c r="F92" s="20"/>
      <c r="G92" s="8"/>
      <c r="H92" s="8"/>
      <c r="I92" s="8"/>
      <c r="J92" s="8"/>
      <c r="K92" s="8"/>
      <c r="L92" s="8"/>
      <c r="M92" s="8"/>
      <c r="N92" s="8"/>
    </row>
    <row r="93" spans="1:14" s="45" customFormat="1" ht="21" customHeight="1" x14ac:dyDescent="0.3">
      <c r="A93" s="41"/>
      <c r="B93" s="76" t="s">
        <v>140</v>
      </c>
      <c r="C93" s="77">
        <f>[1]Расшир!E1224</f>
        <v>32891183.758390002</v>
      </c>
      <c r="D93" s="77">
        <f>[1]Расшир!F1224</f>
        <v>10924720.43932</v>
      </c>
      <c r="E93" s="78">
        <f t="shared" si="0"/>
        <v>0.33214737783748155</v>
      </c>
      <c r="F93" s="43"/>
      <c r="G93" s="44"/>
      <c r="H93" s="44"/>
      <c r="I93" s="44"/>
      <c r="J93" s="44"/>
      <c r="K93" s="44"/>
      <c r="L93" s="44"/>
      <c r="M93" s="44"/>
      <c r="N93" s="44"/>
    </row>
    <row r="94" spans="1:14" ht="15.75" x14ac:dyDescent="0.25">
      <c r="A94" s="12"/>
      <c r="B94" s="25"/>
      <c r="C94" s="79"/>
      <c r="D94" s="79"/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31.5" x14ac:dyDescent="0.25">
      <c r="A95" s="12"/>
      <c r="B95" s="34" t="s">
        <v>141</v>
      </c>
      <c r="C95" s="18">
        <f>C38-C93</f>
        <v>212905.5</v>
      </c>
      <c r="D95" s="18">
        <f>D38-D93</f>
        <v>630655.23309000023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5"/>
      <c r="C96" s="79"/>
      <c r="D96" s="79"/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34" t="s">
        <v>142</v>
      </c>
      <c r="C97" s="18">
        <f>C98+C99</f>
        <v>0</v>
      </c>
      <c r="D97" s="18">
        <f>D98+D99</f>
        <v>0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5" t="s">
        <v>143</v>
      </c>
      <c r="C98" s="79">
        <f>[1]Расшир!E1230</f>
        <v>0</v>
      </c>
      <c r="D98" s="79">
        <f>[1]Расшир!F1230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25" t="s">
        <v>144</v>
      </c>
      <c r="C99" s="79">
        <f>[1]Расшир!E1231</f>
        <v>0</v>
      </c>
      <c r="D99" s="79">
        <f>[1]Расшир!F1231</f>
        <v>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x14ac:dyDescent="0.25">
      <c r="A100" s="12"/>
      <c r="B100" s="25"/>
      <c r="C100" s="79"/>
      <c r="D100" s="79"/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47.25" x14ac:dyDescent="0.25">
      <c r="A101" s="12"/>
      <c r="B101" s="34" t="s">
        <v>145</v>
      </c>
      <c r="C101" s="18">
        <f>C102+C103</f>
        <v>-795727</v>
      </c>
      <c r="D101" s="18">
        <f>D102+D103</f>
        <v>778573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2" t="s">
        <v>146</v>
      </c>
      <c r="C102" s="79">
        <f>[1]Расшир!E1234</f>
        <v>1301168</v>
      </c>
      <c r="D102" s="79">
        <f>[1]Расшир!F1234</f>
        <v>1668600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31.5" x14ac:dyDescent="0.25">
      <c r="A103" s="12"/>
      <c r="B103" s="32" t="s">
        <v>147</v>
      </c>
      <c r="C103" s="79">
        <f>[1]Расшир!E1235</f>
        <v>-2096895</v>
      </c>
      <c r="D103" s="79">
        <f>[1]Расшир!F1235</f>
        <v>-890027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25"/>
      <c r="C104" s="79"/>
      <c r="D104" s="79"/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34" t="s">
        <v>148</v>
      </c>
      <c r="C105" s="18">
        <f>C106+C107</f>
        <v>795727</v>
      </c>
      <c r="D105" s="18">
        <f>[1]Расшир!F1237</f>
        <v>-1240000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x14ac:dyDescent="0.25">
      <c r="A106" s="12"/>
      <c r="B106" s="25" t="s">
        <v>149</v>
      </c>
      <c r="C106" s="79">
        <f>[1]Расшир!E1238</f>
        <v>9221703.6600000001</v>
      </c>
      <c r="D106" s="79">
        <f>[1]Расшир!F1238</f>
        <v>950000</v>
      </c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31.5" x14ac:dyDescent="0.25">
      <c r="A107" s="12"/>
      <c r="B107" s="32" t="s">
        <v>150</v>
      </c>
      <c r="C107" s="79">
        <f>[1]Расшир!E1239</f>
        <v>-8425976.6600000001</v>
      </c>
      <c r="D107" s="79">
        <f>[1]Расшир!F1239</f>
        <v>-2190000</v>
      </c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32"/>
      <c r="C108" s="79"/>
      <c r="D108" s="79"/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31.5" x14ac:dyDescent="0.25">
      <c r="A109" s="12"/>
      <c r="B109" s="80" t="s">
        <v>151</v>
      </c>
      <c r="C109" s="81">
        <v>0</v>
      </c>
      <c r="D109" s="82">
        <f>D110</f>
        <v>804239.19530000002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63" x14ac:dyDescent="0.25">
      <c r="A110" s="12"/>
      <c r="B110" s="83" t="s">
        <v>152</v>
      </c>
      <c r="C110" s="84">
        <v>0</v>
      </c>
      <c r="D110" s="85">
        <v>804239.19530000002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1.5" x14ac:dyDescent="0.25">
      <c r="A111" s="12"/>
      <c r="B111" s="34" t="s">
        <v>153</v>
      </c>
      <c r="C111" s="18">
        <f>C112+C113</f>
        <v>-212905.5</v>
      </c>
      <c r="D111" s="18">
        <f>D112+D113</f>
        <v>-973467.42839000002</v>
      </c>
      <c r="E111" s="19"/>
      <c r="F111" s="86"/>
      <c r="G111" s="8"/>
      <c r="H111" s="8"/>
      <c r="I111" s="8"/>
      <c r="J111" s="8"/>
      <c r="K111" s="8"/>
      <c r="L111" s="8"/>
      <c r="M111" s="8"/>
      <c r="N111" s="8"/>
    </row>
    <row r="112" spans="1:14" ht="15.75" x14ac:dyDescent="0.25">
      <c r="A112" s="12"/>
      <c r="B112" s="25" t="s">
        <v>154</v>
      </c>
      <c r="C112" s="79">
        <f>[1]Расшир!E1249</f>
        <v>-43626960.918389998</v>
      </c>
      <c r="D112" s="79">
        <f>[1]Расшир!F1249</f>
        <v>-15298778.023949999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5.75" x14ac:dyDescent="0.25">
      <c r="A113" s="12"/>
      <c r="B113" s="25" t="s">
        <v>155</v>
      </c>
      <c r="C113" s="79">
        <f>[1]Расшир!E1250</f>
        <v>43414055.418389998</v>
      </c>
      <c r="D113" s="79">
        <f>[1]Расшир!F1250</f>
        <v>14325310.595559999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5.75" x14ac:dyDescent="0.25">
      <c r="A114" s="12"/>
      <c r="B114" s="32"/>
      <c r="C114" s="79"/>
      <c r="D114" s="79"/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34" t="s">
        <v>156</v>
      </c>
      <c r="C115" s="18">
        <f>[1]Расшир!E1240</f>
        <v>0</v>
      </c>
      <c r="D115" s="18">
        <f>D118+D120</f>
        <v>804239.19530000002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49.5" hidden="1" customHeight="1" x14ac:dyDescent="0.25">
      <c r="A116" s="12"/>
      <c r="B116" s="87" t="s">
        <v>157</v>
      </c>
      <c r="C116" s="88">
        <f>[1]Расшир!E1241</f>
        <v>0</v>
      </c>
      <c r="D116" s="89">
        <f>D117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47.25" hidden="1" x14ac:dyDescent="0.25">
      <c r="A117" s="12"/>
      <c r="B117" s="90" t="s">
        <v>158</v>
      </c>
      <c r="C117" s="26">
        <f>[1]Расшир!E1242</f>
        <v>0</v>
      </c>
      <c r="D117" s="79">
        <f>[1]Расшир!F1242</f>
        <v>0</v>
      </c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31.5" hidden="1" x14ac:dyDescent="0.25">
      <c r="A118" s="12"/>
      <c r="B118" s="91" t="s">
        <v>151</v>
      </c>
      <c r="C118" s="92">
        <f>[1]Расшир!E1245</f>
        <v>0</v>
      </c>
      <c r="D118" s="93">
        <f>[1]Расшир!F1245</f>
        <v>804239.19530000002</v>
      </c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90"/>
      <c r="C119" s="79"/>
      <c r="D119" s="79"/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29.45" hidden="1" customHeight="1" x14ac:dyDescent="0.25">
      <c r="A120" s="12"/>
      <c r="B120" s="94" t="s">
        <v>159</v>
      </c>
      <c r="C120" s="89">
        <f>C121</f>
        <v>0</v>
      </c>
      <c r="D120" s="89">
        <f>D121</f>
        <v>0</v>
      </c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95" t="s">
        <v>160</v>
      </c>
      <c r="C121" s="96">
        <f>[1]Расшир!E1244</f>
        <v>0</v>
      </c>
      <c r="D121" s="97">
        <f>[1]Расшир!F1244</f>
        <v>0</v>
      </c>
      <c r="E121" s="19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hidden="1" x14ac:dyDescent="0.25">
      <c r="A122" s="12"/>
      <c r="B122" s="25"/>
      <c r="C122" s="79"/>
      <c r="D122" s="79"/>
      <c r="E122" s="19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hidden="1" x14ac:dyDescent="0.25">
      <c r="A123" s="12"/>
      <c r="B123" s="25"/>
      <c r="C123" s="79"/>
      <c r="D123" s="79"/>
      <c r="E123" s="19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32.25" customHeight="1" x14ac:dyDescent="0.25">
      <c r="A124" s="12"/>
      <c r="B124" s="34" t="s">
        <v>161</v>
      </c>
      <c r="C124" s="18">
        <f>C97+C101+C105+C111+C115</f>
        <v>-212905.5</v>
      </c>
      <c r="D124" s="18">
        <f>D97+D101+D105+D111+D115</f>
        <v>-630655.23308999999</v>
      </c>
      <c r="E124" s="19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404" spans="6:6" x14ac:dyDescent="0.2">
      <c r="F404" s="98"/>
    </row>
    <row r="489" spans="1:4" s="5" customFormat="1" ht="18.75" x14ac:dyDescent="0.3">
      <c r="A489" s="1"/>
      <c r="B489" s="2"/>
      <c r="C489" s="3"/>
      <c r="D489" s="99"/>
    </row>
    <row r="490" spans="1:4" s="5" customFormat="1" ht="18.75" x14ac:dyDescent="0.3">
      <c r="A490" s="1"/>
      <c r="B490" s="2"/>
      <c r="C490" s="3"/>
      <c r="D490" s="99"/>
    </row>
    <row r="493" spans="1:4" s="5" customFormat="1" x14ac:dyDescent="0.2">
      <c r="A493" s="1"/>
      <c r="B493" s="2"/>
      <c r="C493" s="3"/>
      <c r="D493" s="100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9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85E342-E1C2-42ED-BB77-F2EA642B724A}"/>
</file>

<file path=customXml/itemProps2.xml><?xml version="1.0" encoding="utf-8"?>
<ds:datastoreItem xmlns:ds="http://schemas.openxmlformats.org/officeDocument/2006/customXml" ds:itemID="{6E291892-3733-4D31-A6D6-BBFC4D250DFF}"/>
</file>

<file path=customXml/itemProps3.xml><?xml version="1.0" encoding="utf-8"?>
<ds:datastoreItem xmlns:ds="http://schemas.openxmlformats.org/officeDocument/2006/customXml" ds:itemID="{6144C851-B037-4029-8032-4670D3310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Цивилева Полина Евгеньевна</cp:lastModifiedBy>
  <dcterms:created xsi:type="dcterms:W3CDTF">2019-06-17T09:43:56Z</dcterms:created>
  <dcterms:modified xsi:type="dcterms:W3CDTF">2019-06-17T09:44:45Z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