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015"/>
  </bookViews>
  <sheets>
    <sheet name="на 01.03.2019" sheetId="1" r:id="rId1"/>
  </sheets>
  <externalReferences>
    <externalReference r:id="rId2"/>
  </externalReferences>
  <definedNames>
    <definedName name="Z_3A62FDFE_B33F_4285_AF26_B946B57D89E5_.wvu.Rows" localSheetId="0" hidden="1">'на 01.03.2019'!$29:$29,'на 01.03.2019'!$39:$39,'на 01.03.2019'!$79:$80,'на 01.03.2019'!$96:$99,'на 01.03.2019'!$116:$116,'на 01.03.2019'!$120:$120,'на 01.03.2019'!#REF!</definedName>
    <definedName name="Z_5F4BDBB1_E645_4516_8FC8_7D1E2AFE448F_.wvu.Rows" localSheetId="0" hidden="1">'на 01.03.2019'!$29:$29,'на 01.03.2019'!$39:$39,'на 01.03.2019'!$63:$63,'на 01.03.2019'!$79:$80,'на 01.03.2019'!$96:$99,'на 01.03.2019'!$116:$116,'на 01.03.2019'!$120:$120</definedName>
    <definedName name="Z_791A6B44_A126_477F_8F66_87C81269CCAF_.wvu.Rows" localSheetId="0" hidden="1">'на 01.03.2019'!#REF!,'на 01.03.2019'!$114:$115,'на 01.03.2019'!$121:$121</definedName>
    <definedName name="Z_941B9BCB_D95B_4828_B060_DECC595C9511_.wvu.Rows" localSheetId="0" hidden="1">'на 01.03.2019'!$29:$29,'на 01.03.2019'!$32:$32,'на 01.03.2019'!$39:$39,'на 01.03.2019'!$47:$47,'на 01.03.2019'!$63:$63,'на 01.03.2019'!$68:$68,'на 01.03.2019'!$79:$80,'на 01.03.2019'!$96:$99,'на 01.03.2019'!$113:$121,'на 01.03.2019'!#REF!</definedName>
    <definedName name="Z_AD8B40E3_4B89_443C_9ACF_B6D22B3A77E7_.wvu.Rows" localSheetId="0" hidden="1">'на 01.03.2019'!$29:$29,'на 01.03.2019'!$32:$32,'на 01.03.2019'!$39:$39,'на 01.03.2019'!$47:$47,'на 01.03.2019'!$63:$63,'на 01.03.2019'!$68:$68,'на 01.03.2019'!$79:$80,'на 01.03.2019'!$96:$99,'на 01.03.2019'!$113:$121,'на 01.03.2019'!#REF!</definedName>
    <definedName name="Z_AFEF4DE1_67D6_48C6_A8C8_B9E9198BBD0E_.wvu.Rows" localSheetId="0" hidden="1">'на 01.03.2019'!#REF!,'на 01.03.2019'!$121:$121</definedName>
    <definedName name="Z_CAE69FAB_AFBE_4188_8F32_69E048226F14_.wvu.Rows" localSheetId="0" hidden="1">'на 01.03.2019'!$29:$29,'на 01.03.2019'!$32:$32,'на 01.03.2019'!$39:$39,'на 01.03.2019'!$47:$47,'на 01.03.2019'!$63:$63,'на 01.03.2019'!$68:$68,'на 01.03.2019'!$79:$80,'на 01.03.2019'!$96:$99,'на 01.03.2019'!$113:$121,'на 01.03.2019'!#REF!</definedName>
    <definedName name="Z_D2DF83CF_573E_4A86_A4BE_5A992E023C65_.wvu.Rows" localSheetId="0" hidden="1">'на 01.03.2019'!#REF!,'на 01.03.2019'!$114:$115,'на 01.03.2019'!$121:$121</definedName>
    <definedName name="Z_E2CE03E0_A708_4616_8DFD_0910D1C70A9E_.wvu.Rows" localSheetId="0" hidden="1">'на 01.03.2019'!#REF!,'на 01.03.2019'!$114:$115,'на 01.03.2019'!$121:$121</definedName>
    <definedName name="Z_E6F394BB_DB4B_47AB_A066_DC195B03AE3E_.wvu.Rows" localSheetId="0" hidden="1">'на 01.03.2019'!$29:$29,'на 01.03.2019'!$32:$32,'на 01.03.2019'!$39:$39,'на 01.03.2019'!$63:$63,'на 01.03.2019'!$66:$66,'на 01.03.2019'!$68:$68,'на 01.03.2019'!$79:$80,'на 01.03.2019'!$96:$99,'на 01.03.2019'!$113:$121,'на 01.03.2019'!#REF!</definedName>
    <definedName name="Z_E8991B2E_0E9F_48F3_A4D6_3B340ABE8C8E_.wvu.Rows" localSheetId="0" hidden="1">'на 01.03.2019'!$39:$40,'на 01.03.2019'!$121:$121</definedName>
    <definedName name="Z_F59D258D_974D_4B2B_B7CC_86B99245EC3C_.wvu.PrintArea" localSheetId="0" hidden="1">'на 01.03.2019'!$A$1:$E$122</definedName>
    <definedName name="Z_F59D258D_974D_4B2B_B7CC_86B99245EC3C_.wvu.Rows" localSheetId="0" hidden="1">'на 01.03.2019'!$29:$29,'на 01.03.2019'!$32:$32,'на 01.03.2019'!$39:$40,'на 01.03.2019'!$47:$47,'на 01.03.2019'!$63:$63,'на 01.03.2019'!$68:$68,'на 01.03.2019'!$79:$80,'на 01.03.2019'!$96:$99,'на 01.03.2019'!$116:$116,'на 01.03.2019'!$120:$120,'на 01.03.2019'!#REF!</definedName>
    <definedName name="Z_F8542D9D_A523_4F6F_8CFE_9BA4BA3D5B88_.wvu.Rows" localSheetId="0" hidden="1">'на 01.03.2019'!$39:$39,'на 01.03.2019'!$96:$99,'на 01.03.2019'!$114:$116,'на 01.03.2019'!$120:$120</definedName>
    <definedName name="Z_FAFBB87E_73E9_461E_A4E8_A0EB3259EED0_.wvu.PrintArea" localSheetId="0" hidden="1">'на 01.03.2019'!$A$1:$E$122</definedName>
    <definedName name="Z_FAFBB87E_73E9_461E_A4E8_A0EB3259EED0_.wvu.Rows" localSheetId="0" hidden="1">'на 01.03.2019'!$30:$30,'на 01.03.2019'!$39:$39,'на 01.03.2019'!$96:$99,'на 01.03.2019'!$114:$116,'на 01.03.2019'!$120:$120</definedName>
  </definedNames>
  <calcPr calcId="145621"/>
</workbook>
</file>

<file path=xl/calcChain.xml><?xml version="1.0" encoding="utf-8"?>
<calcChain xmlns="http://schemas.openxmlformats.org/spreadsheetml/2006/main">
  <c r="D119" i="1" l="1"/>
  <c r="C119" i="1"/>
  <c r="D118" i="1"/>
  <c r="C118" i="1"/>
  <c r="D116" i="1"/>
  <c r="C116" i="1"/>
  <c r="D115" i="1"/>
  <c r="C115" i="1"/>
  <c r="D114" i="1"/>
  <c r="C114" i="1"/>
  <c r="D113" i="1"/>
  <c r="C113" i="1"/>
  <c r="D111" i="1"/>
  <c r="C111" i="1"/>
  <c r="D110" i="1"/>
  <c r="C110" i="1"/>
  <c r="D109" i="1"/>
  <c r="C109" i="1"/>
  <c r="D107" i="1"/>
  <c r="C107" i="1"/>
  <c r="D106" i="1"/>
  <c r="C106" i="1"/>
  <c r="D105" i="1"/>
  <c r="C105" i="1"/>
  <c r="D103" i="1"/>
  <c r="C103" i="1"/>
  <c r="D102" i="1"/>
  <c r="C102" i="1"/>
  <c r="D101" i="1"/>
  <c r="C101" i="1"/>
  <c r="D99" i="1"/>
  <c r="C99" i="1"/>
  <c r="D98" i="1"/>
  <c r="C98" i="1"/>
  <c r="D97" i="1"/>
  <c r="D122" i="1" s="1"/>
  <c r="C97" i="1"/>
  <c r="C122" i="1" s="1"/>
  <c r="D93" i="1"/>
  <c r="E93" i="1" s="1"/>
  <c r="C93" i="1"/>
  <c r="D92" i="1"/>
  <c r="E92" i="1" s="1"/>
  <c r="C92" i="1"/>
  <c r="D91" i="1"/>
  <c r="E91" i="1" s="1"/>
  <c r="C91" i="1"/>
  <c r="D90" i="1"/>
  <c r="E90" i="1" s="1"/>
  <c r="C90" i="1"/>
  <c r="D89" i="1"/>
  <c r="E89" i="1" s="1"/>
  <c r="C89" i="1"/>
  <c r="D88" i="1"/>
  <c r="E88" i="1" s="1"/>
  <c r="C88" i="1"/>
  <c r="D87" i="1"/>
  <c r="E87" i="1" s="1"/>
  <c r="C87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C68" i="1"/>
  <c r="D67" i="1"/>
  <c r="C67" i="1"/>
  <c r="D66" i="1"/>
  <c r="E66" i="1" s="1"/>
  <c r="C66" i="1"/>
  <c r="D65" i="1"/>
  <c r="E65" i="1" s="1"/>
  <c r="C65" i="1"/>
  <c r="D64" i="1"/>
  <c r="E64" i="1" s="1"/>
  <c r="C64" i="1"/>
  <c r="D63" i="1"/>
  <c r="C63" i="1"/>
  <c r="D62" i="1"/>
  <c r="E62" i="1" s="1"/>
  <c r="C62" i="1"/>
  <c r="D61" i="1"/>
  <c r="E61" i="1" s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C53" i="1"/>
  <c r="D52" i="1"/>
  <c r="E52" i="1" s="1"/>
  <c r="C52" i="1"/>
  <c r="D51" i="1"/>
  <c r="E51" i="1" s="1"/>
  <c r="C51" i="1"/>
  <c r="D50" i="1"/>
  <c r="C50" i="1"/>
  <c r="D49" i="1"/>
  <c r="E49" i="1" s="1"/>
  <c r="C49" i="1"/>
  <c r="D48" i="1"/>
  <c r="E48" i="1" s="1"/>
  <c r="C48" i="1"/>
  <c r="D47" i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E39" i="1"/>
  <c r="D38" i="1"/>
  <c r="D95" i="1" s="1"/>
  <c r="C38" i="1"/>
  <c r="C95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5" i="1"/>
  <c r="D14" i="1"/>
  <c r="E14" i="1" s="1"/>
  <c r="C14" i="1"/>
  <c r="D13" i="1"/>
  <c r="E13" i="1" s="1"/>
  <c r="C13" i="1"/>
  <c r="D12" i="1"/>
  <c r="E12" i="1" s="1"/>
  <c r="C12" i="1"/>
  <c r="C11" i="1"/>
  <c r="D10" i="1"/>
  <c r="E10" i="1" s="1"/>
  <c r="C10" i="1"/>
  <c r="D9" i="1"/>
  <c r="E9" i="1" s="1"/>
  <c r="C9" i="1"/>
  <c r="D8" i="1"/>
  <c r="E8" i="1" s="1"/>
  <c r="C8" i="1"/>
  <c r="C7" i="1"/>
  <c r="D7" i="1" l="1"/>
  <c r="D11" i="1"/>
  <c r="E11" i="1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6" i="1"/>
  <c r="C6" i="1"/>
  <c r="E15" i="1"/>
  <c r="E38" i="1"/>
  <c r="E7" i="1" l="1"/>
  <c r="D6" i="1"/>
  <c r="E6" i="1" s="1"/>
</calcChain>
</file>

<file path=xl/sharedStrings.xml><?xml version="1.0" encoding="utf-8"?>
<sst xmlns="http://schemas.openxmlformats.org/spreadsheetml/2006/main" count="168" uniqueCount="161">
  <si>
    <t xml:space="preserve">                           Сведения об исполнении бюджета г. Красноярска на 01.03.2019 г.</t>
  </si>
  <si>
    <t>тыс. руб.</t>
  </si>
  <si>
    <t>Наименование показателей</t>
  </si>
  <si>
    <t>Бюджет города   на 2019 год с учетом изменений</t>
  </si>
  <si>
    <t>Исполнено на 01.03.2019г.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</si>
  <si>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</si>
  <si>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</si>
  <si>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</si>
  <si>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</si>
  <si>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</si>
  <si>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</si>
  <si>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</si>
  <si>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</si>
  <si>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</si>
  <si>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</si>
  <si>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</si>
  <si>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</si>
  <si>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</si>
  <si>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</si>
  <si>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</si>
  <si>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</si>
  <si>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</si>
  <si>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</si>
  <si>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</si>
  <si>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</si>
  <si>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</si>
  <si>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</si>
  <si>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</si>
  <si>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</si>
  <si>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</si>
  <si>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</si>
  <si>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-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</si>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</sst>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II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1083199.51</v>
          </cell>
          <cell r="F9">
            <v>174862.53047999999</v>
          </cell>
        </row>
        <row r="13">
          <cell r="E13">
            <v>8638058.1300000008</v>
          </cell>
          <cell r="F13">
            <v>1144332.9200500001</v>
          </cell>
        </row>
        <row r="32">
          <cell r="E32">
            <v>844447.52</v>
          </cell>
          <cell r="F32">
            <v>202012.54404000001</v>
          </cell>
        </row>
        <row r="35">
          <cell r="E35">
            <v>1563.33</v>
          </cell>
          <cell r="F35">
            <v>36.450710000000001</v>
          </cell>
        </row>
        <row r="41">
          <cell r="E41">
            <v>425009.16</v>
          </cell>
          <cell r="F41">
            <v>23027.081849999999</v>
          </cell>
        </row>
        <row r="42">
          <cell r="E42">
            <v>886984.87</v>
          </cell>
          <cell r="F42">
            <v>226904.75094</v>
          </cell>
        </row>
        <row r="51">
          <cell r="E51">
            <v>302771.8</v>
          </cell>
          <cell r="F51">
            <v>40230.427150000003</v>
          </cell>
        </row>
        <row r="59">
          <cell r="E59">
            <v>90.22</v>
          </cell>
          <cell r="F59">
            <v>5.6682600000000001</v>
          </cell>
        </row>
        <row r="76">
          <cell r="E76">
            <v>1948867.6300000001</v>
          </cell>
          <cell r="F76">
            <v>151160.33651999998</v>
          </cell>
        </row>
        <row r="107">
          <cell r="E107">
            <v>48564.57</v>
          </cell>
          <cell r="F107">
            <v>2515.9270199999996</v>
          </cell>
        </row>
        <row r="117">
          <cell r="E117">
            <v>16582.710000000003</v>
          </cell>
          <cell r="F117">
            <v>2253.97039</v>
          </cell>
        </row>
        <row r="131">
          <cell r="E131">
            <v>523367.55000000005</v>
          </cell>
          <cell r="F131">
            <v>103723.91604</v>
          </cell>
        </row>
        <row r="154">
          <cell r="E154">
            <v>170.39</v>
          </cell>
          <cell r="F154">
            <v>16.25</v>
          </cell>
        </row>
        <row r="159">
          <cell r="E159">
            <v>245213.34639000002</v>
          </cell>
          <cell r="F159">
            <v>39084.678999999996</v>
          </cell>
        </row>
        <row r="212">
          <cell r="E212">
            <v>3207</v>
          </cell>
          <cell r="F212">
            <v>136.98550999999998</v>
          </cell>
        </row>
        <row r="218">
          <cell r="E218">
            <v>14046007.302000001</v>
          </cell>
          <cell r="F218">
            <v>1700853.34748</v>
          </cell>
        </row>
        <row r="219">
          <cell r="E219">
            <v>14044471.052000001</v>
          </cell>
          <cell r="F219">
            <v>1759507.55776</v>
          </cell>
        </row>
        <row r="220">
          <cell r="E220">
            <v>63059.4</v>
          </cell>
          <cell r="F220">
            <v>0</v>
          </cell>
        </row>
        <row r="224">
          <cell r="E224">
            <v>10641161</v>
          </cell>
          <cell r="F224">
            <v>1456043.7108</v>
          </cell>
        </row>
        <row r="276">
          <cell r="E276">
            <v>0</v>
          </cell>
          <cell r="F276">
            <v>0</v>
          </cell>
        </row>
        <row r="286">
          <cell r="E286">
            <v>3340250.6519999998</v>
          </cell>
          <cell r="F286">
            <v>303463.84696</v>
          </cell>
        </row>
        <row r="350">
          <cell r="E350">
            <v>978.24</v>
          </cell>
          <cell r="F350">
            <v>914.88220000000001</v>
          </cell>
        </row>
        <row r="353">
          <cell r="E353">
            <v>558.01</v>
          </cell>
          <cell r="F353">
            <v>433.8528</v>
          </cell>
        </row>
        <row r="355">
          <cell r="E355">
            <v>0</v>
          </cell>
          <cell r="F355">
            <v>7392.75864</v>
          </cell>
        </row>
        <row r="361">
          <cell r="E361">
            <v>0</v>
          </cell>
          <cell r="F361">
            <v>-67395.70392</v>
          </cell>
        </row>
        <row r="382">
          <cell r="E382">
            <v>29595431.678390004</v>
          </cell>
          <cell r="F382">
            <v>3915263.5232899999</v>
          </cell>
        </row>
        <row r="385">
          <cell r="E385">
            <v>2435899.5449999999</v>
          </cell>
          <cell r="F385">
            <v>256045.03018</v>
          </cell>
        </row>
        <row r="424">
          <cell r="E424">
            <v>3488.23</v>
          </cell>
          <cell r="F424">
            <v>414.27076</v>
          </cell>
        </row>
        <row r="428">
          <cell r="E428">
            <v>71578.17</v>
          </cell>
          <cell r="F428">
            <v>6580.2575200000001</v>
          </cell>
        </row>
        <row r="437">
          <cell r="E437">
            <v>1025632.8200000001</v>
          </cell>
          <cell r="F437">
            <v>129057.37453999999</v>
          </cell>
        </row>
        <row r="449">
          <cell r="E449">
            <v>176.5</v>
          </cell>
          <cell r="F449">
            <v>0</v>
          </cell>
        </row>
        <row r="452">
          <cell r="E452">
            <v>213286.32</v>
          </cell>
          <cell r="F452">
            <v>24098.232370000002</v>
          </cell>
        </row>
        <row r="463">
          <cell r="E463">
            <v>17774.370000000003</v>
          </cell>
          <cell r="F463">
            <v>1078.5751</v>
          </cell>
        </row>
        <row r="471">
          <cell r="E471">
            <v>114142.09480000001</v>
          </cell>
          <cell r="F471">
            <v>0</v>
          </cell>
        </row>
        <row r="473">
          <cell r="E473">
            <v>989821.04020000005</v>
          </cell>
          <cell r="F473">
            <v>94816.319889999984</v>
          </cell>
        </row>
        <row r="500">
          <cell r="E500">
            <v>92729.23</v>
          </cell>
          <cell r="F500">
            <v>15480.86311</v>
          </cell>
        </row>
        <row r="512">
          <cell r="E512">
            <v>14500</v>
          </cell>
          <cell r="F512">
            <v>0</v>
          </cell>
        </row>
        <row r="513">
          <cell r="E513">
            <v>78229.23000000001</v>
          </cell>
          <cell r="F513">
            <v>15480.86311</v>
          </cell>
        </row>
        <row r="521">
          <cell r="E521">
            <v>3217001.2687000004</v>
          </cell>
          <cell r="F521">
            <v>287619.67969999998</v>
          </cell>
        </row>
        <row r="582">
          <cell r="E582">
            <v>818654.25899999996</v>
          </cell>
          <cell r="F582">
            <v>80405.536179999996</v>
          </cell>
        </row>
        <row r="594">
          <cell r="E594">
            <v>2226888.1486999998</v>
          </cell>
          <cell r="F594">
            <v>199878.42629999999</v>
          </cell>
        </row>
        <row r="605">
          <cell r="E605">
            <v>171458.861</v>
          </cell>
          <cell r="F605">
            <v>7335.7172200000005</v>
          </cell>
        </row>
        <row r="622">
          <cell r="E622">
            <v>1437196.6604000002</v>
          </cell>
          <cell r="F622">
            <v>119775.48227000001</v>
          </cell>
        </row>
        <row r="669">
          <cell r="E669">
            <v>235965.9</v>
          </cell>
          <cell r="F669">
            <v>30094.336810000001</v>
          </cell>
        </row>
        <row r="681">
          <cell r="E681">
            <v>183301.7</v>
          </cell>
          <cell r="F681">
            <v>143.96795</v>
          </cell>
        </row>
        <row r="688">
          <cell r="E688">
            <v>592188.5344</v>
          </cell>
          <cell r="F688">
            <v>29348.307529999998</v>
          </cell>
        </row>
        <row r="698">
          <cell r="E698">
            <v>0</v>
          </cell>
          <cell r="F698">
            <v>0</v>
          </cell>
        </row>
        <row r="701">
          <cell r="E701">
            <v>425740.52600000001</v>
          </cell>
          <cell r="F701">
            <v>60188.869979999996</v>
          </cell>
        </row>
        <row r="723">
          <cell r="E723">
            <v>3700</v>
          </cell>
          <cell r="F723">
            <v>0</v>
          </cell>
        </row>
        <row r="731">
          <cell r="F731">
            <v>0</v>
          </cell>
        </row>
        <row r="732">
          <cell r="E732">
            <v>3700</v>
          </cell>
          <cell r="F732">
            <v>0</v>
          </cell>
        </row>
        <row r="735">
          <cell r="E735">
            <v>0</v>
          </cell>
          <cell r="F735">
            <v>0</v>
          </cell>
        </row>
        <row r="737">
          <cell r="E737">
            <v>16284300.47968</v>
          </cell>
          <cell r="F737">
            <v>1649913.6308999995</v>
          </cell>
        </row>
        <row r="778">
          <cell r="E778">
            <v>6866990.7749999994</v>
          </cell>
          <cell r="F778">
            <v>719243.56049999991</v>
          </cell>
        </row>
        <row r="792">
          <cell r="E792">
            <v>7213450.2200000007</v>
          </cell>
          <cell r="F792">
            <v>676289.79813999997</v>
          </cell>
        </row>
        <row r="805">
          <cell r="E805">
            <v>1041005.6680000001</v>
          </cell>
          <cell r="F805">
            <v>121395.51955</v>
          </cell>
        </row>
        <row r="812">
          <cell r="E812">
            <v>517482.85368</v>
          </cell>
          <cell r="F812">
            <v>48270.556520000006</v>
          </cell>
        </row>
        <row r="834">
          <cell r="E834">
            <v>645370.96299999999</v>
          </cell>
          <cell r="F834">
            <v>84714.196190000017</v>
          </cell>
        </row>
        <row r="855">
          <cell r="E855">
            <v>787167.6054</v>
          </cell>
          <cell r="F855">
            <v>151932.82451999999</v>
          </cell>
        </row>
        <row r="895">
          <cell r="E895">
            <v>690819.38340000005</v>
          </cell>
          <cell r="F895">
            <v>140645.7157</v>
          </cell>
        </row>
        <row r="904">
          <cell r="E904">
            <v>22410.984</v>
          </cell>
          <cell r="F904">
            <v>3911.1439999999998</v>
          </cell>
        </row>
        <row r="908">
          <cell r="E908">
            <v>73937.237999999998</v>
          </cell>
          <cell r="F908">
            <v>7375.9648199999992</v>
          </cell>
        </row>
        <row r="1042">
          <cell r="E1042">
            <v>2717978.122</v>
          </cell>
          <cell r="F1042">
            <v>330446.79017999995</v>
          </cell>
        </row>
        <row r="1088">
          <cell r="E1088">
            <v>35111.97</v>
          </cell>
          <cell r="F1088">
            <v>5367.5731400000004</v>
          </cell>
        </row>
        <row r="1092">
          <cell r="E1092">
            <v>818925.62</v>
          </cell>
          <cell r="F1092">
            <v>129118.17709</v>
          </cell>
        </row>
        <row r="1097">
          <cell r="E1097">
            <v>719642.76199999999</v>
          </cell>
          <cell r="F1097">
            <v>118589.61844000001</v>
          </cell>
        </row>
        <row r="1111">
          <cell r="E1111">
            <v>601003.9</v>
          </cell>
          <cell r="F1111">
            <v>7065.0388000000003</v>
          </cell>
        </row>
        <row r="1118">
          <cell r="E1118">
            <v>543293.87</v>
          </cell>
          <cell r="F1118">
            <v>70306.382709999991</v>
          </cell>
        </row>
        <row r="1130">
          <cell r="E1130">
            <v>1331489.44732</v>
          </cell>
          <cell r="F1130">
            <v>203135.80877</v>
          </cell>
        </row>
        <row r="1180">
          <cell r="E1180">
            <v>768841.92300000007</v>
          </cell>
          <cell r="F1180">
            <v>117458.68818</v>
          </cell>
        </row>
        <row r="1185">
          <cell r="E1185">
            <v>400871.11032000004</v>
          </cell>
          <cell r="F1185">
            <v>57704.042300000001</v>
          </cell>
        </row>
        <row r="1193">
          <cell r="E1193">
            <v>161776.41399999999</v>
          </cell>
          <cell r="F1193">
            <v>27973.078289999998</v>
          </cell>
        </row>
        <row r="1209">
          <cell r="E1209">
            <v>1287969.3198899999</v>
          </cell>
          <cell r="F1209">
            <v>145597.53941999999</v>
          </cell>
        </row>
        <row r="1212">
          <cell r="E1212">
            <v>1287969.3198899999</v>
          </cell>
          <cell r="F1212">
            <v>145597.53941999999</v>
          </cell>
        </row>
        <row r="1216">
          <cell r="E1216">
            <v>29595431.67839</v>
          </cell>
          <cell r="F1216">
            <v>3159947.6490499992</v>
          </cell>
        </row>
        <row r="1222">
          <cell r="E1222">
            <v>0</v>
          </cell>
          <cell r="F1222">
            <v>0</v>
          </cell>
        </row>
        <row r="1223">
          <cell r="E1223">
            <v>0</v>
          </cell>
          <cell r="F1223">
            <v>0</v>
          </cell>
        </row>
        <row r="1226">
          <cell r="E1226">
            <v>1301168</v>
          </cell>
          <cell r="F1226">
            <v>368600</v>
          </cell>
        </row>
        <row r="1227">
          <cell r="E1227">
            <v>-1822595</v>
          </cell>
          <cell r="F1227">
            <v>-421427</v>
          </cell>
        </row>
        <row r="1229">
          <cell r="F1229">
            <v>-400000</v>
          </cell>
        </row>
        <row r="1230">
          <cell r="E1230">
            <v>9469931</v>
          </cell>
          <cell r="F1230">
            <v>0</v>
          </cell>
        </row>
        <row r="1231">
          <cell r="E1231">
            <v>-8948504</v>
          </cell>
          <cell r="F1231">
            <v>-400000</v>
          </cell>
        </row>
        <row r="1232">
          <cell r="E1232">
            <v>0</v>
          </cell>
        </row>
        <row r="1237">
          <cell r="E1237">
            <v>0</v>
          </cell>
          <cell r="F1237">
            <v>0</v>
          </cell>
        </row>
        <row r="1241">
          <cell r="E1241">
            <v>-40366530.678389996</v>
          </cell>
          <cell r="F1241">
            <v>-4287918.0536799999</v>
          </cell>
        </row>
        <row r="1242">
          <cell r="E1242">
            <v>40366530.678389996</v>
          </cell>
          <cell r="F1242">
            <v>3985429.1794400001</v>
          </cell>
        </row>
      </sheetData>
      <sheetData sheetId="1"/>
      <sheetData sheetId="2">
        <row r="21">
          <cell r="D21">
            <v>510351.06000000006</v>
          </cell>
          <cell r="E21">
            <v>95370.179730000003</v>
          </cell>
        </row>
        <row r="29">
          <cell r="D29">
            <v>70975.58</v>
          </cell>
          <cell r="E29">
            <v>8735.5581199999997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1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15549424.376390005</v>
      </c>
      <c r="D6" s="93">
        <f>D7+D11+D15+D18+D19+D20+D21+D22+D23+D24+D25+D26+D10+0.01</f>
        <v>2214410.1758099995</v>
      </c>
      <c r="E6" s="19">
        <f>D6/C6</f>
        <v>0.14241107080287321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1">
        <f>C8+C9</f>
        <v>9721257.6400000006</v>
      </c>
      <c r="D7" s="22">
        <f>D8+D9</f>
        <v>1319195.45053</v>
      </c>
      <c r="E7" s="23">
        <f>D7/C7</f>
        <v>0.1357021384868882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1083199.51</v>
      </c>
      <c r="D8" s="26">
        <f>[1]Расшир!F9</f>
        <v>174862.53047999999</v>
      </c>
      <c r="E8" s="23">
        <f>D8/C8</f>
        <v>0.16143150810694143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8638058.1300000008</v>
      </c>
      <c r="D9" s="26">
        <f>[1]Расшир!F13</f>
        <v>1144332.9200500001</v>
      </c>
      <c r="E9" s="27">
        <f>D9/C9</f>
        <v>0.13247571419735282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510351.06000000006</v>
      </c>
      <c r="D10" s="22">
        <f>[1]экономика!E21</f>
        <v>95370.179730000003</v>
      </c>
      <c r="E10" s="30">
        <f>D10/C10</f>
        <v>0.18687171871456482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1">
        <f>C12+C13+C14</f>
        <v>916986.42999999993</v>
      </c>
      <c r="D11" s="21">
        <f>D12+D13+D14</f>
        <v>210784.55287000001</v>
      </c>
      <c r="E11" s="23">
        <f t="shared" ref="E11:E93" si="0">D11/C11</f>
        <v>0.22986659995611933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1" t="s">
        <v>12</v>
      </c>
      <c r="C12" s="25">
        <f>[1]Расшир!E32</f>
        <v>844447.52</v>
      </c>
      <c r="D12" s="25">
        <f>[1]Расшир!F32</f>
        <v>202012.54404000001</v>
      </c>
      <c r="E12" s="27">
        <f t="shared" si="0"/>
        <v>0.23922450981915372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1563.33</v>
      </c>
      <c r="D13" s="25">
        <f>[1]Расшир!F35</f>
        <v>36.450710000000001</v>
      </c>
      <c r="E13" s="27">
        <f t="shared" si="0"/>
        <v>2.331606890419809E-2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14</v>
      </c>
      <c r="C14" s="25">
        <f>[1]экономика!D29</f>
        <v>70975.58</v>
      </c>
      <c r="D14" s="25">
        <f>[1]экономика!E29</f>
        <v>8735.5581199999997</v>
      </c>
      <c r="E14" s="23">
        <f t="shared" si="0"/>
        <v>0.12307836188164999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1">
        <f>C16+C17</f>
        <v>1311994.03</v>
      </c>
      <c r="D15" s="21">
        <f>D16+D17</f>
        <v>249931.83278999999</v>
      </c>
      <c r="E15" s="23">
        <f>D15/C15</f>
        <v>0.19049769059543661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425009.16</v>
      </c>
      <c r="D16" s="25">
        <f>[1]Расшир!F41</f>
        <v>23027.081849999999</v>
      </c>
      <c r="E16" s="27">
        <f>D16/C16</f>
        <v>5.4180201316131632E-2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886984.87</v>
      </c>
      <c r="D17" s="25">
        <f>[1]Расшир!F42</f>
        <v>226904.75094</v>
      </c>
      <c r="E17" s="27">
        <f t="shared" si="0"/>
        <v>0.25581580770368723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1">
        <f>[1]Расшир!E51</f>
        <v>302771.8</v>
      </c>
      <c r="D18" s="21">
        <f>[1]Расшир!F51</f>
        <v>40230.427150000003</v>
      </c>
      <c r="E18" s="23">
        <f t="shared" si="0"/>
        <v>0.13287375888375338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19</v>
      </c>
      <c r="C19" s="21">
        <f>[1]Расшир!E59</f>
        <v>90.22</v>
      </c>
      <c r="D19" s="21">
        <f>[1]Расшир!F59</f>
        <v>5.6682600000000001</v>
      </c>
      <c r="E19" s="23">
        <f>D19/C19</f>
        <v>6.282708933717579E-2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3" t="s">
        <v>20</v>
      </c>
      <c r="C20" s="21">
        <f>[1]Расшир!E76</f>
        <v>1948867.6300000001</v>
      </c>
      <c r="D20" s="21">
        <f>[1]Расшир!F76</f>
        <v>151160.33651999998</v>
      </c>
      <c r="E20" s="23">
        <f t="shared" si="0"/>
        <v>7.7563162419604648E-2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21</v>
      </c>
      <c r="C21" s="21">
        <f>[1]Расшир!E107</f>
        <v>48564.57</v>
      </c>
      <c r="D21" s="21">
        <f>[1]Расшир!F107</f>
        <v>2515.9270199999996</v>
      </c>
      <c r="E21" s="23">
        <f t="shared" si="0"/>
        <v>5.1805812756089462E-2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3" t="s">
        <v>22</v>
      </c>
      <c r="C22" s="21">
        <f>[1]Расшир!E117</f>
        <v>16582.710000000003</v>
      </c>
      <c r="D22" s="21">
        <f>[1]Расшир!F117</f>
        <v>2253.97039</v>
      </c>
      <c r="E22" s="23">
        <f t="shared" si="0"/>
        <v>0.13592292152488944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23</v>
      </c>
      <c r="C23" s="21">
        <f>[1]Расшир!E131</f>
        <v>523367.55000000005</v>
      </c>
      <c r="D23" s="21">
        <f>[1]Расшир!F131</f>
        <v>103723.91604</v>
      </c>
      <c r="E23" s="23">
        <f t="shared" si="0"/>
        <v>0.19818560787729386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1">
        <f>[1]Расшир!E154</f>
        <v>170.39</v>
      </c>
      <c r="D24" s="21">
        <f>[1]Расшир!F154</f>
        <v>16.25</v>
      </c>
      <c r="E24" s="23">
        <f t="shared" si="0"/>
        <v>9.5369446563765489E-2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1">
        <f>[1]Расшир!E159</f>
        <v>245213.34639000002</v>
      </c>
      <c r="D25" s="21">
        <f>[1]Расшир!F159</f>
        <v>39084.678999999996</v>
      </c>
      <c r="E25" s="23">
        <f t="shared" si="0"/>
        <v>0.15939050453574291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26</v>
      </c>
      <c r="C26" s="21">
        <f>[1]Расшир!E212</f>
        <v>3207</v>
      </c>
      <c r="D26" s="21">
        <f>[1]Расшир!F212-0.01</f>
        <v>136.97550999999999</v>
      </c>
      <c r="E26" s="23">
        <f t="shared" si="0"/>
        <v>4.2711415653258492E-2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1">
        <f>[1]Расшир!E218</f>
        <v>14046007.302000001</v>
      </c>
      <c r="D27" s="21">
        <f>[1]Расшир!F218</f>
        <v>1700853.34748</v>
      </c>
      <c r="E27" s="23">
        <f t="shared" si="0"/>
        <v>0.12109158929725294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28</v>
      </c>
      <c r="C28" s="21">
        <f>[1]Расшир!E219</f>
        <v>14044471.052000001</v>
      </c>
      <c r="D28" s="21">
        <f>[1]Расшир!F219</f>
        <v>1759507.55776</v>
      </c>
      <c r="E28" s="23">
        <f t="shared" si="0"/>
        <v>0.12528115521370509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29</v>
      </c>
      <c r="C29" s="21">
        <f>[1]Расшир!E350</f>
        <v>978.24</v>
      </c>
      <c r="D29" s="21">
        <f>[1]Расшир!F350</f>
        <v>914.88220000000001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30</v>
      </c>
      <c r="C30" s="25">
        <f>[1]Расшир!E220</f>
        <v>63059.4</v>
      </c>
      <c r="D30" s="25">
        <f>[1]Расшир!F220</f>
        <v>0</v>
      </c>
      <c r="E30" s="27" t="s">
        <v>31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32</v>
      </c>
      <c r="C31" s="25">
        <f>[1]Расшир!E224</f>
        <v>10641161</v>
      </c>
      <c r="D31" s="25">
        <f>[1]Расшир!F224</f>
        <v>1456043.7108</v>
      </c>
      <c r="E31" s="27">
        <f>D31/C31</f>
        <v>0.13683128286471749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38"/>
      <c r="B32" s="37" t="s">
        <v>33</v>
      </c>
      <c r="C32" s="25">
        <f>[1]Расшир!E276</f>
        <v>0</v>
      </c>
      <c r="D32" s="25">
        <f>[1]Расшир!F276</f>
        <v>0</v>
      </c>
      <c r="E32" s="27" t="e">
        <f>D32/C32</f>
        <v>#DIV/0!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34</v>
      </c>
      <c r="C33" s="25">
        <f>[1]Расшир!E286</f>
        <v>3340250.6519999998</v>
      </c>
      <c r="D33" s="25">
        <f>[1]Расшир!F286</f>
        <v>303463.84696</v>
      </c>
      <c r="E33" s="27">
        <f t="shared" si="0"/>
        <v>9.085062127846566E-2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5" t="s">
        <v>29</v>
      </c>
      <c r="C34" s="21">
        <f>[1]Расшир!E350</f>
        <v>978.24</v>
      </c>
      <c r="D34" s="21">
        <f>[1]Расшир!F350</f>
        <v>914.88220000000001</v>
      </c>
      <c r="E34" s="27">
        <f t="shared" si="0"/>
        <v>0.93523286719005561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5" t="s">
        <v>35</v>
      </c>
      <c r="C35" s="21">
        <f>[1]Расшир!E361</f>
        <v>0</v>
      </c>
      <c r="D35" s="21">
        <f>[1]Расшир!F361</f>
        <v>-67395.70392</v>
      </c>
      <c r="E35" s="27" t="s">
        <v>31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5" t="s">
        <v>36</v>
      </c>
      <c r="C36" s="29">
        <f>[1]Расшир!E353</f>
        <v>558.01</v>
      </c>
      <c r="D36" s="29">
        <f>[1]Расшир!F353</f>
        <v>433.8528</v>
      </c>
      <c r="E36" s="23">
        <f t="shared" si="0"/>
        <v>0.77750004480206447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39" t="s">
        <v>37</v>
      </c>
      <c r="C37" s="29">
        <f>[1]Расшир!E355</f>
        <v>0</v>
      </c>
      <c r="D37" s="29">
        <f>[1]Расшир!F355</f>
        <v>7392.75864</v>
      </c>
      <c r="E37" s="23" t="s">
        <v>31</v>
      </c>
      <c r="F37" s="20"/>
      <c r="G37" s="8"/>
      <c r="H37" s="8"/>
      <c r="I37" s="8"/>
      <c r="J37" s="8"/>
      <c r="K37" s="8"/>
      <c r="L37" s="8"/>
      <c r="M37" s="8"/>
      <c r="N37" s="8"/>
    </row>
    <row r="38" spans="1:14" s="44" customFormat="1" ht="18.75" x14ac:dyDescent="0.3">
      <c r="A38" s="40"/>
      <c r="B38" s="41" t="s">
        <v>38</v>
      </c>
      <c r="C38" s="21">
        <f>[1]Расшир!E382</f>
        <v>29595431.678390004</v>
      </c>
      <c r="D38" s="21">
        <f>[1]Расшир!F382</f>
        <v>3915263.5232899999</v>
      </c>
      <c r="E38" s="23">
        <f t="shared" si="0"/>
        <v>0.13229283376693735</v>
      </c>
      <c r="F38" s="42"/>
      <c r="G38" s="43"/>
      <c r="H38" s="43"/>
      <c r="I38" s="43"/>
      <c r="J38" s="43"/>
      <c r="K38" s="43"/>
      <c r="L38" s="43"/>
      <c r="M38" s="43"/>
      <c r="N38" s="43"/>
    </row>
    <row r="39" spans="1:14" ht="15.75" hidden="1" x14ac:dyDescent="0.25">
      <c r="A39" s="12"/>
      <c r="B39" s="24"/>
      <c r="C39" s="45"/>
      <c r="D39" s="45"/>
      <c r="E39" s="46" t="e">
        <f t="shared" si="0"/>
        <v>#DIV/0!</v>
      </c>
      <c r="F39" s="20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7"/>
      <c r="D40" s="47"/>
      <c r="E40" s="48"/>
    </row>
    <row r="41" spans="1:14" ht="15.75" x14ac:dyDescent="0.25">
      <c r="A41" s="12"/>
      <c r="B41" s="17" t="s">
        <v>39</v>
      </c>
      <c r="C41" s="45"/>
      <c r="D41" s="45"/>
      <c r="E41" s="46"/>
      <c r="F41" s="20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49"/>
      <c r="B42" s="50"/>
      <c r="C42" s="51"/>
      <c r="D42" s="51"/>
      <c r="E42" s="52"/>
      <c r="F42" s="20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3" t="s">
        <v>40</v>
      </c>
      <c r="B43" s="54" t="s">
        <v>41</v>
      </c>
      <c r="C43" s="55">
        <f>[1]Расшир!E385-0.01</f>
        <v>2435899.5350000001</v>
      </c>
      <c r="D43" s="55">
        <f>[1]Расшир!F385</f>
        <v>256045.03018</v>
      </c>
      <c r="E43" s="56">
        <f t="shared" si="0"/>
        <v>0.10511313233614127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7" t="s">
        <v>42</v>
      </c>
      <c r="B44" s="58" t="s">
        <v>43</v>
      </c>
      <c r="C44" s="25">
        <f>[1]Расшир!E424</f>
        <v>3488.23</v>
      </c>
      <c r="D44" s="25">
        <f>[1]Расшир!F424</f>
        <v>414.27076</v>
      </c>
      <c r="E44" s="27">
        <f t="shared" si="0"/>
        <v>0.1187624554573523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7" t="s">
        <v>44</v>
      </c>
      <c r="B45" s="58" t="s">
        <v>45</v>
      </c>
      <c r="C45" s="25">
        <f>[1]Расшир!E428</f>
        <v>71578.17</v>
      </c>
      <c r="D45" s="25">
        <f>[1]Расшир!F428</f>
        <v>6580.2575200000001</v>
      </c>
      <c r="E45" s="27">
        <f t="shared" si="0"/>
        <v>9.1931066692540475E-2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7" t="s">
        <v>46</v>
      </c>
      <c r="B46" s="58" t="s">
        <v>47</v>
      </c>
      <c r="C46" s="25">
        <f>[1]Расшир!E437</f>
        <v>1025632.8200000001</v>
      </c>
      <c r="D46" s="25">
        <f>[1]Расшир!F437</f>
        <v>129057.37453999999</v>
      </c>
      <c r="E46" s="27">
        <f t="shared" si="0"/>
        <v>0.12583194689499111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7" t="s">
        <v>48</v>
      </c>
      <c r="B47" s="58" t="s">
        <v>49</v>
      </c>
      <c r="C47" s="25">
        <f>[1]Расшир!E449</f>
        <v>176.5</v>
      </c>
      <c r="D47" s="25">
        <f>[1]Расшир!F449</f>
        <v>0</v>
      </c>
      <c r="E47" s="27" t="s">
        <v>31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7" t="s">
        <v>50</v>
      </c>
      <c r="B48" s="58" t="s">
        <v>51</v>
      </c>
      <c r="C48" s="25">
        <f>[1]Расшир!E452</f>
        <v>213286.32</v>
      </c>
      <c r="D48" s="25">
        <f>[1]Расшир!F452</f>
        <v>24098.232370000002</v>
      </c>
      <c r="E48" s="27">
        <f t="shared" si="0"/>
        <v>0.11298536338383071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52</v>
      </c>
      <c r="B49" s="58" t="s">
        <v>53</v>
      </c>
      <c r="C49" s="25">
        <f>[1]Расшир!E463</f>
        <v>17774.370000000003</v>
      </c>
      <c r="D49" s="25">
        <f>[1]Расшир!F463</f>
        <v>1078.5751</v>
      </c>
      <c r="E49" s="27">
        <f t="shared" si="0"/>
        <v>6.0681481256438338E-2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54</v>
      </c>
      <c r="B50" s="58" t="s">
        <v>55</v>
      </c>
      <c r="C50" s="25">
        <f>[1]Расшир!E471</f>
        <v>114142.09480000001</v>
      </c>
      <c r="D50" s="25">
        <f>[1]Расшир!F471</f>
        <v>0</v>
      </c>
      <c r="E50" s="27" t="s">
        <v>31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7" t="s">
        <v>56</v>
      </c>
      <c r="B51" s="58" t="s">
        <v>57</v>
      </c>
      <c r="C51" s="25">
        <f>[1]Расшир!E473</f>
        <v>989821.04020000005</v>
      </c>
      <c r="D51" s="25">
        <f>[1]Расшир!F473</f>
        <v>94816.319889999984</v>
      </c>
      <c r="E51" s="27">
        <f t="shared" si="0"/>
        <v>9.5791376460174771E-2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3" t="s">
        <v>58</v>
      </c>
      <c r="B52" s="59" t="s">
        <v>59</v>
      </c>
      <c r="C52" s="55">
        <f>[1]Расшир!E500</f>
        <v>92729.23</v>
      </c>
      <c r="D52" s="55">
        <f>[1]Расшир!F500</f>
        <v>15480.86311</v>
      </c>
      <c r="E52" s="56">
        <f t="shared" si="0"/>
        <v>0.16694696062935066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35.25" customHeight="1" x14ac:dyDescent="0.25">
      <c r="A53" s="57" t="s">
        <v>60</v>
      </c>
      <c r="B53" s="60" t="s">
        <v>61</v>
      </c>
      <c r="C53" s="25">
        <f>[1]Расшир!E512</f>
        <v>14500</v>
      </c>
      <c r="D53" s="25">
        <f>[1]Расшир!F512</f>
        <v>0</v>
      </c>
      <c r="E53" s="30" t="s">
        <v>31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50.45" customHeight="1" x14ac:dyDescent="0.25">
      <c r="A54" s="61" t="s">
        <v>62</v>
      </c>
      <c r="B54" s="62" t="s">
        <v>63</v>
      </c>
      <c r="C54" s="25">
        <f>[1]Расшир!E513</f>
        <v>78229.23000000001</v>
      </c>
      <c r="D54" s="25">
        <f>[1]Расшир!F513</f>
        <v>15480.86311</v>
      </c>
      <c r="E54" s="27">
        <f>D54/C54</f>
        <v>0.19789103267410402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3" t="s">
        <v>64</v>
      </c>
      <c r="B55" s="54" t="s">
        <v>65</v>
      </c>
      <c r="C55" s="55">
        <f>[1]Расшир!E521</f>
        <v>3217001.2687000004</v>
      </c>
      <c r="D55" s="55">
        <f>[1]Расшир!F521</f>
        <v>287619.67969999998</v>
      </c>
      <c r="E55" s="56">
        <f t="shared" si="0"/>
        <v>8.9406144317819292E-2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7" t="s">
        <v>66</v>
      </c>
      <c r="B56" s="58" t="s">
        <v>67</v>
      </c>
      <c r="C56" s="25">
        <f>[1]Расшир!E582</f>
        <v>818654.25899999996</v>
      </c>
      <c r="D56" s="25">
        <f>[1]Расшир!F582-0.01</f>
        <v>80405.526180000001</v>
      </c>
      <c r="E56" s="27">
        <f t="shared" si="0"/>
        <v>9.8216707842229647E-2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57" t="s">
        <v>68</v>
      </c>
      <c r="B57" s="58" t="s">
        <v>69</v>
      </c>
      <c r="C57" s="25">
        <f>[1]Расшир!E594</f>
        <v>2226888.1486999998</v>
      </c>
      <c r="D57" s="25">
        <f>[1]Расшир!F594</f>
        <v>199878.42629999999</v>
      </c>
      <c r="E57" s="27">
        <f t="shared" si="0"/>
        <v>8.9756832383648857E-2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8.75" customHeight="1" x14ac:dyDescent="0.25">
      <c r="A58" s="63" t="s">
        <v>70</v>
      </c>
      <c r="B58" s="64" t="s">
        <v>71</v>
      </c>
      <c r="C58" s="65">
        <f>[1]Расшир!E605</f>
        <v>171458.861</v>
      </c>
      <c r="D58" s="66">
        <f>[1]Расшир!F605</f>
        <v>7335.7172200000005</v>
      </c>
      <c r="E58" s="27">
        <f t="shared" si="0"/>
        <v>4.2784124292065608E-2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67" t="s">
        <v>72</v>
      </c>
      <c r="B59" s="54" t="s">
        <v>73</v>
      </c>
      <c r="C59" s="55">
        <f>[1]Расшир!E622</f>
        <v>1437196.6604000002</v>
      </c>
      <c r="D59" s="55">
        <f>[1]Расшир!F622</f>
        <v>119775.48227000001</v>
      </c>
      <c r="E59" s="56">
        <f t="shared" si="0"/>
        <v>8.3339660862184389E-2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74</v>
      </c>
      <c r="B60" s="58" t="s">
        <v>75</v>
      </c>
      <c r="C60" s="25">
        <f>[1]Расшир!E669</f>
        <v>235965.9</v>
      </c>
      <c r="D60" s="25">
        <f>[1]Расшир!F669-0.01</f>
        <v>30094.326810000002</v>
      </c>
      <c r="E60" s="27">
        <f t="shared" si="0"/>
        <v>0.12753676192195568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7" t="s">
        <v>76</v>
      </c>
      <c r="B61" s="58" t="s">
        <v>77</v>
      </c>
      <c r="C61" s="25">
        <f>[1]Расшир!E681</f>
        <v>183301.7</v>
      </c>
      <c r="D61" s="25">
        <f>[1]Расшир!F681</f>
        <v>143.96795</v>
      </c>
      <c r="E61" s="27">
        <f t="shared" si="0"/>
        <v>7.8541524710354566E-4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15.75" x14ac:dyDescent="0.25">
      <c r="A62" s="57" t="s">
        <v>78</v>
      </c>
      <c r="B62" s="58" t="s">
        <v>79</v>
      </c>
      <c r="C62" s="25">
        <f>[1]Расшир!E688</f>
        <v>592188.5344</v>
      </c>
      <c r="D62" s="25">
        <f>[1]Расшир!F688</f>
        <v>29348.307529999998</v>
      </c>
      <c r="E62" s="27">
        <f t="shared" si="0"/>
        <v>4.9559060713215995E-2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15.75" hidden="1" x14ac:dyDescent="0.25">
      <c r="A63" s="57" t="s">
        <v>80</v>
      </c>
      <c r="B63" s="58" t="s">
        <v>81</v>
      </c>
      <c r="C63" s="25">
        <f>[1]Расшир!E698</f>
        <v>0</v>
      </c>
      <c r="D63" s="25">
        <f>[1]Расшир!F698</f>
        <v>0</v>
      </c>
      <c r="E63" s="27">
        <v>0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31.5" x14ac:dyDescent="0.25">
      <c r="A64" s="57" t="s">
        <v>82</v>
      </c>
      <c r="B64" s="58" t="s">
        <v>83</v>
      </c>
      <c r="C64" s="25">
        <f>[1]Расшир!E701</f>
        <v>425740.52600000001</v>
      </c>
      <c r="D64" s="25">
        <f>[1]Расшир!F701</f>
        <v>60188.869979999996</v>
      </c>
      <c r="E64" s="27">
        <f t="shared" si="0"/>
        <v>0.14137453755107166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68" t="s">
        <v>84</v>
      </c>
      <c r="B65" s="54" t="s">
        <v>85</v>
      </c>
      <c r="C65" s="55">
        <f>[1]Расшир!E723</f>
        <v>3700</v>
      </c>
      <c r="D65" s="55">
        <f>[1]Расшир!F723</f>
        <v>0</v>
      </c>
      <c r="E65" s="69">
        <f>D65/C65</f>
        <v>0</v>
      </c>
      <c r="F65" s="20"/>
      <c r="G65" s="8"/>
      <c r="H65" s="8"/>
      <c r="I65" s="8"/>
      <c r="J65" s="8"/>
      <c r="K65" s="8"/>
      <c r="L65" s="8"/>
      <c r="M65" s="8"/>
      <c r="N65" s="8"/>
    </row>
    <row r="66" spans="1:14" ht="15.75" hidden="1" x14ac:dyDescent="0.25">
      <c r="A66" s="70" t="s">
        <v>86</v>
      </c>
      <c r="B66" s="71" t="s">
        <v>87</v>
      </c>
      <c r="C66" s="25">
        <f>[1]Расшир!E731</f>
        <v>0</v>
      </c>
      <c r="D66" s="25">
        <f>[1]Расшир!F731</f>
        <v>0</v>
      </c>
      <c r="E66" s="27" t="e">
        <f>D66/C66</f>
        <v>#DIV/0!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30" x14ac:dyDescent="0.25">
      <c r="A67" s="57" t="s">
        <v>88</v>
      </c>
      <c r="B67" s="62" t="s">
        <v>89</v>
      </c>
      <c r="C67" s="25">
        <f>[1]Расшир!E732</f>
        <v>3700</v>
      </c>
      <c r="D67" s="25">
        <f>[1]Расшир!F732</f>
        <v>0</v>
      </c>
      <c r="E67" s="27" t="s">
        <v>31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15.75" hidden="1" x14ac:dyDescent="0.25">
      <c r="A68" s="61" t="s">
        <v>90</v>
      </c>
      <c r="B68" s="62" t="s">
        <v>91</v>
      </c>
      <c r="C68" s="25">
        <f>[1]Расшир!$E$735</f>
        <v>0</v>
      </c>
      <c r="D68" s="25">
        <f>[1]Расшир!$F$735</f>
        <v>0</v>
      </c>
      <c r="E68" s="27"/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68" t="s">
        <v>92</v>
      </c>
      <c r="B69" s="54" t="s">
        <v>93</v>
      </c>
      <c r="C69" s="55">
        <f>[1]Расшир!E737</f>
        <v>16284300.47968</v>
      </c>
      <c r="D69" s="55">
        <f>[1]Расшир!F737</f>
        <v>1649913.6308999995</v>
      </c>
      <c r="E69" s="56">
        <f t="shared" si="0"/>
        <v>0.10131928190337726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94</v>
      </c>
      <c r="B70" s="58" t="s">
        <v>95</v>
      </c>
      <c r="C70" s="25">
        <f>[1]Расшир!E778</f>
        <v>6866990.7749999994</v>
      </c>
      <c r="D70" s="25">
        <f>[1]Расшир!F778</f>
        <v>719243.56049999991</v>
      </c>
      <c r="E70" s="27">
        <f t="shared" si="0"/>
        <v>0.10473926412111716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96</v>
      </c>
      <c r="B71" s="58" t="s">
        <v>97</v>
      </c>
      <c r="C71" s="25">
        <f>[1]Расшир!E792</f>
        <v>7213450.2200000007</v>
      </c>
      <c r="D71" s="25">
        <f>[1]Расшир!F792</f>
        <v>676289.79813999997</v>
      </c>
      <c r="E71" s="27">
        <f t="shared" si="0"/>
        <v>9.3753998088864601E-2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7" t="s">
        <v>98</v>
      </c>
      <c r="B72" s="72" t="s">
        <v>99</v>
      </c>
      <c r="C72" s="25">
        <f>[1]Расшир!E805</f>
        <v>1041005.6680000001</v>
      </c>
      <c r="D72" s="25">
        <f>[1]Расшир!F805</f>
        <v>121395.51955</v>
      </c>
      <c r="E72" s="27">
        <f t="shared" si="0"/>
        <v>0.11661369700630678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7" t="s">
        <v>100</v>
      </c>
      <c r="B73" s="58" t="s">
        <v>101</v>
      </c>
      <c r="C73" s="25">
        <f>[1]Расшир!E812</f>
        <v>517482.85368</v>
      </c>
      <c r="D73" s="25">
        <f>[1]Расшир!F812</f>
        <v>48270.556520000006</v>
      </c>
      <c r="E73" s="27">
        <f t="shared" si="0"/>
        <v>9.3279528349067692E-2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15.75" x14ac:dyDescent="0.25">
      <c r="A74" s="57" t="s">
        <v>102</v>
      </c>
      <c r="B74" s="58" t="s">
        <v>103</v>
      </c>
      <c r="C74" s="25">
        <f>[1]Расшир!E834</f>
        <v>645370.96299999999</v>
      </c>
      <c r="D74" s="25">
        <f>[1]Расшир!F834-0.01</f>
        <v>84714.186190000022</v>
      </c>
      <c r="E74" s="27">
        <f t="shared" si="0"/>
        <v>0.13126432865248081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33.75" customHeight="1" x14ac:dyDescent="0.25">
      <c r="A75" s="68" t="s">
        <v>104</v>
      </c>
      <c r="B75" s="59" t="s">
        <v>105</v>
      </c>
      <c r="C75" s="55">
        <f>[1]Расшир!E855</f>
        <v>787167.6054</v>
      </c>
      <c r="D75" s="55">
        <f>[1]Расшир!F855+0.01</f>
        <v>151932.83452</v>
      </c>
      <c r="E75" s="56">
        <f t="shared" si="0"/>
        <v>0.19301205166185056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18.75" customHeight="1" x14ac:dyDescent="0.25">
      <c r="A76" s="57" t="s">
        <v>106</v>
      </c>
      <c r="B76" s="58" t="s">
        <v>107</v>
      </c>
      <c r="C76" s="25">
        <f>[1]Расшир!E895</f>
        <v>690819.38340000005</v>
      </c>
      <c r="D76" s="25">
        <f>[1]Расшир!F895</f>
        <v>140645.7157</v>
      </c>
      <c r="E76" s="27">
        <f t="shared" si="0"/>
        <v>0.20359260188645134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22.5" customHeight="1" x14ac:dyDescent="0.25">
      <c r="A77" s="57" t="s">
        <v>108</v>
      </c>
      <c r="B77" s="58" t="s">
        <v>109</v>
      </c>
      <c r="C77" s="25">
        <f>[1]Расшир!E904+0.01</f>
        <v>22410.993999999999</v>
      </c>
      <c r="D77" s="25">
        <f>[1]Расшир!F904</f>
        <v>3911.1439999999998</v>
      </c>
      <c r="E77" s="27">
        <f>D77/C77</f>
        <v>0.17451898831439605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32.25" customHeight="1" x14ac:dyDescent="0.25">
      <c r="A78" s="57" t="s">
        <v>110</v>
      </c>
      <c r="B78" s="58" t="s">
        <v>111</v>
      </c>
      <c r="C78" s="25">
        <f>[1]Расшир!E908</f>
        <v>73937.237999999998</v>
      </c>
      <c r="D78" s="25">
        <f>[1]Расшир!F908+0.01</f>
        <v>7375.9748199999995</v>
      </c>
      <c r="E78" s="27">
        <f t="shared" si="0"/>
        <v>9.9759945320110552E-2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26.25" hidden="1" customHeight="1" x14ac:dyDescent="0.25">
      <c r="A79" s="68" t="s">
        <v>112</v>
      </c>
      <c r="B79" s="73" t="s">
        <v>113</v>
      </c>
      <c r="C79" s="55">
        <f>[1]Расшир!E921</f>
        <v>0</v>
      </c>
      <c r="D79" s="55">
        <f>[1]Расшир!F921</f>
        <v>0</v>
      </c>
      <c r="E79" s="69" t="e">
        <f t="shared" si="0"/>
        <v>#DIV/0!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8" hidden="1" customHeight="1" x14ac:dyDescent="0.25">
      <c r="A80" s="61" t="s">
        <v>114</v>
      </c>
      <c r="B80" s="62" t="s">
        <v>115</v>
      </c>
      <c r="C80" s="25">
        <f>[1]Расшир!E942</f>
        <v>0</v>
      </c>
      <c r="D80" s="25">
        <f>[1]Расшир!F942</f>
        <v>0</v>
      </c>
      <c r="E80" s="27" t="e">
        <f t="shared" si="0"/>
        <v>#DIV/0!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68" t="s">
        <v>116</v>
      </c>
      <c r="B81" s="54" t="s">
        <v>117</v>
      </c>
      <c r="C81" s="55">
        <f>[1]Расшир!E1042</f>
        <v>2717978.122</v>
      </c>
      <c r="D81" s="55">
        <f>[1]Расшир!F1042</f>
        <v>330446.79017999995</v>
      </c>
      <c r="E81" s="56">
        <f t="shared" si="0"/>
        <v>0.12157816411592144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118</v>
      </c>
      <c r="B82" s="58" t="s">
        <v>119</v>
      </c>
      <c r="C82" s="25">
        <f>[1]Расшир!E1088</f>
        <v>35111.97</v>
      </c>
      <c r="D82" s="25">
        <f>[1]Расшир!F1088</f>
        <v>5367.5731400000004</v>
      </c>
      <c r="E82" s="27">
        <f t="shared" si="0"/>
        <v>0.15287017903011424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120</v>
      </c>
      <c r="B83" s="58" t="s">
        <v>121</v>
      </c>
      <c r="C83" s="25">
        <f>[1]Расшир!E1092</f>
        <v>818925.62</v>
      </c>
      <c r="D83" s="25">
        <f>[1]Расшир!F1092</f>
        <v>129118.17709</v>
      </c>
      <c r="E83" s="27">
        <f t="shared" si="0"/>
        <v>0.15766777096313095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7" t="s">
        <v>122</v>
      </c>
      <c r="B84" s="58" t="s">
        <v>123</v>
      </c>
      <c r="C84" s="25">
        <f>[1]Расшир!E1097</f>
        <v>719642.76199999999</v>
      </c>
      <c r="D84" s="25">
        <f>[1]Расшир!F1097</f>
        <v>118589.61844000001</v>
      </c>
      <c r="E84" s="27">
        <f t="shared" si="0"/>
        <v>0.1647895660208141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124</v>
      </c>
      <c r="B85" s="58" t="s">
        <v>125</v>
      </c>
      <c r="C85" s="25">
        <f>[1]Расшир!E1111</f>
        <v>601003.9</v>
      </c>
      <c r="D85" s="25">
        <f>[1]Расшир!F1111</f>
        <v>7065.0388000000003</v>
      </c>
      <c r="E85" s="27">
        <f>D85/C85</f>
        <v>1.175539593004305E-2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7" t="s">
        <v>126</v>
      </c>
      <c r="B86" s="58" t="s">
        <v>127</v>
      </c>
      <c r="C86" s="25">
        <f>[1]Расшир!E1118</f>
        <v>543293.87</v>
      </c>
      <c r="D86" s="25">
        <f>[1]Расшир!F1118</f>
        <v>70306.382709999991</v>
      </c>
      <c r="E86" s="27">
        <f t="shared" si="0"/>
        <v>0.12940764951019967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68" t="s">
        <v>128</v>
      </c>
      <c r="B87" s="54" t="s">
        <v>129</v>
      </c>
      <c r="C87" s="55">
        <f>[1]Расшир!E1130</f>
        <v>1331489.44732</v>
      </c>
      <c r="D87" s="55">
        <f>[1]Расшир!F1130</f>
        <v>203135.80877</v>
      </c>
      <c r="E87" s="56">
        <f t="shared" si="0"/>
        <v>0.15256283793977368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7" t="s">
        <v>130</v>
      </c>
      <c r="B88" s="58" t="s">
        <v>131</v>
      </c>
      <c r="C88" s="25">
        <f>[1]Расшир!E1180</f>
        <v>768841.92300000007</v>
      </c>
      <c r="D88" s="25">
        <f>[1]Расшир!F1180</f>
        <v>117458.68818</v>
      </c>
      <c r="E88" s="27">
        <f t="shared" si="0"/>
        <v>0.15277352166447872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7" t="s">
        <v>132</v>
      </c>
      <c r="B89" s="58" t="s">
        <v>133</v>
      </c>
      <c r="C89" s="25">
        <f>[1]Расшир!E1185</f>
        <v>400871.11032000004</v>
      </c>
      <c r="D89" s="25">
        <f>[1]Расшир!F1185</f>
        <v>57704.042300000001</v>
      </c>
      <c r="E89" s="27">
        <f t="shared" si="0"/>
        <v>0.14394662227950794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ht="15.75" x14ac:dyDescent="0.25">
      <c r="A90" s="57" t="s">
        <v>134</v>
      </c>
      <c r="B90" s="58" t="s">
        <v>135</v>
      </c>
      <c r="C90" s="25">
        <f>[1]Расшир!E1193+0.01</f>
        <v>161776.424</v>
      </c>
      <c r="D90" s="25">
        <f>[1]Расшир!F1193</f>
        <v>27973.078289999998</v>
      </c>
      <c r="E90" s="27">
        <f t="shared" si="0"/>
        <v>0.17291195835803613</v>
      </c>
      <c r="F90" s="20"/>
      <c r="G90" s="8"/>
      <c r="H90" s="8"/>
      <c r="I90" s="8"/>
      <c r="J90" s="8"/>
      <c r="K90" s="8"/>
      <c r="L90" s="8"/>
      <c r="M90" s="8"/>
      <c r="N90" s="8"/>
    </row>
    <row r="91" spans="1:14" ht="33.6" customHeight="1" x14ac:dyDescent="0.25">
      <c r="A91" s="68" t="s">
        <v>136</v>
      </c>
      <c r="B91" s="59" t="s">
        <v>137</v>
      </c>
      <c r="C91" s="55">
        <f>[1]Расшир!E1209</f>
        <v>1287969.3198899999</v>
      </c>
      <c r="D91" s="55">
        <f>[1]Расшир!F1209</f>
        <v>145597.53941999999</v>
      </c>
      <c r="E91" s="56">
        <f t="shared" si="0"/>
        <v>0.11304426058256951</v>
      </c>
      <c r="F91" s="20"/>
      <c r="G91" s="8"/>
      <c r="H91" s="8"/>
      <c r="I91" s="8"/>
      <c r="J91" s="8"/>
      <c r="K91" s="8"/>
      <c r="L91" s="8"/>
      <c r="M91" s="8"/>
      <c r="N91" s="8"/>
    </row>
    <row r="92" spans="1:14" ht="32.25" customHeight="1" x14ac:dyDescent="0.25">
      <c r="A92" s="57" t="s">
        <v>138</v>
      </c>
      <c r="B92" s="58" t="s">
        <v>139</v>
      </c>
      <c r="C92" s="25">
        <f>[1]Расшир!E1212</f>
        <v>1287969.3198899999</v>
      </c>
      <c r="D92" s="25">
        <f>[1]Расшир!F1212</f>
        <v>145597.53941999999</v>
      </c>
      <c r="E92" s="27">
        <f t="shared" si="0"/>
        <v>0.11304426058256951</v>
      </c>
      <c r="F92" s="20"/>
      <c r="G92" s="8"/>
      <c r="H92" s="8"/>
      <c r="I92" s="8"/>
      <c r="J92" s="8"/>
      <c r="K92" s="8"/>
      <c r="L92" s="8"/>
      <c r="M92" s="8"/>
      <c r="N92" s="8"/>
    </row>
    <row r="93" spans="1:14" s="44" customFormat="1" ht="21" customHeight="1" x14ac:dyDescent="0.3">
      <c r="A93" s="40"/>
      <c r="B93" s="74" t="s">
        <v>140</v>
      </c>
      <c r="C93" s="75">
        <f>[1]Расшир!E1216</f>
        <v>29595431.67839</v>
      </c>
      <c r="D93" s="75">
        <f>[1]Расшир!F1216</f>
        <v>3159947.6490499992</v>
      </c>
      <c r="E93" s="76">
        <f t="shared" si="0"/>
        <v>0.10677146673813616</v>
      </c>
      <c r="F93" s="42"/>
      <c r="G93" s="43"/>
      <c r="H93" s="43"/>
      <c r="I93" s="43"/>
      <c r="J93" s="43"/>
      <c r="K93" s="43"/>
      <c r="L93" s="43"/>
      <c r="M93" s="43"/>
      <c r="N93" s="43"/>
    </row>
    <row r="94" spans="1:14" ht="15.75" x14ac:dyDescent="0.25">
      <c r="A94" s="12"/>
      <c r="B94" s="24"/>
      <c r="C94" s="77"/>
      <c r="D94" s="77"/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31.5" x14ac:dyDescent="0.25">
      <c r="A95" s="12"/>
      <c r="B95" s="33" t="s">
        <v>141</v>
      </c>
      <c r="C95" s="18">
        <f>C38-C93</f>
        <v>0</v>
      </c>
      <c r="D95" s="18">
        <f>D38-D93</f>
        <v>755315.87424000073</v>
      </c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/>
      <c r="C96" s="77"/>
      <c r="D96" s="77"/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33" t="s">
        <v>142</v>
      </c>
      <c r="C97" s="18">
        <f>C98+C99</f>
        <v>0</v>
      </c>
      <c r="D97" s="18">
        <f>D98+D99</f>
        <v>0</v>
      </c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4" t="s">
        <v>143</v>
      </c>
      <c r="C98" s="77">
        <f>[1]Расшир!E1222</f>
        <v>0</v>
      </c>
      <c r="D98" s="77">
        <f>[1]Расшир!F1222</f>
        <v>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hidden="1" x14ac:dyDescent="0.25">
      <c r="A99" s="12"/>
      <c r="B99" s="24" t="s">
        <v>144</v>
      </c>
      <c r="C99" s="77">
        <f>[1]Расшир!E1223</f>
        <v>0</v>
      </c>
      <c r="D99" s="77">
        <f>[1]Расшир!F1223</f>
        <v>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x14ac:dyDescent="0.25">
      <c r="A100" s="12"/>
      <c r="B100" s="24"/>
      <c r="C100" s="77"/>
      <c r="D100" s="77"/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47.25" x14ac:dyDescent="0.25">
      <c r="A101" s="12"/>
      <c r="B101" s="33" t="s">
        <v>145</v>
      </c>
      <c r="C101" s="18">
        <f>C102+C103</f>
        <v>-521427</v>
      </c>
      <c r="D101" s="18">
        <f>D102+D103</f>
        <v>-52827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1" t="s">
        <v>146</v>
      </c>
      <c r="C102" s="77">
        <f>[1]Расшир!E1226</f>
        <v>1301168</v>
      </c>
      <c r="D102" s="77">
        <f>[1]Расшир!F1226</f>
        <v>368600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31.5" x14ac:dyDescent="0.25">
      <c r="A103" s="12"/>
      <c r="B103" s="31" t="s">
        <v>147</v>
      </c>
      <c r="C103" s="77">
        <f>[1]Расшир!E1227</f>
        <v>-1822595</v>
      </c>
      <c r="D103" s="77">
        <f>[1]Расшир!F1227</f>
        <v>-421427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24"/>
      <c r="C104" s="77"/>
      <c r="D104" s="77"/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3" t="s">
        <v>148</v>
      </c>
      <c r="C105" s="18">
        <f>C106+C107</f>
        <v>521427</v>
      </c>
      <c r="D105" s="18">
        <f>[1]Расшир!F1229</f>
        <v>-400000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.75" x14ac:dyDescent="0.25">
      <c r="A106" s="12"/>
      <c r="B106" s="24" t="s">
        <v>149</v>
      </c>
      <c r="C106" s="77">
        <f>[1]Расшир!E1230</f>
        <v>9469931</v>
      </c>
      <c r="D106" s="77">
        <f>[1]Расшир!F1230</f>
        <v>0</v>
      </c>
      <c r="E106" s="19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31.5" x14ac:dyDescent="0.25">
      <c r="A107" s="12"/>
      <c r="B107" s="31" t="s">
        <v>150</v>
      </c>
      <c r="C107" s="77">
        <f>[1]Расшир!E1231</f>
        <v>-8948504</v>
      </c>
      <c r="D107" s="77">
        <f>[1]Расшир!F1231</f>
        <v>-400000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31"/>
      <c r="C108" s="77"/>
      <c r="D108" s="77"/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31.5" x14ac:dyDescent="0.25">
      <c r="A109" s="12"/>
      <c r="B109" s="33" t="s">
        <v>151</v>
      </c>
      <c r="C109" s="18">
        <f>C110+C111</f>
        <v>0</v>
      </c>
      <c r="D109" s="18">
        <f>D110+D111</f>
        <v>-302488.8742399998</v>
      </c>
      <c r="E109" s="19"/>
      <c r="F109" s="7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4" t="s">
        <v>152</v>
      </c>
      <c r="C110" s="77">
        <f>[1]Расшир!E1241</f>
        <v>-40366530.678389996</v>
      </c>
      <c r="D110" s="77">
        <f>[1]Расшир!F1241</f>
        <v>-4287918.0536799999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24" t="s">
        <v>153</v>
      </c>
      <c r="C111" s="77">
        <f>[1]Расшир!E1242</f>
        <v>40366530.678389996</v>
      </c>
      <c r="D111" s="77">
        <f>[1]Расшир!F1242</f>
        <v>3985429.1794400001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5.75" x14ac:dyDescent="0.25">
      <c r="A112" s="12"/>
      <c r="B112" s="31"/>
      <c r="C112" s="77"/>
      <c r="D112" s="77"/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33" t="s">
        <v>154</v>
      </c>
      <c r="C113" s="18">
        <f>[1]Расшир!E1232</f>
        <v>0</v>
      </c>
      <c r="D113" s="18">
        <f>D116+D118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9.5" hidden="1" customHeight="1" x14ac:dyDescent="0.25">
      <c r="A114" s="12"/>
      <c r="B114" s="79" t="s">
        <v>155</v>
      </c>
      <c r="C114" s="80">
        <f>[1]Расшир!E1233</f>
        <v>0</v>
      </c>
      <c r="D114" s="81">
        <f>D115</f>
        <v>0</v>
      </c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47.25" hidden="1" x14ac:dyDescent="0.25">
      <c r="A115" s="12"/>
      <c r="B115" s="82" t="s">
        <v>156</v>
      </c>
      <c r="C115" s="25">
        <f>[1]Расшир!E1234</f>
        <v>0</v>
      </c>
      <c r="D115" s="77">
        <f>[1]Расшир!F1234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31.5" hidden="1" x14ac:dyDescent="0.25">
      <c r="A116" s="12"/>
      <c r="B116" s="83" t="s">
        <v>157</v>
      </c>
      <c r="C116" s="84">
        <f>[1]Расшир!E1237</f>
        <v>0</v>
      </c>
      <c r="D116" s="85">
        <f>[1]Расшир!F1237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82"/>
      <c r="C117" s="77"/>
      <c r="D117" s="77"/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29.45" hidden="1" customHeight="1" x14ac:dyDescent="0.25">
      <c r="A118" s="12"/>
      <c r="B118" s="86" t="s">
        <v>158</v>
      </c>
      <c r="C118" s="81">
        <f>C119</f>
        <v>0</v>
      </c>
      <c r="D118" s="81">
        <f>D119</f>
        <v>0</v>
      </c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87" t="s">
        <v>159</v>
      </c>
      <c r="C119" s="88">
        <f>[1]Расшир!E1236</f>
        <v>0</v>
      </c>
      <c r="D119" s="89">
        <f>[1]Расшир!F1236</f>
        <v>0</v>
      </c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4"/>
      <c r="C120" s="77"/>
      <c r="D120" s="77"/>
      <c r="E120" s="19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hidden="1" x14ac:dyDescent="0.25">
      <c r="A121" s="12"/>
      <c r="B121" s="24"/>
      <c r="C121" s="77"/>
      <c r="D121" s="77"/>
      <c r="E121" s="19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32.25" customHeight="1" x14ac:dyDescent="0.25">
      <c r="A122" s="12"/>
      <c r="B122" s="33" t="s">
        <v>160</v>
      </c>
      <c r="C122" s="18">
        <f>C97+C101+C105+C109+C113</f>
        <v>0</v>
      </c>
      <c r="D122" s="18">
        <f>D97+D101+D105+D109+D113</f>
        <v>-755315.8742399998</v>
      </c>
      <c r="E122" s="19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402" spans="6:6" x14ac:dyDescent="0.2">
      <c r="F402" s="90"/>
    </row>
    <row r="487" spans="1:4" s="5" customFormat="1" ht="18.75" x14ac:dyDescent="0.3">
      <c r="A487" s="1"/>
      <c r="B487" s="2"/>
      <c r="C487" s="3"/>
      <c r="D487" s="91"/>
    </row>
    <row r="488" spans="1:4" s="5" customFormat="1" ht="18.75" x14ac:dyDescent="0.3">
      <c r="A488" s="1"/>
      <c r="B488" s="2"/>
      <c r="C488" s="3"/>
      <c r="D488" s="91"/>
    </row>
    <row r="491" spans="1:4" s="5" customFormat="1" x14ac:dyDescent="0.2">
      <c r="A491" s="1"/>
      <c r="B491" s="2"/>
      <c r="C491" s="3"/>
      <c r="D491" s="92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96C729-D94E-426A-8B2F-013989101195}"/>
</file>

<file path=customXml/itemProps2.xml><?xml version="1.0" encoding="utf-8"?>
<ds:datastoreItem xmlns:ds="http://schemas.openxmlformats.org/officeDocument/2006/customXml" ds:itemID="{712CCDAF-58A2-4864-885A-790C4BCA5E0E}"/>
</file>

<file path=customXml/itemProps3.xml><?xml version="1.0" encoding="utf-8"?>
<ds:datastoreItem xmlns:ds="http://schemas.openxmlformats.org/officeDocument/2006/customXml" ds:itemID="{211D52E6-0A7C-4233-A13E-62DFE9307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2019-03-15T04:43:34Z</dcterms:created>
  <dcterms:modified xsi:type="dcterms:W3CDTF">2019-03-15T10:05:40Z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