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на 01.09.2018" sheetId="1" r:id="rId1"/>
  </sheets>
  <externalReferences>
    <externalReference r:id="rId2"/>
  </externalReferences>
  <definedNames>
    <definedName name="Z_3A62FDFE_B33F_4285_AF26_B946B57D89E5_.wvu.Rows" localSheetId="0" hidden="1">'на 01.09.2018'!$29:$29,'на 01.09.2018'!$39:$39,'на 01.09.2018'!$78:$79,'на 01.09.2018'!$95:$98,'на 01.09.2018'!$115:$115,'на 01.09.2018'!$119:$119,'на 01.09.2018'!#REF!</definedName>
    <definedName name="Z_5F4BDBB1_E645_4516_8FC8_7D1E2AFE448F_.wvu.Rows" localSheetId="0" hidden="1">'на 01.09.2018'!$29:$29,'на 01.09.2018'!$39:$39,'на 01.09.2018'!$62:$62,'на 01.09.2018'!$78:$79,'на 01.09.2018'!$95:$98,'на 01.09.2018'!$115:$115,'на 01.09.2018'!$119:$119</definedName>
    <definedName name="Z_791A6B44_A126_477F_8F66_87C81269CCAF_.wvu.Rows" localSheetId="0" hidden="1">'на 01.09.2018'!#REF!,'на 01.09.2018'!$113:$114,'на 01.09.2018'!$120:$120</definedName>
    <definedName name="Z_941B9BCB_D95B_4828_B060_DECC595C9511_.wvu.Rows" localSheetId="0" hidden="1">'на 01.09.2018'!$29:$29,'на 01.09.2018'!$32:$32,'на 01.09.2018'!$39:$39,'на 01.09.2018'!$47:$47,'на 01.09.2018'!$62:$62,'на 01.09.2018'!$67:$67,'на 01.09.2018'!$78:$79,'на 01.09.2018'!$95:$98,'на 01.09.2018'!$112:$120,'на 01.09.2018'!#REF!</definedName>
    <definedName name="Z_AD8B40E3_4B89_443C_9ACF_B6D22B3A77E7_.wvu.Rows" localSheetId="0" hidden="1">'на 01.09.2018'!$29:$29,'на 01.09.2018'!$32:$32,'на 01.09.2018'!$39:$39,'на 01.09.2018'!$47:$47,'на 01.09.2018'!$62:$62,'на 01.09.2018'!$67:$67,'на 01.09.2018'!$78:$79,'на 01.09.2018'!$95:$98,'на 01.09.2018'!$112:$120,'на 01.09.2018'!#REF!</definedName>
    <definedName name="Z_AFEF4DE1_67D6_48C6_A8C8_B9E9198BBD0E_.wvu.Rows" localSheetId="0" hidden="1">'на 01.09.2018'!#REF!,'на 01.09.2018'!$120:$120</definedName>
    <definedName name="Z_CAE69FAB_AFBE_4188_8F32_69E048226F14_.wvu.Rows" localSheetId="0" hidden="1">'на 01.09.2018'!$29:$29,'на 01.09.2018'!$32:$32,'на 01.09.2018'!$39:$39,'на 01.09.2018'!$47:$47,'на 01.09.2018'!$62:$62,'на 01.09.2018'!$67:$67,'на 01.09.2018'!$78:$79,'на 01.09.2018'!$95:$98,'на 01.09.2018'!$112:$120,'на 01.09.2018'!#REF!</definedName>
    <definedName name="Z_D2DF83CF_573E_4A86_A4BE_5A992E023C65_.wvu.Rows" localSheetId="0" hidden="1">'на 01.09.2018'!#REF!,'на 01.09.2018'!$113:$114,'на 01.09.2018'!$120:$120</definedName>
    <definedName name="Z_E2CE03E0_A708_4616_8DFD_0910D1C70A9E_.wvu.Rows" localSheetId="0" hidden="1">'на 01.09.2018'!#REF!,'на 01.09.2018'!$113:$114,'на 01.09.2018'!$120:$120</definedName>
    <definedName name="Z_E6F394BB_DB4B_47AB_A066_DC195B03AE3E_.wvu.Rows" localSheetId="0" hidden="1">'на 01.09.2018'!$29:$29,'на 01.09.2018'!$39:$39,'на 01.09.2018'!$62:$62,'на 01.09.2018'!$67:$67,'на 01.09.2018'!$78:$79,'на 01.09.2018'!$95:$98,'на 01.09.2018'!$112:$120,'на 01.09.2018'!#REF!</definedName>
    <definedName name="Z_E8991B2E_0E9F_48F3_A4D6_3B340ABE8C8E_.wvu.Rows" localSheetId="0" hidden="1">'на 01.09.2018'!$39:$40,'на 01.09.2018'!$120:$120</definedName>
    <definedName name="Z_F59D258D_974D_4B2B_B7CC_86B99245EC3C_.wvu.PrintArea" localSheetId="0" hidden="1">'на 01.09.2018'!$A$1:$E$121</definedName>
    <definedName name="Z_F59D258D_974D_4B2B_B7CC_86B99245EC3C_.wvu.Rows" localSheetId="0" hidden="1">'на 01.09.2018'!$29:$29,'на 01.09.2018'!$32:$32,'на 01.09.2018'!$39:$40,'на 01.09.2018'!$47:$47,'на 01.09.2018'!$62:$62,'на 01.09.2018'!$67:$67,'на 01.09.2018'!$78:$79,'на 01.09.2018'!$95:$98,'на 01.09.2018'!$115:$115,'на 01.09.2018'!$119:$119,'на 01.09.2018'!#REF!</definedName>
    <definedName name="Z_F8542D9D_A523_4F6F_8CFE_9BA4BA3D5B88_.wvu.Rows" localSheetId="0" hidden="1">'на 01.09.2018'!$39:$39,'на 01.09.2018'!$95:$98,'на 01.09.2018'!$113:$115,'на 01.09.2018'!$119:$119</definedName>
    <definedName name="Z_FAFBB87E_73E9_461E_A4E8_A0EB3259EED0_.wvu.PrintArea" localSheetId="0" hidden="1">'на 01.09.2018'!$A$1:$E$121</definedName>
    <definedName name="Z_FAFBB87E_73E9_461E_A4E8_A0EB3259EED0_.wvu.Rows" localSheetId="0" hidden="1">'на 01.09.2018'!$30:$30,'на 01.09.2018'!$39:$39,'на 01.09.2018'!$95:$98,'на 01.09.2018'!$113:$115,'на 01.09.2018'!$119:$119</definedName>
  </definedNames>
  <calcPr calcId="145621"/>
</workbook>
</file>

<file path=xl/calcChain.xml><?xml version="1.0" encoding="utf-8"?>
<calcChain xmlns="http://schemas.openxmlformats.org/spreadsheetml/2006/main">
  <c r="D118" i="1" l="1"/>
  <c r="C118" i="1"/>
  <c r="D117" i="1"/>
  <c r="C117" i="1"/>
  <c r="D115" i="1"/>
  <c r="C115" i="1"/>
  <c r="D114" i="1"/>
  <c r="C114" i="1"/>
  <c r="D113" i="1"/>
  <c r="C113" i="1"/>
  <c r="D112" i="1"/>
  <c r="C112" i="1"/>
  <c r="D110" i="1"/>
  <c r="C110" i="1"/>
  <c r="D109" i="1"/>
  <c r="C109" i="1"/>
  <c r="D108" i="1"/>
  <c r="C108" i="1"/>
  <c r="D106" i="1"/>
  <c r="C106" i="1"/>
  <c r="D105" i="1"/>
  <c r="C105" i="1"/>
  <c r="D104" i="1"/>
  <c r="C104" i="1"/>
  <c r="D102" i="1"/>
  <c r="C102" i="1"/>
  <c r="D101" i="1"/>
  <c r="C101" i="1"/>
  <c r="D100" i="1"/>
  <c r="C100" i="1"/>
  <c r="D98" i="1"/>
  <c r="C98" i="1"/>
  <c r="D97" i="1"/>
  <c r="C97" i="1"/>
  <c r="D96" i="1"/>
  <c r="D121" i="1" s="1"/>
  <c r="C96" i="1"/>
  <c r="C121" i="1" s="1"/>
  <c r="D92" i="1"/>
  <c r="C92" i="1"/>
  <c r="E92" i="1" s="1"/>
  <c r="D91" i="1"/>
  <c r="C91" i="1"/>
  <c r="D90" i="1"/>
  <c r="C90" i="1"/>
  <c r="E90" i="1" s="1"/>
  <c r="D89" i="1"/>
  <c r="C89" i="1"/>
  <c r="D88" i="1"/>
  <c r="C88" i="1"/>
  <c r="E88" i="1" s="1"/>
  <c r="D87" i="1"/>
  <c r="C87" i="1"/>
  <c r="D86" i="1"/>
  <c r="C86" i="1"/>
  <c r="E86" i="1" s="1"/>
  <c r="D85" i="1"/>
  <c r="C85" i="1"/>
  <c r="D84" i="1"/>
  <c r="C84" i="1"/>
  <c r="E84" i="1" s="1"/>
  <c r="D83" i="1"/>
  <c r="C83" i="1"/>
  <c r="D82" i="1"/>
  <c r="C82" i="1"/>
  <c r="E82" i="1" s="1"/>
  <c r="D81" i="1"/>
  <c r="C81" i="1"/>
  <c r="D80" i="1"/>
  <c r="C80" i="1"/>
  <c r="E80" i="1" s="1"/>
  <c r="D79" i="1"/>
  <c r="C79" i="1"/>
  <c r="D78" i="1"/>
  <c r="C78" i="1"/>
  <c r="E78" i="1" s="1"/>
  <c r="D77" i="1"/>
  <c r="C77" i="1"/>
  <c r="D76" i="1"/>
  <c r="C76" i="1"/>
  <c r="E76" i="1" s="1"/>
  <c r="D75" i="1"/>
  <c r="C75" i="1"/>
  <c r="D74" i="1"/>
  <c r="C74" i="1"/>
  <c r="E74" i="1" s="1"/>
  <c r="D73" i="1"/>
  <c r="C73" i="1"/>
  <c r="D72" i="1"/>
  <c r="C72" i="1"/>
  <c r="E72" i="1" s="1"/>
  <c r="D71" i="1"/>
  <c r="C71" i="1"/>
  <c r="D70" i="1"/>
  <c r="C70" i="1"/>
  <c r="E70" i="1" s="1"/>
  <c r="D69" i="1"/>
  <c r="C69" i="1"/>
  <c r="D68" i="1"/>
  <c r="C68" i="1"/>
  <c r="E68" i="1" s="1"/>
  <c r="D67" i="1"/>
  <c r="C67" i="1"/>
  <c r="D66" i="1"/>
  <c r="C66" i="1"/>
  <c r="D65" i="1"/>
  <c r="C65" i="1"/>
  <c r="E65" i="1" s="1"/>
  <c r="D64" i="1"/>
  <c r="C64" i="1"/>
  <c r="D63" i="1"/>
  <c r="C63" i="1"/>
  <c r="E63" i="1" s="1"/>
  <c r="D62" i="1"/>
  <c r="C62" i="1"/>
  <c r="D61" i="1"/>
  <c r="C61" i="1"/>
  <c r="D60" i="1"/>
  <c r="C60" i="1"/>
  <c r="E60" i="1" s="1"/>
  <c r="D59" i="1"/>
  <c r="C59" i="1"/>
  <c r="D58" i="1"/>
  <c r="C58" i="1"/>
  <c r="E58" i="1" s="1"/>
  <c r="D57" i="1"/>
  <c r="C57" i="1"/>
  <c r="D56" i="1"/>
  <c r="C56" i="1"/>
  <c r="E56" i="1" s="1"/>
  <c r="D55" i="1"/>
  <c r="C55" i="1"/>
  <c r="D54" i="1"/>
  <c r="C54" i="1"/>
  <c r="E54" i="1" s="1"/>
  <c r="D53" i="1"/>
  <c r="C53" i="1"/>
  <c r="D52" i="1"/>
  <c r="C52" i="1"/>
  <c r="E52" i="1" s="1"/>
  <c r="D51" i="1"/>
  <c r="C51" i="1"/>
  <c r="D50" i="1"/>
  <c r="C50" i="1"/>
  <c r="D49" i="1"/>
  <c r="C49" i="1"/>
  <c r="E49" i="1" s="1"/>
  <c r="D48" i="1"/>
  <c r="C48" i="1"/>
  <c r="D47" i="1"/>
  <c r="C47" i="1"/>
  <c r="E47" i="1" s="1"/>
  <c r="D46" i="1"/>
  <c r="C46" i="1"/>
  <c r="D45" i="1"/>
  <c r="C45" i="1"/>
  <c r="E45" i="1" s="1"/>
  <c r="D44" i="1"/>
  <c r="C44" i="1"/>
  <c r="D43" i="1"/>
  <c r="C43" i="1"/>
  <c r="E43" i="1" s="1"/>
  <c r="E39" i="1"/>
  <c r="D38" i="1"/>
  <c r="D94" i="1" s="1"/>
  <c r="C38" i="1"/>
  <c r="C94" i="1" s="1"/>
  <c r="D37" i="1"/>
  <c r="C37" i="1"/>
  <c r="D36" i="1"/>
  <c r="E36" i="1" s="1"/>
  <c r="C36" i="1"/>
  <c r="D35" i="1"/>
  <c r="C35" i="1"/>
  <c r="D34" i="1"/>
  <c r="C34" i="1"/>
  <c r="D33" i="1"/>
  <c r="C33" i="1"/>
  <c r="D32" i="1"/>
  <c r="C32" i="1"/>
  <c r="D31" i="1"/>
  <c r="E31" i="1" s="1"/>
  <c r="C31" i="1"/>
  <c r="D30" i="1"/>
  <c r="C30" i="1"/>
  <c r="D29" i="1"/>
  <c r="C29" i="1"/>
  <c r="D28" i="1"/>
  <c r="E28" i="1" s="1"/>
  <c r="C28" i="1"/>
  <c r="D27" i="1"/>
  <c r="C27" i="1"/>
  <c r="D26" i="1"/>
  <c r="C26" i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C16" i="1"/>
  <c r="C15" i="1" s="1"/>
  <c r="D15" i="1"/>
  <c r="D14" i="1"/>
  <c r="C14" i="1"/>
  <c r="E14" i="1" s="1"/>
  <c r="D13" i="1"/>
  <c r="C13" i="1"/>
  <c r="D12" i="1"/>
  <c r="C12" i="1"/>
  <c r="C11" i="1" s="1"/>
  <c r="D11" i="1"/>
  <c r="D10" i="1"/>
  <c r="C10" i="1"/>
  <c r="D9" i="1"/>
  <c r="E9" i="1" s="1"/>
  <c r="C9" i="1"/>
  <c r="D8" i="1"/>
  <c r="C8" i="1"/>
  <c r="C7" i="1" s="1"/>
  <c r="D7" i="1"/>
  <c r="E7" i="1" s="1"/>
  <c r="C6" i="1" l="1"/>
  <c r="E10" i="1"/>
  <c r="E13" i="1"/>
  <c r="E18" i="1"/>
  <c r="E20" i="1"/>
  <c r="E22" i="1"/>
  <c r="E24" i="1"/>
  <c r="E27" i="1"/>
  <c r="E30" i="1"/>
  <c r="E33" i="1"/>
  <c r="E44" i="1"/>
  <c r="E46" i="1"/>
  <c r="E48" i="1"/>
  <c r="E51" i="1"/>
  <c r="E53" i="1"/>
  <c r="E55" i="1"/>
  <c r="E57" i="1"/>
  <c r="E59" i="1"/>
  <c r="E61" i="1"/>
  <c r="E64" i="1"/>
  <c r="E66" i="1"/>
  <c r="E69" i="1"/>
  <c r="E71" i="1"/>
  <c r="E73" i="1"/>
  <c r="E75" i="1"/>
  <c r="E77" i="1"/>
  <c r="E79" i="1"/>
  <c r="E81" i="1"/>
  <c r="E83" i="1"/>
  <c r="E85" i="1"/>
  <c r="E87" i="1"/>
  <c r="E89" i="1"/>
  <c r="E91" i="1"/>
  <c r="E11" i="1"/>
  <c r="E15" i="1"/>
  <c r="E8" i="1"/>
  <c r="E12" i="1"/>
  <c r="E16" i="1"/>
  <c r="E38" i="1"/>
  <c r="D6" i="1"/>
  <c r="E6" i="1" s="1"/>
</calcChain>
</file>

<file path=xl/sharedStrings.xml><?xml version="1.0" encoding="utf-8"?>
<sst xmlns="http://schemas.openxmlformats.org/spreadsheetml/2006/main" count="162" uniqueCount="159">
  <si>
    <t xml:space="preserve">                           Сведения об исполнении бюджета г. Красноярска на 01.09.2018 г.</t>
  </si>
  <si>
    <t>тыс. руб.</t>
  </si>
  <si>
    <t>Наименование показателей</t>
  </si>
  <si>
    <t>Бюджет города   на 2018 год с учетом изменений</t>
  </si>
  <si>
    <t>Исполненона 01.09.2018г.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</si>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</sst>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VII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862357.2</v>
          </cell>
          <cell r="F9">
            <v>713014.92547000002</v>
          </cell>
        </row>
        <row r="13">
          <cell r="E13">
            <v>7786320.7000000002</v>
          </cell>
          <cell r="F13">
            <v>4848093.7584499987</v>
          </cell>
        </row>
        <row r="32">
          <cell r="E32">
            <v>986578.4</v>
          </cell>
          <cell r="F32">
            <v>648255.50068000006</v>
          </cell>
        </row>
        <row r="35">
          <cell r="E35">
            <v>1165.74</v>
          </cell>
          <cell r="F35">
            <v>1450.0730799999999</v>
          </cell>
        </row>
        <row r="41">
          <cell r="E41">
            <v>328933.65000000002</v>
          </cell>
          <cell r="F41">
            <v>52802.225749999998</v>
          </cell>
        </row>
        <row r="42">
          <cell r="E42">
            <v>882858.66999999993</v>
          </cell>
          <cell r="F42">
            <v>561402.14653000003</v>
          </cell>
        </row>
        <row r="51">
          <cell r="E51">
            <v>230654.5</v>
          </cell>
          <cell r="F51">
            <v>189592.52726</v>
          </cell>
        </row>
        <row r="59">
          <cell r="E59">
            <v>102.54</v>
          </cell>
          <cell r="F59">
            <v>12.90211</v>
          </cell>
        </row>
        <row r="76">
          <cell r="E76">
            <v>1446817.4100000001</v>
          </cell>
          <cell r="F76">
            <v>662049.97797000012</v>
          </cell>
        </row>
        <row r="107">
          <cell r="E107">
            <v>56778.7</v>
          </cell>
          <cell r="F107">
            <v>35713.764110000004</v>
          </cell>
        </row>
        <row r="117">
          <cell r="E117">
            <v>79828.61</v>
          </cell>
          <cell r="F117">
            <v>74971.37629</v>
          </cell>
        </row>
        <row r="131">
          <cell r="E131">
            <v>1286418.31</v>
          </cell>
          <cell r="F131">
            <v>590137.33377000003</v>
          </cell>
        </row>
        <row r="154">
          <cell r="E154">
            <v>184.79</v>
          </cell>
          <cell r="F154">
            <v>42.75</v>
          </cell>
        </row>
        <row r="159">
          <cell r="E159">
            <v>261355.05999999997</v>
          </cell>
          <cell r="F159">
            <v>163130.61233999999</v>
          </cell>
        </row>
        <row r="211">
          <cell r="E211">
            <v>2207</v>
          </cell>
          <cell r="F211">
            <v>3983.2800400000001</v>
          </cell>
        </row>
        <row r="217">
          <cell r="E217">
            <v>20106788.546860002</v>
          </cell>
          <cell r="F217">
            <v>9733603.0708899982</v>
          </cell>
        </row>
        <row r="218">
          <cell r="E218">
            <v>20118562.929000001</v>
          </cell>
          <cell r="F218">
            <v>9742919.0004899986</v>
          </cell>
        </row>
        <row r="219">
          <cell r="E219">
            <v>78824.3</v>
          </cell>
          <cell r="F219">
            <v>25000</v>
          </cell>
        </row>
        <row r="223">
          <cell r="E223">
            <v>10262765.560000001</v>
          </cell>
          <cell r="F223">
            <v>7159037.9567799997</v>
          </cell>
        </row>
        <row r="273">
          <cell r="E273">
            <v>2500000</v>
          </cell>
          <cell r="F273">
            <v>0</v>
          </cell>
        </row>
        <row r="283">
          <cell r="E283">
            <v>7276973.0690000001</v>
          </cell>
          <cell r="F283">
            <v>2558881.0437099999</v>
          </cell>
        </row>
        <row r="346">
          <cell r="E346">
            <v>1155.403</v>
          </cell>
          <cell r="F346">
            <v>1155.403</v>
          </cell>
        </row>
        <row r="349">
          <cell r="E349">
            <v>522.12486000000001</v>
          </cell>
          <cell r="F349">
            <v>522.12486000000001</v>
          </cell>
        </row>
        <row r="351">
          <cell r="E351">
            <v>3572.01</v>
          </cell>
          <cell r="F351">
            <v>7111.1658000000007</v>
          </cell>
        </row>
        <row r="357">
          <cell r="E357">
            <v>-17023.919999999998</v>
          </cell>
          <cell r="F357">
            <v>-18104.62326</v>
          </cell>
        </row>
        <row r="378">
          <cell r="E378">
            <v>34832698.386859998</v>
          </cell>
          <cell r="F378">
            <v>18628500.877219997</v>
          </cell>
        </row>
        <row r="381">
          <cell r="E381">
            <v>2527086.6800099998</v>
          </cell>
          <cell r="F381">
            <v>1579826.3079399997</v>
          </cell>
        </row>
        <row r="420">
          <cell r="E420">
            <v>2906.88</v>
          </cell>
          <cell r="F420">
            <v>1765.4871799999999</v>
          </cell>
        </row>
        <row r="424">
          <cell r="E424">
            <v>66187.12000000001</v>
          </cell>
          <cell r="F424">
            <v>30700.603719999999</v>
          </cell>
        </row>
        <row r="433">
          <cell r="E433">
            <v>899323.47702999995</v>
          </cell>
          <cell r="F433">
            <v>558113.28850999998</v>
          </cell>
        </row>
        <row r="445">
          <cell r="E445">
            <v>2081.5</v>
          </cell>
          <cell r="F445">
            <v>455.86741999999998</v>
          </cell>
        </row>
        <row r="448">
          <cell r="E448">
            <v>189718.13</v>
          </cell>
          <cell r="F448">
            <v>106315.76151000001</v>
          </cell>
        </row>
        <row r="458">
          <cell r="E458">
            <v>108613.02499999999</v>
          </cell>
          <cell r="F458">
            <v>64176.131690000002</v>
          </cell>
        </row>
        <row r="466">
          <cell r="E466">
            <v>66899.239830000006</v>
          </cell>
          <cell r="F466">
            <v>0</v>
          </cell>
        </row>
        <row r="468">
          <cell r="E468">
            <v>1191357.3081500002</v>
          </cell>
          <cell r="F468">
            <v>818299.16791000008</v>
          </cell>
        </row>
        <row r="495">
          <cell r="E495">
            <v>80981.460000000006</v>
          </cell>
          <cell r="F495">
            <v>52817.399899999997</v>
          </cell>
        </row>
        <row r="506">
          <cell r="E506">
            <v>80981.460000000021</v>
          </cell>
          <cell r="F506">
            <v>52817.399899999997</v>
          </cell>
        </row>
        <row r="514">
          <cell r="E514">
            <v>5977451.8558499999</v>
          </cell>
          <cell r="F514">
            <v>2269456.6140700001</v>
          </cell>
        </row>
        <row r="574">
          <cell r="E574">
            <v>873952.32000000007</v>
          </cell>
          <cell r="F574">
            <v>465915.83014000003</v>
          </cell>
        </row>
        <row r="585">
          <cell r="E585">
            <v>4955190.0890400009</v>
          </cell>
          <cell r="F585">
            <v>1756745.93613</v>
          </cell>
        </row>
        <row r="596">
          <cell r="E596">
            <v>148309.44680999999</v>
          </cell>
          <cell r="F596">
            <v>46794.847799999996</v>
          </cell>
        </row>
        <row r="612">
          <cell r="E612">
            <v>6239012.4702099999</v>
          </cell>
          <cell r="F612">
            <v>1551055.3632399999</v>
          </cell>
        </row>
        <row r="659">
          <cell r="E659">
            <v>2082089.57852</v>
          </cell>
          <cell r="F659">
            <v>722583.95475999999</v>
          </cell>
        </row>
        <row r="671">
          <cell r="E671">
            <v>435855.22592</v>
          </cell>
          <cell r="F671">
            <v>192761.63785999999</v>
          </cell>
        </row>
        <row r="678">
          <cell r="E678">
            <v>3325365.9612600002</v>
          </cell>
          <cell r="F678">
            <v>431031.41905999999</v>
          </cell>
        </row>
        <row r="688">
          <cell r="E688">
            <v>0</v>
          </cell>
          <cell r="F688">
            <v>0</v>
          </cell>
        </row>
        <row r="691">
          <cell r="E691">
            <v>395701.70451000007</v>
          </cell>
          <cell r="F691">
            <v>204678.35155999998</v>
          </cell>
        </row>
        <row r="712">
          <cell r="E712">
            <v>2811.99532</v>
          </cell>
          <cell r="F712">
            <v>1053.19532</v>
          </cell>
        </row>
        <row r="720">
          <cell r="E720">
            <v>43.195320000000002</v>
          </cell>
          <cell r="F720">
            <v>43.195320000000002</v>
          </cell>
        </row>
        <row r="721">
          <cell r="E721">
            <v>2768.8</v>
          </cell>
          <cell r="F721">
            <v>1010</v>
          </cell>
        </row>
        <row r="724">
          <cell r="E724">
            <v>0</v>
          </cell>
          <cell r="F724">
            <v>0</v>
          </cell>
        </row>
        <row r="726">
          <cell r="E726">
            <v>14692204.191049999</v>
          </cell>
          <cell r="F726">
            <v>9025340.94307</v>
          </cell>
        </row>
        <row r="767">
          <cell r="E767">
            <v>5991557.8755500009</v>
          </cell>
          <cell r="F767">
            <v>3399187.2258899999</v>
          </cell>
        </row>
        <row r="781">
          <cell r="E781">
            <v>6768825.1012899997</v>
          </cell>
          <cell r="F781">
            <v>4328172.3770699995</v>
          </cell>
        </row>
        <row r="793">
          <cell r="E793">
            <v>829135.20316999999</v>
          </cell>
          <cell r="F793">
            <v>550071.69386</v>
          </cell>
        </row>
        <row r="800">
          <cell r="E800">
            <v>566142.42035999999</v>
          </cell>
          <cell r="F800">
            <v>402051.52156000002</v>
          </cell>
        </row>
        <row r="822">
          <cell r="E822">
            <v>536543.59068000002</v>
          </cell>
          <cell r="F822">
            <v>345858.12468999991</v>
          </cell>
        </row>
        <row r="843">
          <cell r="E843">
            <v>878814.16949000012</v>
          </cell>
          <cell r="F843">
            <v>547322.01075000002</v>
          </cell>
        </row>
        <row r="883">
          <cell r="E883">
            <v>776283.82449000003</v>
          </cell>
          <cell r="F883">
            <v>484778.42733000003</v>
          </cell>
        </row>
        <row r="892">
          <cell r="E892">
            <v>21350.464</v>
          </cell>
          <cell r="F892">
            <v>14329.531010000001</v>
          </cell>
        </row>
        <row r="896">
          <cell r="E896">
            <v>81179.880999999979</v>
          </cell>
          <cell r="F896">
            <v>48214.052409999997</v>
          </cell>
        </row>
        <row r="908">
          <cell r="E908">
            <v>0</v>
          </cell>
          <cell r="F908">
            <v>0</v>
          </cell>
        </row>
        <row r="929">
          <cell r="E929">
            <v>0</v>
          </cell>
          <cell r="F929">
            <v>0</v>
          </cell>
        </row>
        <row r="1029">
          <cell r="E1029">
            <v>2183455.085</v>
          </cell>
          <cell r="F1029">
            <v>1367726.9733200001</v>
          </cell>
        </row>
        <row r="1075">
          <cell r="E1075">
            <v>28660.76</v>
          </cell>
          <cell r="F1075">
            <v>15836.840830000001</v>
          </cell>
        </row>
        <row r="1079">
          <cell r="E1079">
            <v>779111.65205999999</v>
          </cell>
          <cell r="F1079">
            <v>528575.15130000003</v>
          </cell>
        </row>
        <row r="1084">
          <cell r="E1084">
            <v>712367.37999999989</v>
          </cell>
          <cell r="F1084">
            <v>458745.51991999999</v>
          </cell>
        </row>
        <row r="1098">
          <cell r="E1098">
            <v>130123.5</v>
          </cell>
          <cell r="F1098">
            <v>42633.423750000002</v>
          </cell>
        </row>
        <row r="1102">
          <cell r="E1102">
            <v>533191.79293999996</v>
          </cell>
          <cell r="F1102">
            <v>321936.03752000001</v>
          </cell>
        </row>
        <row r="1114">
          <cell r="E1114">
            <v>1289396.72728</v>
          </cell>
          <cell r="F1114">
            <v>795011.00171999994</v>
          </cell>
        </row>
        <row r="1163">
          <cell r="E1163">
            <v>812986.31238000002</v>
          </cell>
          <cell r="F1163">
            <v>504319.52480999997</v>
          </cell>
        </row>
        <row r="1168">
          <cell r="E1168">
            <v>348342.48489999998</v>
          </cell>
          <cell r="F1168">
            <v>179757.21737</v>
          </cell>
        </row>
        <row r="1176">
          <cell r="E1176">
            <v>128067.93</v>
          </cell>
          <cell r="F1176">
            <v>110934.25953999998</v>
          </cell>
        </row>
        <row r="1191">
          <cell r="E1191">
            <v>1395452.09357</v>
          </cell>
          <cell r="F1191">
            <v>627016.38485000003</v>
          </cell>
        </row>
        <row r="1194">
          <cell r="E1194">
            <v>1395452.09357</v>
          </cell>
          <cell r="F1194">
            <v>627016.38485000003</v>
          </cell>
        </row>
        <row r="1198">
          <cell r="E1198">
            <v>35266666.727779999</v>
          </cell>
          <cell r="F1198">
            <v>17816626.194179997</v>
          </cell>
        </row>
        <row r="1204">
          <cell r="E1204">
            <v>0</v>
          </cell>
          <cell r="F1204">
            <v>0</v>
          </cell>
        </row>
        <row r="1205">
          <cell r="E1205">
            <v>0</v>
          </cell>
          <cell r="F1205">
            <v>0</v>
          </cell>
        </row>
        <row r="1208">
          <cell r="E1208">
            <v>1726752</v>
          </cell>
          <cell r="F1208">
            <v>820000</v>
          </cell>
        </row>
        <row r="1209">
          <cell r="E1209">
            <v>-1941779</v>
          </cell>
          <cell r="F1209">
            <v>-438600</v>
          </cell>
        </row>
        <row r="1211">
          <cell r="F1211">
            <v>-743909.08000000007</v>
          </cell>
        </row>
        <row r="1212">
          <cell r="E1212">
            <v>12184039</v>
          </cell>
          <cell r="F1212">
            <v>5600000</v>
          </cell>
        </row>
        <row r="1213">
          <cell r="E1213">
            <v>-11644012</v>
          </cell>
          <cell r="F1213">
            <v>-6343909.0800000001</v>
          </cell>
        </row>
        <row r="1214">
          <cell r="E1214">
            <v>0</v>
          </cell>
        </row>
        <row r="1219">
          <cell r="E1219">
            <v>0</v>
          </cell>
          <cell r="F1219">
            <v>0</v>
          </cell>
        </row>
        <row r="1223">
          <cell r="E1223">
            <v>-48743489.386859998</v>
          </cell>
          <cell r="F1223">
            <v>-25136972.91948</v>
          </cell>
        </row>
        <row r="1224">
          <cell r="E1224">
            <v>48852457.727779999</v>
          </cell>
          <cell r="F1224">
            <v>24687607.316440001</v>
          </cell>
        </row>
      </sheetData>
      <sheetData sheetId="1"/>
      <sheetData sheetId="2">
        <row r="21">
          <cell r="D21">
            <v>456559.1</v>
          </cell>
          <cell r="E21">
            <v>313579.30479999993</v>
          </cell>
        </row>
        <row r="29">
          <cell r="D29">
            <v>56789.46</v>
          </cell>
          <cell r="E29">
            <v>36665.347679999999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0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14725909.839999998</v>
      </c>
      <c r="D6" s="92">
        <f>D7+D11+D15+D18+D19+D20+D21+D22+D23+D24+D25+D26+D10</f>
        <v>8894897.8063299973</v>
      </c>
      <c r="E6" s="19">
        <f>D6/C6</f>
        <v>0.60403044042608356</v>
      </c>
      <c r="F6" s="20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1">
        <f>C8+C9</f>
        <v>8648677.9000000004</v>
      </c>
      <c r="D7" s="22">
        <f>D8+D9</f>
        <v>5561108.6839199988</v>
      </c>
      <c r="E7" s="23">
        <f>D7/C7</f>
        <v>0.64300101682824828</v>
      </c>
      <c r="F7" s="20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862357.2</v>
      </c>
      <c r="D8" s="26">
        <f>[1]Расшир!F9</f>
        <v>713014.92547000002</v>
      </c>
      <c r="E8" s="23">
        <f>D8/C8</f>
        <v>0.82682086433556778</v>
      </c>
      <c r="F8" s="20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7786320.7000000002</v>
      </c>
      <c r="D9" s="26">
        <f>[1]Расшир!F13</f>
        <v>4848093.7584499987</v>
      </c>
      <c r="E9" s="27">
        <f>D9/C9</f>
        <v>0.62264244503183619</v>
      </c>
      <c r="F9" s="20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456559.1</v>
      </c>
      <c r="D10" s="22">
        <f>[1]экономика!E21</f>
        <v>313579.30479999993</v>
      </c>
      <c r="E10" s="30">
        <f>D10/C10</f>
        <v>0.6868317919848711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1">
        <f>C12+C13+C14</f>
        <v>1044533.6</v>
      </c>
      <c r="D11" s="21">
        <f>D12+D13+D14</f>
        <v>686370.92144000006</v>
      </c>
      <c r="E11" s="23">
        <f t="shared" ref="E11:E92" si="0">D11/C11</f>
        <v>0.65710755636774165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1" t="s">
        <v>12</v>
      </c>
      <c r="C12" s="25">
        <f>[1]Расшир!E32</f>
        <v>986578.4</v>
      </c>
      <c r="D12" s="25">
        <f>[1]Расшир!F32</f>
        <v>648255.50068000006</v>
      </c>
      <c r="E12" s="27">
        <f t="shared" si="0"/>
        <v>0.65707449167749876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1165.74</v>
      </c>
      <c r="D13" s="25">
        <f>[1]Расшир!F35</f>
        <v>1450.0730799999999</v>
      </c>
      <c r="E13" s="27">
        <f t="shared" si="0"/>
        <v>1.2439078010534079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2" t="s">
        <v>14</v>
      </c>
      <c r="C14" s="25">
        <f>[1]экономика!D29</f>
        <v>56789.46</v>
      </c>
      <c r="D14" s="25">
        <f>[1]экономика!E29</f>
        <v>36665.347679999999</v>
      </c>
      <c r="E14" s="23">
        <f t="shared" si="0"/>
        <v>0.64563649099674481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1">
        <f>C16+C17</f>
        <v>1211792.3199999998</v>
      </c>
      <c r="D15" s="21">
        <f>D16+D17</f>
        <v>614204.37228000001</v>
      </c>
      <c r="E15" s="23">
        <f>D15/C15</f>
        <v>0.50685613544736785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328933.65000000002</v>
      </c>
      <c r="D16" s="25">
        <f>[1]Расшир!F41</f>
        <v>52802.225749999998</v>
      </c>
      <c r="E16" s="27">
        <f>D16/C16</f>
        <v>0.16052546083381861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882858.66999999993</v>
      </c>
      <c r="D17" s="25">
        <f>[1]Расшир!F42</f>
        <v>561402.14653000003</v>
      </c>
      <c r="E17" s="27">
        <f t="shared" si="0"/>
        <v>0.63589129903430641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1">
        <f>[1]Расшир!E51</f>
        <v>230654.5</v>
      </c>
      <c r="D18" s="21">
        <f>[1]Расшир!F51</f>
        <v>189592.52726</v>
      </c>
      <c r="E18" s="23">
        <f t="shared" si="0"/>
        <v>0.82197627733254719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3" t="s">
        <v>19</v>
      </c>
      <c r="C19" s="21">
        <f>[1]Расшир!E59</f>
        <v>102.54</v>
      </c>
      <c r="D19" s="21">
        <f>[1]Расшир!F59</f>
        <v>12.90211</v>
      </c>
      <c r="E19" s="23">
        <f>D19/C19</f>
        <v>0.12582514140823092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3" t="s">
        <v>20</v>
      </c>
      <c r="C20" s="21">
        <f>[1]Расшир!E76</f>
        <v>1446817.4100000001</v>
      </c>
      <c r="D20" s="21">
        <f>[1]Расшир!F76</f>
        <v>662049.97797000012</v>
      </c>
      <c r="E20" s="23">
        <f t="shared" si="0"/>
        <v>0.45759055247337677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3" t="s">
        <v>21</v>
      </c>
      <c r="C21" s="21">
        <f>[1]Расшир!E107</f>
        <v>56778.7</v>
      </c>
      <c r="D21" s="21">
        <f>[1]Расшир!F107</f>
        <v>35713.764110000004</v>
      </c>
      <c r="E21" s="23">
        <f t="shared" si="0"/>
        <v>0.62899932738861586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3" t="s">
        <v>22</v>
      </c>
      <c r="C22" s="21">
        <f>[1]Расшир!E117</f>
        <v>79828.61</v>
      </c>
      <c r="D22" s="21">
        <f>[1]Расшир!F117</f>
        <v>74971.37629</v>
      </c>
      <c r="E22" s="23">
        <f t="shared" si="0"/>
        <v>0.93915422415597616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3" t="s">
        <v>23</v>
      </c>
      <c r="C23" s="21">
        <f>[1]Расшир!E131</f>
        <v>1286418.31</v>
      </c>
      <c r="D23" s="21">
        <f>[1]Расшир!F131</f>
        <v>590137.33377000003</v>
      </c>
      <c r="E23" s="23">
        <f t="shared" si="0"/>
        <v>0.45874450727462052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1">
        <f>[1]Расшир!E154</f>
        <v>184.79</v>
      </c>
      <c r="D24" s="21">
        <f>[1]Расшир!F154</f>
        <v>42.75</v>
      </c>
      <c r="E24" s="23">
        <f t="shared" si="0"/>
        <v>0.23134368742897343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1">
        <f>[1]Расшир!E159</f>
        <v>261355.05999999997</v>
      </c>
      <c r="D25" s="21">
        <f>[1]Расшир!F159</f>
        <v>163130.61233999999</v>
      </c>
      <c r="E25" s="23">
        <f t="shared" si="0"/>
        <v>0.6241723896219955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4" t="s">
        <v>26</v>
      </c>
      <c r="C26" s="21">
        <f>[1]Расшир!E211</f>
        <v>2207</v>
      </c>
      <c r="D26" s="21">
        <f>[1]Расшир!F211</f>
        <v>3983.2800400000001</v>
      </c>
      <c r="E26" s="23" t="s">
        <v>27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28</v>
      </c>
      <c r="C27" s="21">
        <f>[1]Расшир!E217</f>
        <v>20106788.546860002</v>
      </c>
      <c r="D27" s="21">
        <f>[1]Расшир!F217</f>
        <v>9733603.0708899982</v>
      </c>
      <c r="E27" s="23">
        <f t="shared" si="0"/>
        <v>0.48409536153450305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4" t="s">
        <v>29</v>
      </c>
      <c r="C28" s="21">
        <f>[1]Расшир!E218</f>
        <v>20118562.929000001</v>
      </c>
      <c r="D28" s="21">
        <f>[1]Расшир!F218</f>
        <v>9742919.0004899986</v>
      </c>
      <c r="E28" s="23">
        <f t="shared" si="0"/>
        <v>0.48427509633135973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5" t="s">
        <v>30</v>
      </c>
      <c r="C29" s="21">
        <f>[1]Расшир!E346</f>
        <v>1155.403</v>
      </c>
      <c r="D29" s="21">
        <f>[1]Расшир!F346</f>
        <v>1155.403</v>
      </c>
      <c r="E29" s="23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6"/>
      <c r="B30" s="37" t="s">
        <v>31</v>
      </c>
      <c r="C30" s="25">
        <f>[1]Расшир!E219</f>
        <v>78824.3</v>
      </c>
      <c r="D30" s="25">
        <f>[1]Расшир!F219</f>
        <v>25000</v>
      </c>
      <c r="E30" s="27">
        <f t="shared" si="0"/>
        <v>0.31716107849990421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8"/>
      <c r="B31" s="37" t="s">
        <v>32</v>
      </c>
      <c r="C31" s="25">
        <f>[1]Расшир!E223</f>
        <v>10262765.560000001</v>
      </c>
      <c r="D31" s="25">
        <f>[1]Расшир!F223</f>
        <v>7159037.9567799997</v>
      </c>
      <c r="E31" s="27">
        <f t="shared" si="0"/>
        <v>0.69757395459591887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38"/>
      <c r="B32" s="37" t="s">
        <v>33</v>
      </c>
      <c r="C32" s="25">
        <f>[1]Расшир!E273</f>
        <v>2500000</v>
      </c>
      <c r="D32" s="25">
        <f>[1]Расшир!F273</f>
        <v>0</v>
      </c>
      <c r="E32" s="27">
        <v>0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8"/>
      <c r="B33" s="37" t="s">
        <v>34</v>
      </c>
      <c r="C33" s="25">
        <f>[1]Расшир!E283</f>
        <v>7276973.0690000001</v>
      </c>
      <c r="D33" s="25">
        <f>[1]Расшир!F283</f>
        <v>2558881.0437099999</v>
      </c>
      <c r="E33" s="27">
        <f t="shared" si="0"/>
        <v>0.35164085663733818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5" t="s">
        <v>30</v>
      </c>
      <c r="C34" s="21">
        <f>[1]Расшир!E346</f>
        <v>1155.403</v>
      </c>
      <c r="D34" s="21">
        <f>[1]Расшир!F346</f>
        <v>1155.403</v>
      </c>
      <c r="E34" s="23">
        <v>0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5" t="s">
        <v>35</v>
      </c>
      <c r="C35" s="21">
        <f>[1]Расшир!E357</f>
        <v>-17023.919999999998</v>
      </c>
      <c r="D35" s="21">
        <f>[1]Расшир!F357</f>
        <v>-18104.62326</v>
      </c>
      <c r="E35" s="27" t="s">
        <v>27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5" t="s">
        <v>36</v>
      </c>
      <c r="C36" s="29">
        <f>[1]Расшир!E349</f>
        <v>522.12486000000001</v>
      </c>
      <c r="D36" s="29">
        <f>[1]Расшир!F349</f>
        <v>522.12486000000001</v>
      </c>
      <c r="E36" s="23">
        <f t="shared" si="0"/>
        <v>1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39" t="s">
        <v>37</v>
      </c>
      <c r="C37" s="29">
        <f>[1]Расшир!E351</f>
        <v>3572.01</v>
      </c>
      <c r="D37" s="29">
        <f>[1]Расшир!F351</f>
        <v>7111.1658000000007</v>
      </c>
      <c r="E37" s="23" t="s">
        <v>27</v>
      </c>
      <c r="F37" s="20"/>
      <c r="G37" s="8"/>
      <c r="H37" s="8"/>
      <c r="I37" s="8"/>
      <c r="J37" s="8"/>
      <c r="K37" s="8"/>
      <c r="L37" s="8"/>
      <c r="M37" s="8"/>
      <c r="N37" s="8"/>
    </row>
    <row r="38" spans="1:14" s="44" customFormat="1" ht="18.75" x14ac:dyDescent="0.3">
      <c r="A38" s="40"/>
      <c r="B38" s="41" t="s">
        <v>38</v>
      </c>
      <c r="C38" s="21">
        <f>[1]Расшир!E378</f>
        <v>34832698.386859998</v>
      </c>
      <c r="D38" s="21">
        <f>[1]Расшир!F378</f>
        <v>18628500.877219997</v>
      </c>
      <c r="E38" s="23">
        <f t="shared" si="0"/>
        <v>0.5347992472569183</v>
      </c>
      <c r="F38" s="42"/>
      <c r="G38" s="43"/>
      <c r="H38" s="43"/>
      <c r="I38" s="43"/>
      <c r="J38" s="43"/>
      <c r="K38" s="43"/>
      <c r="L38" s="43"/>
      <c r="M38" s="43"/>
      <c r="N38" s="43"/>
    </row>
    <row r="39" spans="1:14" ht="15.75" hidden="1" x14ac:dyDescent="0.25">
      <c r="A39" s="12"/>
      <c r="B39" s="24"/>
      <c r="C39" s="45"/>
      <c r="D39" s="45"/>
      <c r="E39" s="46" t="e">
        <f t="shared" si="0"/>
        <v>#DIV/0!</v>
      </c>
      <c r="F39" s="20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7"/>
      <c r="D40" s="47"/>
      <c r="E40" s="48"/>
    </row>
    <row r="41" spans="1:14" ht="15.75" x14ac:dyDescent="0.25">
      <c r="A41" s="12"/>
      <c r="B41" s="17" t="s">
        <v>39</v>
      </c>
      <c r="C41" s="45"/>
      <c r="D41" s="45"/>
      <c r="E41" s="46"/>
      <c r="F41" s="20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49"/>
      <c r="B42" s="50"/>
      <c r="C42" s="51"/>
      <c r="D42" s="51"/>
      <c r="E42" s="52"/>
      <c r="F42" s="20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3" t="s">
        <v>40</v>
      </c>
      <c r="B43" s="54" t="s">
        <v>41</v>
      </c>
      <c r="C43" s="55">
        <f>[1]Расшир!E381</f>
        <v>2527086.6800099998</v>
      </c>
      <c r="D43" s="55">
        <f>[1]Расшир!F381</f>
        <v>1579826.3079399997</v>
      </c>
      <c r="E43" s="56">
        <f t="shared" si="0"/>
        <v>0.62515715049938381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7" t="s">
        <v>42</v>
      </c>
      <c r="B44" s="58" t="s">
        <v>43</v>
      </c>
      <c r="C44" s="25">
        <f>[1]Расшир!E420</f>
        <v>2906.88</v>
      </c>
      <c r="D44" s="25">
        <f>[1]Расшир!F420</f>
        <v>1765.4871799999999</v>
      </c>
      <c r="E44" s="27">
        <f t="shared" si="0"/>
        <v>0.60734780245486564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7" t="s">
        <v>44</v>
      </c>
      <c r="B45" s="58" t="s">
        <v>45</v>
      </c>
      <c r="C45" s="25">
        <f>[1]Расшир!E424</f>
        <v>66187.12000000001</v>
      </c>
      <c r="D45" s="25">
        <f>[1]Расшир!F424</f>
        <v>30700.603719999999</v>
      </c>
      <c r="E45" s="27">
        <f t="shared" si="0"/>
        <v>0.46384558989724883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7" t="s">
        <v>46</v>
      </c>
      <c r="B46" s="58" t="s">
        <v>47</v>
      </c>
      <c r="C46" s="25">
        <f>[1]Расшир!E433</f>
        <v>899323.47702999995</v>
      </c>
      <c r="D46" s="25">
        <f>[1]Расшир!F433</f>
        <v>558113.28850999998</v>
      </c>
      <c r="E46" s="27">
        <f t="shared" si="0"/>
        <v>0.62059237055965599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7" t="s">
        <v>48</v>
      </c>
      <c r="B47" s="58" t="s">
        <v>49</v>
      </c>
      <c r="C47" s="25">
        <f>[1]Расшир!E445</f>
        <v>2081.5</v>
      </c>
      <c r="D47" s="25">
        <f>[1]Расшир!F445</f>
        <v>455.86741999999998</v>
      </c>
      <c r="E47" s="27">
        <f t="shared" si="0"/>
        <v>0.21900908959884699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7" t="s">
        <v>50</v>
      </c>
      <c r="B48" s="58" t="s">
        <v>51</v>
      </c>
      <c r="C48" s="25">
        <f>[1]Расшир!E448</f>
        <v>189718.13</v>
      </c>
      <c r="D48" s="25">
        <f>[1]Расшир!F448</f>
        <v>106315.76151000001</v>
      </c>
      <c r="E48" s="27">
        <f t="shared" si="0"/>
        <v>0.5603879898563201</v>
      </c>
      <c r="F48" s="20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7" t="s">
        <v>52</v>
      </c>
      <c r="B49" s="58" t="s">
        <v>53</v>
      </c>
      <c r="C49" s="25">
        <f>[1]Расшир!E458-0.01</f>
        <v>108613.015</v>
      </c>
      <c r="D49" s="25">
        <f>[1]Расшир!F458</f>
        <v>64176.131690000002</v>
      </c>
      <c r="E49" s="27">
        <f t="shared" si="0"/>
        <v>0.59086962727256953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7" t="s">
        <v>54</v>
      </c>
      <c r="B50" s="58" t="s">
        <v>55</v>
      </c>
      <c r="C50" s="25">
        <f>[1]Расшир!E466</f>
        <v>66899.239830000006</v>
      </c>
      <c r="D50" s="25">
        <f>[1]Расшир!F466</f>
        <v>0</v>
      </c>
      <c r="E50" s="27">
        <v>0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7" t="s">
        <v>56</v>
      </c>
      <c r="B51" s="58" t="s">
        <v>57</v>
      </c>
      <c r="C51" s="25">
        <f>[1]Расшир!E468</f>
        <v>1191357.3081500002</v>
      </c>
      <c r="D51" s="25">
        <f>[1]Расшир!F468</f>
        <v>818299.16791000008</v>
      </c>
      <c r="E51" s="27">
        <f t="shared" si="0"/>
        <v>0.6868629271101685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3" t="s">
        <v>58</v>
      </c>
      <c r="B52" s="59" t="s">
        <v>59</v>
      </c>
      <c r="C52" s="55">
        <f>[1]Расшир!E495</f>
        <v>80981.460000000006</v>
      </c>
      <c r="D52" s="55">
        <f>[1]Расшир!F495</f>
        <v>52817.399899999997</v>
      </c>
      <c r="E52" s="56">
        <f t="shared" si="0"/>
        <v>0.65221595041630509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0" t="s">
        <v>60</v>
      </c>
      <c r="B53" s="61" t="s">
        <v>61</v>
      </c>
      <c r="C53" s="25">
        <f>[1]Расшир!E506</f>
        <v>80981.460000000021</v>
      </c>
      <c r="D53" s="25">
        <f>[1]Расшир!F506</f>
        <v>52817.399899999997</v>
      </c>
      <c r="E53" s="27">
        <f>D53/C53</f>
        <v>0.65221595041630498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3" t="s">
        <v>62</v>
      </c>
      <c r="B54" s="54" t="s">
        <v>63</v>
      </c>
      <c r="C54" s="55">
        <f>[1]Расшир!E514</f>
        <v>5977451.8558499999</v>
      </c>
      <c r="D54" s="55">
        <f>[1]Расшир!F514</f>
        <v>2269456.6140700001</v>
      </c>
      <c r="E54" s="56">
        <f t="shared" si="0"/>
        <v>0.37966957640134452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7" t="s">
        <v>64</v>
      </c>
      <c r="B55" s="58" t="s">
        <v>65</v>
      </c>
      <c r="C55" s="25">
        <f>[1]Расшир!E574</f>
        <v>873952.32000000007</v>
      </c>
      <c r="D55" s="25">
        <f>[1]Расшир!F574</f>
        <v>465915.83014000003</v>
      </c>
      <c r="E55" s="27">
        <f t="shared" si="0"/>
        <v>0.53311355720183906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7" t="s">
        <v>66</v>
      </c>
      <c r="B56" s="58" t="s">
        <v>67</v>
      </c>
      <c r="C56" s="25">
        <f>[1]Расшир!E585</f>
        <v>4955190.0890400009</v>
      </c>
      <c r="D56" s="25">
        <f>[1]Расшир!F585-0.01</f>
        <v>1756745.92613</v>
      </c>
      <c r="E56" s="27">
        <f t="shared" si="0"/>
        <v>0.35452644491189339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2" t="s">
        <v>68</v>
      </c>
      <c r="B57" s="63" t="s">
        <v>69</v>
      </c>
      <c r="C57" s="64">
        <f>[1]Расшир!E596</f>
        <v>148309.44680999999</v>
      </c>
      <c r="D57" s="65">
        <f>[1]Расшир!F596</f>
        <v>46794.847799999996</v>
      </c>
      <c r="E57" s="27">
        <f t="shared" si="0"/>
        <v>0.31552169336825264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66" t="s">
        <v>70</v>
      </c>
      <c r="B58" s="54" t="s">
        <v>71</v>
      </c>
      <c r="C58" s="55">
        <f>[1]Расшир!E612</f>
        <v>6239012.4702099999</v>
      </c>
      <c r="D58" s="55">
        <f>[1]Расшир!F612</f>
        <v>1551055.3632399999</v>
      </c>
      <c r="E58" s="56">
        <f t="shared" si="0"/>
        <v>0.24860590849048145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7" t="s">
        <v>72</v>
      </c>
      <c r="B59" s="58" t="s">
        <v>73</v>
      </c>
      <c r="C59" s="25">
        <f>[1]Расшир!E659</f>
        <v>2082089.57852</v>
      </c>
      <c r="D59" s="25">
        <f>[1]Расшир!F659</f>
        <v>722583.95475999999</v>
      </c>
      <c r="E59" s="27">
        <f t="shared" si="0"/>
        <v>0.34704748643602079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7" t="s">
        <v>74</v>
      </c>
      <c r="B60" s="58" t="s">
        <v>75</v>
      </c>
      <c r="C60" s="25">
        <f>[1]Расшир!E671</f>
        <v>435855.22592</v>
      </c>
      <c r="D60" s="25">
        <f>[1]Расшир!F671</f>
        <v>192761.63785999999</v>
      </c>
      <c r="E60" s="27">
        <f t="shared" si="0"/>
        <v>0.44226070125262384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7" t="s">
        <v>76</v>
      </c>
      <c r="B61" s="58" t="s">
        <v>77</v>
      </c>
      <c r="C61" s="25">
        <f>[1]Расшир!E678</f>
        <v>3325365.9612600002</v>
      </c>
      <c r="D61" s="25">
        <f>[1]Расшир!F678</f>
        <v>431031.41905999999</v>
      </c>
      <c r="E61" s="27">
        <f t="shared" si="0"/>
        <v>0.12961924313938658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57" t="s">
        <v>78</v>
      </c>
      <c r="B62" s="58" t="s">
        <v>79</v>
      </c>
      <c r="C62" s="25">
        <f>[1]Расшир!E688</f>
        <v>0</v>
      </c>
      <c r="D62" s="25">
        <f>[1]Расшир!F688</f>
        <v>0</v>
      </c>
      <c r="E62" s="27">
        <v>0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57" t="s">
        <v>80</v>
      </c>
      <c r="B63" s="58" t="s">
        <v>81</v>
      </c>
      <c r="C63" s="25">
        <f>[1]Расшир!E691</f>
        <v>395701.70451000007</v>
      </c>
      <c r="D63" s="25">
        <f>[1]Расшир!F691</f>
        <v>204678.35155999998</v>
      </c>
      <c r="E63" s="27">
        <f t="shared" si="0"/>
        <v>0.5172541569247332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67" t="s">
        <v>82</v>
      </c>
      <c r="B64" s="54" t="s">
        <v>83</v>
      </c>
      <c r="C64" s="55">
        <f>[1]Расшир!E712</f>
        <v>2811.99532</v>
      </c>
      <c r="D64" s="55">
        <f>[1]Расшир!F712</f>
        <v>1053.19532</v>
      </c>
      <c r="E64" s="68">
        <f>D64/C64</f>
        <v>0.37453665463426161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69" t="s">
        <v>84</v>
      </c>
      <c r="B65" s="70" t="s">
        <v>85</v>
      </c>
      <c r="C65" s="25">
        <f>[1]Расшир!E720</f>
        <v>43.195320000000002</v>
      </c>
      <c r="D65" s="25">
        <f>[1]Расшир!F720</f>
        <v>43.195320000000002</v>
      </c>
      <c r="E65" s="27">
        <f>D65/C65</f>
        <v>1</v>
      </c>
      <c r="F65" s="20"/>
      <c r="G65" s="8"/>
      <c r="H65" s="8"/>
      <c r="I65" s="8"/>
      <c r="J65" s="8"/>
      <c r="K65" s="8"/>
      <c r="L65" s="8"/>
      <c r="M65" s="8"/>
      <c r="N65" s="8"/>
    </row>
    <row r="66" spans="1:14" ht="30" x14ac:dyDescent="0.25">
      <c r="A66" s="57" t="s">
        <v>86</v>
      </c>
      <c r="B66" s="61" t="s">
        <v>87</v>
      </c>
      <c r="C66" s="25">
        <f>[1]Расшир!E721</f>
        <v>2768.8</v>
      </c>
      <c r="D66" s="25">
        <f>[1]Расшир!F721</f>
        <v>1010</v>
      </c>
      <c r="E66" s="27">
        <f>D66/C66</f>
        <v>0.36477896561687373</v>
      </c>
      <c r="F66" s="20"/>
      <c r="G66" s="8"/>
      <c r="H66" s="8"/>
      <c r="I66" s="8"/>
      <c r="J66" s="8"/>
      <c r="K66" s="8"/>
      <c r="L66" s="8"/>
      <c r="M66" s="8"/>
      <c r="N66" s="8"/>
    </row>
    <row r="67" spans="1:14" ht="15.75" hidden="1" x14ac:dyDescent="0.25">
      <c r="A67" s="60" t="s">
        <v>88</v>
      </c>
      <c r="B67" s="61" t="s">
        <v>89</v>
      </c>
      <c r="C67" s="25">
        <f>[1]Расшир!$E$724</f>
        <v>0</v>
      </c>
      <c r="D67" s="25">
        <f>[1]Расшир!$F$724</f>
        <v>0</v>
      </c>
      <c r="E67" s="27"/>
      <c r="F67" s="20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67" t="s">
        <v>90</v>
      </c>
      <c r="B68" s="54" t="s">
        <v>91</v>
      </c>
      <c r="C68" s="55">
        <f>[1]Расшир!E726</f>
        <v>14692204.191049999</v>
      </c>
      <c r="D68" s="55">
        <f>[1]Расшир!F726</f>
        <v>9025340.94307</v>
      </c>
      <c r="E68" s="56">
        <f t="shared" si="0"/>
        <v>0.61429454870821476</v>
      </c>
      <c r="F68" s="20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7" t="s">
        <v>92</v>
      </c>
      <c r="B69" s="58" t="s">
        <v>93</v>
      </c>
      <c r="C69" s="25">
        <f>[1]Расшир!E767</f>
        <v>5991557.8755500009</v>
      </c>
      <c r="D69" s="25">
        <f>[1]Расшир!F767</f>
        <v>3399187.2258899999</v>
      </c>
      <c r="E69" s="27">
        <f t="shared" si="0"/>
        <v>0.56732944861656176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7" t="s">
        <v>94</v>
      </c>
      <c r="B70" s="58" t="s">
        <v>95</v>
      </c>
      <c r="C70" s="25">
        <f>[1]Расшир!E781</f>
        <v>6768825.1012899997</v>
      </c>
      <c r="D70" s="25">
        <f>[1]Расшир!F781</f>
        <v>4328172.3770699995</v>
      </c>
      <c r="E70" s="27">
        <f t="shared" si="0"/>
        <v>0.63942742090427751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7" t="s">
        <v>96</v>
      </c>
      <c r="B71" s="71" t="s">
        <v>97</v>
      </c>
      <c r="C71" s="25">
        <f>[1]Расшир!E793</f>
        <v>829135.20316999999</v>
      </c>
      <c r="D71" s="25">
        <f>[1]Расшир!F793</f>
        <v>550071.69386</v>
      </c>
      <c r="E71" s="27">
        <f t="shared" si="0"/>
        <v>0.66342822226933862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7" t="s">
        <v>98</v>
      </c>
      <c r="B72" s="58" t="s">
        <v>99</v>
      </c>
      <c r="C72" s="25">
        <f>[1]Расшир!E800</f>
        <v>566142.42035999999</v>
      </c>
      <c r="D72" s="25">
        <f>[1]Расшир!F800</f>
        <v>402051.52156000002</v>
      </c>
      <c r="E72" s="27">
        <f t="shared" si="0"/>
        <v>0.71015968261898221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7" t="s">
        <v>100</v>
      </c>
      <c r="B73" s="58" t="s">
        <v>101</v>
      </c>
      <c r="C73" s="25">
        <f>[1]Расшир!E822</f>
        <v>536543.59068000002</v>
      </c>
      <c r="D73" s="25">
        <f>[1]Расшир!F822</f>
        <v>345858.12468999991</v>
      </c>
      <c r="E73" s="27">
        <f t="shared" si="0"/>
        <v>0.64460396265598696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33.75" customHeight="1" x14ac:dyDescent="0.25">
      <c r="A74" s="67" t="s">
        <v>102</v>
      </c>
      <c r="B74" s="59" t="s">
        <v>103</v>
      </c>
      <c r="C74" s="55">
        <f>[1]Расшир!E843</f>
        <v>878814.16949000012</v>
      </c>
      <c r="D74" s="55">
        <f>[1]Расшир!F843</f>
        <v>547322.01075000002</v>
      </c>
      <c r="E74" s="56">
        <f t="shared" si="0"/>
        <v>0.62279606969426304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18.75" customHeight="1" x14ac:dyDescent="0.25">
      <c r="A75" s="57" t="s">
        <v>104</v>
      </c>
      <c r="B75" s="58" t="s">
        <v>105</v>
      </c>
      <c r="C75" s="25">
        <f>[1]Расшир!E883+0.01</f>
        <v>776283.83449000004</v>
      </c>
      <c r="D75" s="25">
        <f>[1]Расшир!F883</f>
        <v>484778.42733000003</v>
      </c>
      <c r="E75" s="27">
        <f t="shared" si="0"/>
        <v>0.62448605238377519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15.75" x14ac:dyDescent="0.25">
      <c r="A76" s="57" t="s">
        <v>106</v>
      </c>
      <c r="B76" s="58" t="s">
        <v>107</v>
      </c>
      <c r="C76" s="25">
        <f>[1]Расшир!E892</f>
        <v>21350.464</v>
      </c>
      <c r="D76" s="25">
        <f>[1]Расшир!F892</f>
        <v>14329.531010000001</v>
      </c>
      <c r="E76" s="27">
        <f>D76/C76</f>
        <v>0.67115782635918364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32.25" customHeight="1" x14ac:dyDescent="0.25">
      <c r="A77" s="57" t="s">
        <v>108</v>
      </c>
      <c r="B77" s="58" t="s">
        <v>109</v>
      </c>
      <c r="C77" s="25">
        <f>[1]Расшир!E896</f>
        <v>81179.880999999979</v>
      </c>
      <c r="D77" s="25">
        <f>[1]Расшир!F896</f>
        <v>48214.052409999997</v>
      </c>
      <c r="E77" s="27">
        <f t="shared" si="0"/>
        <v>0.59391627354073118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26.25" hidden="1" customHeight="1" x14ac:dyDescent="0.25">
      <c r="A78" s="67" t="s">
        <v>110</v>
      </c>
      <c r="B78" s="72" t="s">
        <v>111</v>
      </c>
      <c r="C78" s="55">
        <f>[1]Расшир!E908</f>
        <v>0</v>
      </c>
      <c r="D78" s="55">
        <f>[1]Расшир!F908</f>
        <v>0</v>
      </c>
      <c r="E78" s="68" t="e">
        <f t="shared" si="0"/>
        <v>#DIV/0!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18" hidden="1" customHeight="1" x14ac:dyDescent="0.25">
      <c r="A79" s="60" t="s">
        <v>112</v>
      </c>
      <c r="B79" s="61" t="s">
        <v>113</v>
      </c>
      <c r="C79" s="25">
        <f>[1]Расшир!E929</f>
        <v>0</v>
      </c>
      <c r="D79" s="25">
        <f>[1]Расшир!F929</f>
        <v>0</v>
      </c>
      <c r="E79" s="27" t="e">
        <f t="shared" si="0"/>
        <v>#DIV/0!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67" t="s">
        <v>114</v>
      </c>
      <c r="B80" s="54" t="s">
        <v>115</v>
      </c>
      <c r="C80" s="55">
        <f>[1]Расшир!E1029-0.01</f>
        <v>2183455.0750000002</v>
      </c>
      <c r="D80" s="55">
        <f>[1]Расшир!F1029</f>
        <v>1367726.9733200001</v>
      </c>
      <c r="E80" s="56">
        <f t="shared" si="0"/>
        <v>0.62640490705768237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7" t="s">
        <v>116</v>
      </c>
      <c r="B81" s="58" t="s">
        <v>117</v>
      </c>
      <c r="C81" s="25">
        <f>[1]Расшир!E1075</f>
        <v>28660.76</v>
      </c>
      <c r="D81" s="25">
        <f>[1]Расшир!F1075</f>
        <v>15836.840830000001</v>
      </c>
      <c r="E81" s="27">
        <f t="shared" si="0"/>
        <v>0.55256178935938904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7" t="s">
        <v>118</v>
      </c>
      <c r="B82" s="58" t="s">
        <v>119</v>
      </c>
      <c r="C82" s="25">
        <f>[1]Расшир!E1079</f>
        <v>779111.65205999999</v>
      </c>
      <c r="D82" s="25">
        <f>[1]Расшир!F1079</f>
        <v>528575.15130000003</v>
      </c>
      <c r="E82" s="27">
        <f t="shared" si="0"/>
        <v>0.67843312303496917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7" t="s">
        <v>120</v>
      </c>
      <c r="B83" s="58" t="s">
        <v>121</v>
      </c>
      <c r="C83" s="25">
        <f>[1]Расшир!E1084</f>
        <v>712367.37999999989</v>
      </c>
      <c r="D83" s="25">
        <f>[1]Расшир!F1084</f>
        <v>458745.51991999999</v>
      </c>
      <c r="E83" s="27">
        <f t="shared" si="0"/>
        <v>0.64397322617439345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7" t="s">
        <v>122</v>
      </c>
      <c r="B84" s="58" t="s">
        <v>123</v>
      </c>
      <c r="C84" s="25">
        <f>[1]Расшир!E1098</f>
        <v>130123.5</v>
      </c>
      <c r="D84" s="25">
        <f>[1]Расшир!F1098</f>
        <v>42633.423750000002</v>
      </c>
      <c r="E84" s="27">
        <f>D84/C84</f>
        <v>0.32763815721218692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7" t="s">
        <v>124</v>
      </c>
      <c r="B85" s="58" t="s">
        <v>125</v>
      </c>
      <c r="C85" s="25">
        <f>[1]Расшир!E1102</f>
        <v>533191.79293999996</v>
      </c>
      <c r="D85" s="25">
        <f>[1]Расшир!F1102</f>
        <v>321936.03752000001</v>
      </c>
      <c r="E85" s="27">
        <f t="shared" si="0"/>
        <v>0.6037903091959772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67" t="s">
        <v>126</v>
      </c>
      <c r="B86" s="54" t="s">
        <v>127</v>
      </c>
      <c r="C86" s="55">
        <f>[1]Расшир!E1114</f>
        <v>1289396.72728</v>
      </c>
      <c r="D86" s="55">
        <f>[1]Расшир!F1114</f>
        <v>795011.00171999994</v>
      </c>
      <c r="E86" s="56">
        <f t="shared" si="0"/>
        <v>0.61657594198884502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7" t="s">
        <v>128</v>
      </c>
      <c r="B87" s="58" t="s">
        <v>129</v>
      </c>
      <c r="C87" s="25">
        <f>[1]Расшир!E1163</f>
        <v>812986.31238000002</v>
      </c>
      <c r="D87" s="25">
        <f>[1]Расшир!F1163</f>
        <v>504319.52480999997</v>
      </c>
      <c r="E87" s="27">
        <f t="shared" si="0"/>
        <v>0.62032966254206101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7" t="s">
        <v>130</v>
      </c>
      <c r="B88" s="58" t="s">
        <v>131</v>
      </c>
      <c r="C88" s="25">
        <f>[1]Расшир!E1168+0.01</f>
        <v>348342.49489999999</v>
      </c>
      <c r="D88" s="25">
        <f>[1]Расшир!F1168</f>
        <v>179757.21737</v>
      </c>
      <c r="E88" s="27">
        <f t="shared" si="0"/>
        <v>0.51603585552088205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7" t="s">
        <v>132</v>
      </c>
      <c r="B89" s="58" t="s">
        <v>133</v>
      </c>
      <c r="C89" s="25">
        <f>[1]Расшир!E1176</f>
        <v>128067.93</v>
      </c>
      <c r="D89" s="25">
        <f>[1]Расшир!F1176</f>
        <v>110934.25953999998</v>
      </c>
      <c r="E89" s="27">
        <f t="shared" si="0"/>
        <v>0.86621420007335159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ht="33.6" customHeight="1" x14ac:dyDescent="0.25">
      <c r="A90" s="67" t="s">
        <v>134</v>
      </c>
      <c r="B90" s="59" t="s">
        <v>135</v>
      </c>
      <c r="C90" s="55">
        <f>[1]Расшир!E1191</f>
        <v>1395452.09357</v>
      </c>
      <c r="D90" s="55">
        <f>[1]Расшир!F1191+0.01</f>
        <v>627016.39485000004</v>
      </c>
      <c r="E90" s="56">
        <f t="shared" si="0"/>
        <v>0.4493284991575005</v>
      </c>
      <c r="F90" s="20"/>
      <c r="G90" s="8"/>
      <c r="H90" s="8"/>
      <c r="I90" s="8"/>
      <c r="J90" s="8"/>
      <c r="K90" s="8"/>
      <c r="L90" s="8"/>
      <c r="M90" s="8"/>
      <c r="N90" s="8"/>
    </row>
    <row r="91" spans="1:14" ht="32.25" customHeight="1" x14ac:dyDescent="0.25">
      <c r="A91" s="57" t="s">
        <v>136</v>
      </c>
      <c r="B91" s="58" t="s">
        <v>137</v>
      </c>
      <c r="C91" s="25">
        <f>[1]Расшир!E1194</f>
        <v>1395452.09357</v>
      </c>
      <c r="D91" s="25">
        <f>[1]Расшир!F1194+0.01</f>
        <v>627016.39485000004</v>
      </c>
      <c r="E91" s="27">
        <f t="shared" si="0"/>
        <v>0.4493284991575005</v>
      </c>
      <c r="F91" s="20"/>
      <c r="G91" s="8"/>
      <c r="H91" s="8"/>
      <c r="I91" s="8"/>
      <c r="J91" s="8"/>
      <c r="K91" s="8"/>
      <c r="L91" s="8"/>
      <c r="M91" s="8"/>
      <c r="N91" s="8"/>
    </row>
    <row r="92" spans="1:14" s="44" customFormat="1" ht="21" customHeight="1" x14ac:dyDescent="0.3">
      <c r="A92" s="40"/>
      <c r="B92" s="73" t="s">
        <v>138</v>
      </c>
      <c r="C92" s="74">
        <f>[1]Расшир!E1198</f>
        <v>35266666.727779999</v>
      </c>
      <c r="D92" s="74">
        <f>[1]Расшир!F1198</f>
        <v>17816626.194179997</v>
      </c>
      <c r="E92" s="75">
        <f t="shared" si="0"/>
        <v>0.50519733922416932</v>
      </c>
      <c r="F92" s="42"/>
      <c r="G92" s="43"/>
      <c r="H92" s="43"/>
      <c r="I92" s="43"/>
      <c r="J92" s="43"/>
      <c r="K92" s="43"/>
      <c r="L92" s="43"/>
      <c r="M92" s="43"/>
      <c r="N92" s="43"/>
    </row>
    <row r="93" spans="1:14" ht="15.75" x14ac:dyDescent="0.25">
      <c r="A93" s="12"/>
      <c r="B93" s="24"/>
      <c r="C93" s="76"/>
      <c r="D93" s="76"/>
      <c r="E93" s="19"/>
      <c r="F93" s="8"/>
      <c r="G93" s="8"/>
      <c r="H93" s="8"/>
      <c r="I93" s="8"/>
      <c r="J93" s="8"/>
      <c r="K93" s="8"/>
      <c r="L93" s="8"/>
      <c r="M93" s="8"/>
      <c r="N93" s="8"/>
    </row>
    <row r="94" spans="1:14" ht="31.5" x14ac:dyDescent="0.25">
      <c r="A94" s="12"/>
      <c r="B94" s="33" t="s">
        <v>139</v>
      </c>
      <c r="C94" s="18">
        <f>C38-C92</f>
        <v>-433968.34092000127</v>
      </c>
      <c r="D94" s="18">
        <f>D38-D92</f>
        <v>811874.6830400005</v>
      </c>
      <c r="E94" s="19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4"/>
      <c r="C95" s="76"/>
      <c r="D95" s="76"/>
      <c r="E95" s="19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33" t="s">
        <v>140</v>
      </c>
      <c r="C96" s="18">
        <f>C97+C98</f>
        <v>0</v>
      </c>
      <c r="D96" s="18">
        <f>D97+D98</f>
        <v>0</v>
      </c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4" t="s">
        <v>141</v>
      </c>
      <c r="C97" s="76">
        <f>[1]Расшир!E1204</f>
        <v>0</v>
      </c>
      <c r="D97" s="76">
        <f>[1]Расшир!F1204</f>
        <v>0</v>
      </c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4" t="s">
        <v>142</v>
      </c>
      <c r="C98" s="76">
        <f>[1]Расшир!E1205</f>
        <v>0</v>
      </c>
      <c r="D98" s="76">
        <f>[1]Расшир!F1205</f>
        <v>0</v>
      </c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x14ac:dyDescent="0.25">
      <c r="A99" s="12"/>
      <c r="B99" s="24"/>
      <c r="C99" s="76"/>
      <c r="D99" s="76"/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47.25" x14ac:dyDescent="0.25">
      <c r="A100" s="12"/>
      <c r="B100" s="33" t="s">
        <v>143</v>
      </c>
      <c r="C100" s="18">
        <f>C101+C102</f>
        <v>-215027</v>
      </c>
      <c r="D100" s="18">
        <f>D101+D102</f>
        <v>381400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1" t="s">
        <v>144</v>
      </c>
      <c r="C101" s="76">
        <f>[1]Расшир!E1208</f>
        <v>1726752</v>
      </c>
      <c r="D101" s="76">
        <f>[1]Расшир!F1208</f>
        <v>820000</v>
      </c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1" t="s">
        <v>145</v>
      </c>
      <c r="C102" s="76">
        <f>[1]Расшир!E1209</f>
        <v>-1941779</v>
      </c>
      <c r="D102" s="76">
        <f>[1]Расшир!F1209</f>
        <v>-438600</v>
      </c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4"/>
      <c r="C103" s="76"/>
      <c r="D103" s="76"/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33" t="s">
        <v>146</v>
      </c>
      <c r="C104" s="18">
        <f>C105+C106</f>
        <v>540027</v>
      </c>
      <c r="D104" s="18">
        <f>[1]Расшир!F1211</f>
        <v>-743909.08000000007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24" t="s">
        <v>147</v>
      </c>
      <c r="C105" s="76">
        <f>[1]Расшир!E1212</f>
        <v>12184039</v>
      </c>
      <c r="D105" s="76">
        <f>[1]Расшир!F1212</f>
        <v>5600000</v>
      </c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1" t="s">
        <v>148</v>
      </c>
      <c r="C106" s="76">
        <f>[1]Расшир!E1213</f>
        <v>-11644012</v>
      </c>
      <c r="D106" s="76">
        <f>[1]Расшир!F1213</f>
        <v>-6343909.0800000001</v>
      </c>
      <c r="E106" s="19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31"/>
      <c r="C107" s="76"/>
      <c r="D107" s="76"/>
      <c r="E107" s="19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31.5" x14ac:dyDescent="0.25">
      <c r="A108" s="12"/>
      <c r="B108" s="33" t="s">
        <v>149</v>
      </c>
      <c r="C108" s="18">
        <f>C109+C110</f>
        <v>108968.34092000127</v>
      </c>
      <c r="D108" s="18">
        <f>D109+D110</f>
        <v>-449365.60303999856</v>
      </c>
      <c r="E108" s="19"/>
      <c r="F108" s="77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4" t="s">
        <v>150</v>
      </c>
      <c r="C109" s="76">
        <f>[1]Расшир!E1223</f>
        <v>-48743489.386859998</v>
      </c>
      <c r="D109" s="76">
        <f>[1]Расшир!F1223</f>
        <v>-25136972.91948</v>
      </c>
      <c r="E109" s="19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24" t="s">
        <v>151</v>
      </c>
      <c r="C110" s="76">
        <f>[1]Расшир!E1224</f>
        <v>48852457.727779999</v>
      </c>
      <c r="D110" s="76">
        <f>[1]Расшир!F1224</f>
        <v>24687607.316440001</v>
      </c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x14ac:dyDescent="0.25">
      <c r="A111" s="12"/>
      <c r="B111" s="31"/>
      <c r="C111" s="76"/>
      <c r="D111" s="76"/>
      <c r="E111" s="19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31.5" hidden="1" x14ac:dyDescent="0.25">
      <c r="A112" s="12"/>
      <c r="B112" s="33" t="s">
        <v>152</v>
      </c>
      <c r="C112" s="18">
        <f>[1]Расшир!E1214</f>
        <v>0</v>
      </c>
      <c r="D112" s="18">
        <f>D115+D117</f>
        <v>0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9.5" hidden="1" customHeight="1" x14ac:dyDescent="0.25">
      <c r="A113" s="12"/>
      <c r="B113" s="78" t="s">
        <v>153</v>
      </c>
      <c r="C113" s="79">
        <f>[1]Расшир!E1215</f>
        <v>0</v>
      </c>
      <c r="D113" s="80">
        <f>D114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47.25" hidden="1" x14ac:dyDescent="0.25">
      <c r="A114" s="12"/>
      <c r="B114" s="81" t="s">
        <v>154</v>
      </c>
      <c r="C114" s="25">
        <f>[1]Расшир!E1216</f>
        <v>0</v>
      </c>
      <c r="D114" s="76">
        <f>[1]Расшир!F1216</f>
        <v>0</v>
      </c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31.5" hidden="1" x14ac:dyDescent="0.25">
      <c r="A115" s="12"/>
      <c r="B115" s="82" t="s">
        <v>155</v>
      </c>
      <c r="C115" s="83">
        <f>[1]Расшир!E1219</f>
        <v>0</v>
      </c>
      <c r="D115" s="84">
        <f>[1]Расшир!F1219</f>
        <v>0</v>
      </c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hidden="1" x14ac:dyDescent="0.25">
      <c r="A116" s="12"/>
      <c r="B116" s="81"/>
      <c r="C116" s="76"/>
      <c r="D116" s="76"/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29.45" hidden="1" customHeight="1" x14ac:dyDescent="0.25">
      <c r="A117" s="12"/>
      <c r="B117" s="85" t="s">
        <v>156</v>
      </c>
      <c r="C117" s="80">
        <f>C118</f>
        <v>0</v>
      </c>
      <c r="D117" s="80">
        <f>D118</f>
        <v>0</v>
      </c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86" t="s">
        <v>157</v>
      </c>
      <c r="C118" s="87">
        <f>[1]Расшир!E1218</f>
        <v>0</v>
      </c>
      <c r="D118" s="88">
        <f>[1]Расшир!F1218</f>
        <v>0</v>
      </c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4"/>
      <c r="C119" s="76"/>
      <c r="D119" s="76"/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hidden="1" x14ac:dyDescent="0.25">
      <c r="A120" s="12"/>
      <c r="B120" s="24"/>
      <c r="C120" s="76"/>
      <c r="D120" s="76"/>
      <c r="E120" s="19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32.25" customHeight="1" x14ac:dyDescent="0.25">
      <c r="A121" s="12"/>
      <c r="B121" s="33" t="s">
        <v>158</v>
      </c>
      <c r="C121" s="18">
        <f>C96+C100+C104+C108+C112</f>
        <v>433968.34092000127</v>
      </c>
      <c r="D121" s="18">
        <f>D96+D100+D104+D108+D112</f>
        <v>-811874.68303999864</v>
      </c>
      <c r="E121" s="19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401" spans="6:6" x14ac:dyDescent="0.2">
      <c r="F401" s="89"/>
    </row>
    <row r="486" spans="1:4" s="5" customFormat="1" ht="18.75" x14ac:dyDescent="0.3">
      <c r="A486" s="1"/>
      <c r="B486" s="2"/>
      <c r="C486" s="3"/>
      <c r="D486" s="90"/>
    </row>
    <row r="487" spans="1:4" s="5" customFormat="1" ht="18.75" x14ac:dyDescent="0.3">
      <c r="A487" s="1"/>
      <c r="B487" s="2"/>
      <c r="C487" s="3"/>
      <c r="D487" s="90"/>
    </row>
    <row r="490" spans="1:4" s="5" customFormat="1" x14ac:dyDescent="0.2">
      <c r="A490" s="1"/>
      <c r="B490" s="2"/>
      <c r="C490" s="3"/>
      <c r="D490" s="91"/>
    </row>
  </sheetData>
  <pageMargins left="0.15748031496062992" right="0.15748031496062992" top="0.15748031496062992" bottom="0.23622047244094491" header="0.15748031496062992" footer="0.19685039370078741"/>
  <pageSetup paperSize="9" scale="81" fitToHeight="2" orientation="portrait" r:id="rId1"/>
  <rowBreaks count="2" manualBreakCount="2">
    <brk id="40" max="16383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DB0139-1B3B-4BB9-9E59-478C70227333}"/>
</file>

<file path=customXml/itemProps2.xml><?xml version="1.0" encoding="utf-8"?>
<ds:datastoreItem xmlns:ds="http://schemas.openxmlformats.org/officeDocument/2006/customXml" ds:itemID="{2119FE60-824A-43A3-9127-451736D6C4E4}"/>
</file>

<file path=customXml/itemProps3.xml><?xml version="1.0" encoding="utf-8"?>
<ds:datastoreItem xmlns:ds="http://schemas.openxmlformats.org/officeDocument/2006/customXml" ds:itemID="{6633C056-76FF-4E73-8AF9-D3C9AEE63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2018-09-14T07:56:00Z</dcterms:created>
  <dcterms:modified xsi:type="dcterms:W3CDTF">2018-09-18T07:42:57Z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