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на 01.10.2017" sheetId="1" r:id="rId1"/>
  </sheets>
  <externalReferences>
    <externalReference r:id="rId2"/>
  </externalReferences>
  <definedNames>
    <definedName name="Z_3A62FDFE_B33F_4285_AF26_B946B57D89E5_.wvu.Rows" localSheetId="0" hidden="1">'на 01.10.2017'!$29:$29,'на 01.10.2017'!$38:$38,'на 01.10.2017'!$76:$77,'на 01.10.2017'!$93:$96,'на 01.10.2017'!$113:$113,'на 01.10.2017'!$117:$117,'на 01.10.2017'!#REF!</definedName>
    <definedName name="Z_5F4BDBB1_E645_4516_8FC8_7D1E2AFE448F_.wvu.Rows" localSheetId="0" hidden="1">'на 01.10.2017'!$29:$29,'на 01.10.2017'!$38:$38,'на 01.10.2017'!$61:$61,'на 01.10.2017'!$76:$77,'на 01.10.2017'!$93:$96,'на 01.10.2017'!$113:$113,'на 01.10.2017'!$117:$117</definedName>
    <definedName name="Z_791A6B44_A126_477F_8F66_87C81269CCAF_.wvu.Rows" localSheetId="0" hidden="1">'на 01.10.2017'!#REF!,'на 01.10.2017'!$111:$112,'на 01.10.2017'!$118:$118</definedName>
    <definedName name="Z_AFEF4DE1_67D6_48C6_A8C8_B9E9198BBD0E_.wvu.Rows" localSheetId="0" hidden="1">'на 01.10.2017'!#REF!,'на 01.10.2017'!$118:$118</definedName>
    <definedName name="Z_CAE69FAB_AFBE_4188_8F32_69E048226F14_.wvu.Rows" localSheetId="0" hidden="1">'на 01.10.2017'!$29:$29,'на 01.10.2017'!$38:$38,'на 01.10.2017'!$76:$77,'на 01.10.2017'!$93:$96,'на 01.10.2017'!$113:$113,'на 01.10.2017'!$117:$117,'на 01.10.2017'!#REF!</definedName>
    <definedName name="Z_D2DF83CF_573E_4A86_A4BE_5A992E023C65_.wvu.Rows" localSheetId="0" hidden="1">'на 01.10.2017'!#REF!,'на 01.10.2017'!$111:$112,'на 01.10.2017'!$118:$118</definedName>
    <definedName name="Z_E2CE03E0_A708_4616_8DFD_0910D1C70A9E_.wvu.Rows" localSheetId="0" hidden="1">'на 01.10.2017'!#REF!,'на 01.10.2017'!$111:$112,'на 01.10.2017'!$118:$118</definedName>
    <definedName name="Z_E6F394BB_DB4B_47AB_A066_DC195B03AE3E_.wvu.Rows" localSheetId="0" hidden="1">'на 01.10.2017'!$29:$29,'на 01.10.2017'!$32:$32,'на 01.10.2017'!$38:$38,'на 01.10.2017'!$46:$46,'на 01.10.2017'!$61:$61,'на 01.10.2017'!$65:$65,'на 01.10.2017'!$76:$77,'на 01.10.2017'!$93:$96,'на 01.10.2017'!$110:$118,'на 01.10.2017'!#REF!</definedName>
    <definedName name="Z_E8991B2E_0E9F_48F3_A4D6_3B340ABE8C8E_.wvu.Rows" localSheetId="0" hidden="1">'на 01.10.2017'!$38:$39,'на 01.10.2017'!$118:$118</definedName>
    <definedName name="Z_F59D258D_974D_4B2B_B7CC_86B99245EC3C_.wvu.PrintArea" localSheetId="0" hidden="1">'на 01.10.2017'!$A$1:$E$119</definedName>
    <definedName name="Z_F59D258D_974D_4B2B_B7CC_86B99245EC3C_.wvu.Rows" localSheetId="0" hidden="1">'на 01.10.2017'!$29:$29,'на 01.10.2017'!$32:$32,'на 01.10.2017'!$38:$39,'на 01.10.2017'!$46:$46,'на 01.10.2017'!$61:$61,'на 01.10.2017'!$65:$65,'на 01.10.2017'!$76:$77,'на 01.10.2017'!$93:$96,'на 01.10.2017'!$113:$113,'на 01.10.2017'!$117:$117,'на 01.10.2017'!#REF!</definedName>
    <definedName name="Z_F8542D9D_A523_4F6F_8CFE_9BA4BA3D5B88_.wvu.Rows" localSheetId="0" hidden="1">'на 01.10.2017'!$38:$38,'на 01.10.2017'!$93:$96,'на 01.10.2017'!$111:$113,'на 01.10.2017'!$117:$117</definedName>
    <definedName name="Z_FAFBB87E_73E9_461E_A4E8_A0EB3259EED0_.wvu.PrintArea" localSheetId="0" hidden="1">'на 01.10.2017'!$A$1:$E$119</definedName>
    <definedName name="Z_FAFBB87E_73E9_461E_A4E8_A0EB3259EED0_.wvu.Rows" localSheetId="0" hidden="1">'на 01.10.2017'!$30:$30,'на 01.10.2017'!$38:$38,'на 01.10.2017'!$93:$96,'на 01.10.2017'!$111:$113,'на 01.10.2017'!$117:$117</definedName>
    <definedName name="_xlnm.Print_Area" localSheetId="0">'на 01.10.2017'!$A$1:$E$119</definedName>
  </definedNames>
  <calcPr calcId="145621" refMode="R1C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D110" i="1" s="1"/>
  <c r="C113" i="1"/>
  <c r="D112" i="1"/>
  <c r="D111" i="1" s="1"/>
  <c r="C112" i="1"/>
  <c r="C111" i="1"/>
  <c r="C110" i="1"/>
  <c r="D108" i="1"/>
  <c r="C108" i="1"/>
  <c r="D107" i="1"/>
  <c r="C107" i="1"/>
  <c r="C106" i="1" s="1"/>
  <c r="D104" i="1"/>
  <c r="C104" i="1"/>
  <c r="D103" i="1"/>
  <c r="C103" i="1"/>
  <c r="D102" i="1"/>
  <c r="D100" i="1"/>
  <c r="C100" i="1"/>
  <c r="D99" i="1"/>
  <c r="D98" i="1" s="1"/>
  <c r="C99" i="1"/>
  <c r="C98" i="1" s="1"/>
  <c r="D96" i="1"/>
  <c r="C96" i="1"/>
  <c r="D95" i="1"/>
  <c r="D94" i="1" s="1"/>
  <c r="C95" i="1"/>
  <c r="C94" i="1" s="1"/>
  <c r="C92" i="1"/>
  <c r="D90" i="1"/>
  <c r="E90" i="1" s="1"/>
  <c r="C90" i="1"/>
  <c r="D89" i="1"/>
  <c r="C89" i="1"/>
  <c r="D88" i="1"/>
  <c r="E88" i="1" s="1"/>
  <c r="C88" i="1"/>
  <c r="D87" i="1"/>
  <c r="E87" i="1" s="1"/>
  <c r="C87" i="1"/>
  <c r="D86" i="1"/>
  <c r="E86" i="1" s="1"/>
  <c r="C86" i="1"/>
  <c r="D85" i="1"/>
  <c r="C85" i="1"/>
  <c r="D84" i="1"/>
  <c r="E84" i="1" s="1"/>
  <c r="C84" i="1"/>
  <c r="D83" i="1"/>
  <c r="E83" i="1" s="1"/>
  <c r="C83" i="1"/>
  <c r="D82" i="1"/>
  <c r="C82" i="1"/>
  <c r="D81" i="1"/>
  <c r="E81" i="1" s="1"/>
  <c r="C81" i="1"/>
  <c r="D80" i="1"/>
  <c r="C80" i="1"/>
  <c r="E79" i="1"/>
  <c r="D79" i="1"/>
  <c r="C79" i="1"/>
  <c r="D78" i="1"/>
  <c r="C78" i="1"/>
  <c r="D77" i="1"/>
  <c r="E77" i="1" s="1"/>
  <c r="C77" i="1"/>
  <c r="D76" i="1"/>
  <c r="C76" i="1"/>
  <c r="E75" i="1"/>
  <c r="D75" i="1"/>
  <c r="C75" i="1"/>
  <c r="D74" i="1"/>
  <c r="C74" i="1"/>
  <c r="D73" i="1"/>
  <c r="C73" i="1"/>
  <c r="D72" i="1"/>
  <c r="C72" i="1"/>
  <c r="D71" i="1"/>
  <c r="E71" i="1" s="1"/>
  <c r="C71" i="1"/>
  <c r="D70" i="1"/>
  <c r="E70" i="1" s="1"/>
  <c r="C70" i="1"/>
  <c r="D69" i="1"/>
  <c r="C69" i="1"/>
  <c r="D68" i="1"/>
  <c r="E68" i="1" s="1"/>
  <c r="C68" i="1"/>
  <c r="D67" i="1"/>
  <c r="E67" i="1" s="1"/>
  <c r="C67" i="1"/>
  <c r="D66" i="1"/>
  <c r="C66" i="1"/>
  <c r="D65" i="1"/>
  <c r="C65" i="1"/>
  <c r="D64" i="1"/>
  <c r="E64" i="1" s="1"/>
  <c r="C64" i="1"/>
  <c r="D63" i="1"/>
  <c r="E63" i="1" s="1"/>
  <c r="C63" i="1"/>
  <c r="D62" i="1"/>
  <c r="C62" i="1"/>
  <c r="D61" i="1"/>
  <c r="C61" i="1"/>
  <c r="D60" i="1"/>
  <c r="C60" i="1"/>
  <c r="D59" i="1"/>
  <c r="E59" i="1" s="1"/>
  <c r="C59" i="1"/>
  <c r="D58" i="1"/>
  <c r="C58" i="1"/>
  <c r="E57" i="1"/>
  <c r="D57" i="1"/>
  <c r="C57" i="1"/>
  <c r="D56" i="1"/>
  <c r="C56" i="1"/>
  <c r="D55" i="1"/>
  <c r="C55" i="1"/>
  <c r="D54" i="1"/>
  <c r="C54" i="1"/>
  <c r="D53" i="1"/>
  <c r="E53" i="1" s="1"/>
  <c r="C53" i="1"/>
  <c r="D52" i="1"/>
  <c r="E52" i="1" s="1"/>
  <c r="C52" i="1"/>
  <c r="D51" i="1"/>
  <c r="C51" i="1"/>
  <c r="D50" i="1"/>
  <c r="E50" i="1" s="1"/>
  <c r="C50" i="1"/>
  <c r="D49" i="1"/>
  <c r="C49" i="1"/>
  <c r="D48" i="1"/>
  <c r="E48" i="1" s="1"/>
  <c r="C48" i="1"/>
  <c r="D47" i="1"/>
  <c r="C47" i="1"/>
  <c r="D46" i="1"/>
  <c r="C46" i="1"/>
  <c r="D45" i="1"/>
  <c r="C45" i="1"/>
  <c r="D44" i="1"/>
  <c r="E44" i="1" s="1"/>
  <c r="C44" i="1"/>
  <c r="D43" i="1"/>
  <c r="E43" i="1" s="1"/>
  <c r="C43" i="1"/>
  <c r="D42" i="1"/>
  <c r="C42" i="1"/>
  <c r="E38" i="1"/>
  <c r="D37" i="1"/>
  <c r="E37" i="1" s="1"/>
  <c r="C37" i="1"/>
  <c r="D36" i="1"/>
  <c r="C36" i="1"/>
  <c r="D35" i="1"/>
  <c r="E35" i="1" s="1"/>
  <c r="C35" i="1"/>
  <c r="D34" i="1"/>
  <c r="C34" i="1"/>
  <c r="D33" i="1"/>
  <c r="E33" i="1" s="1"/>
  <c r="C33" i="1"/>
  <c r="D32" i="1"/>
  <c r="C32" i="1"/>
  <c r="D31" i="1"/>
  <c r="E31" i="1" s="1"/>
  <c r="C31" i="1"/>
  <c r="D30" i="1"/>
  <c r="C30" i="1"/>
  <c r="D29" i="1"/>
  <c r="C29" i="1"/>
  <c r="D28" i="1"/>
  <c r="C28" i="1"/>
  <c r="D27" i="1"/>
  <c r="E27" i="1" s="1"/>
  <c r="C27" i="1"/>
  <c r="D26" i="1"/>
  <c r="C26" i="1"/>
  <c r="E25" i="1"/>
  <c r="D25" i="1"/>
  <c r="C25" i="1"/>
  <c r="D24" i="1"/>
  <c r="C24" i="1"/>
  <c r="D23" i="1"/>
  <c r="C23" i="1"/>
  <c r="D22" i="1"/>
  <c r="C22" i="1"/>
  <c r="D21" i="1"/>
  <c r="E21" i="1" s="1"/>
  <c r="C21" i="1"/>
  <c r="D20" i="1"/>
  <c r="E20" i="1" s="1"/>
  <c r="C20" i="1"/>
  <c r="D19" i="1"/>
  <c r="C19" i="1"/>
  <c r="D18" i="1"/>
  <c r="E18" i="1" s="1"/>
  <c r="C18" i="1"/>
  <c r="D17" i="1"/>
  <c r="E17" i="1" s="1"/>
  <c r="C17" i="1"/>
  <c r="C15" i="1" s="1"/>
  <c r="D16" i="1"/>
  <c r="C16" i="1"/>
  <c r="D14" i="1"/>
  <c r="E14" i="1" s="1"/>
  <c r="C14" i="1"/>
  <c r="D13" i="1"/>
  <c r="E13" i="1" s="1"/>
  <c r="C13" i="1"/>
  <c r="C11" i="1" s="1"/>
  <c r="D12" i="1"/>
  <c r="C12" i="1"/>
  <c r="D10" i="1"/>
  <c r="E10" i="1" s="1"/>
  <c r="C10" i="1"/>
  <c r="D9" i="1"/>
  <c r="E9" i="1" s="1"/>
  <c r="C9" i="1"/>
  <c r="C7" i="1" s="1"/>
  <c r="D8" i="1"/>
  <c r="C8" i="1"/>
  <c r="C6" i="1" l="1"/>
  <c r="E22" i="1"/>
  <c r="E24" i="1"/>
  <c r="E54" i="1"/>
  <c r="E56" i="1"/>
  <c r="E72" i="1"/>
  <c r="E74" i="1"/>
  <c r="E19" i="1"/>
  <c r="E26" i="1"/>
  <c r="E28" i="1"/>
  <c r="E30" i="1"/>
  <c r="E36" i="1"/>
  <c r="E45" i="1"/>
  <c r="E47" i="1"/>
  <c r="E51" i="1"/>
  <c r="E58" i="1"/>
  <c r="E60" i="1"/>
  <c r="E62" i="1"/>
  <c r="E69" i="1"/>
  <c r="E76" i="1"/>
  <c r="E78" i="1"/>
  <c r="E85" i="1"/>
  <c r="E8" i="1"/>
  <c r="E12" i="1"/>
  <c r="D15" i="1"/>
  <c r="E15" i="1" s="1"/>
  <c r="E23" i="1"/>
  <c r="E42" i="1"/>
  <c r="E55" i="1"/>
  <c r="E66" i="1"/>
  <c r="E73" i="1"/>
  <c r="E80" i="1"/>
  <c r="E82" i="1"/>
  <c r="E89" i="1"/>
  <c r="D106" i="1"/>
  <c r="D119" i="1" s="1"/>
  <c r="C102" i="1"/>
  <c r="C119" i="1"/>
  <c r="D7" i="1"/>
  <c r="D11" i="1"/>
  <c r="E11" i="1" s="1"/>
  <c r="E16" i="1"/>
  <c r="D92" i="1"/>
  <c r="E7" i="1" l="1"/>
  <c r="D6" i="1"/>
  <c r="E6" i="1" s="1"/>
</calcChain>
</file>

<file path=xl/sharedStrings.xml><?xml version="1.0" encoding="utf-8"?>
<sst xmlns="http://schemas.openxmlformats.org/spreadsheetml/2006/main" count="157" uniqueCount="157">
  <si>
    <t xml:space="preserve">                           Сведения об исполнении бюджета г. Красноярска на 01. 10.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</si>
  <si>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</si>
  <si>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</si>
  <si>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</si>
  <si>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01.10.2017г.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</si>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</sst>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165" fontId="4" fillId="6" borderId="0" xfId="0" applyNumberFormat="1" applyFont="1" applyFill="1"/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I&#106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749292.98</v>
          </cell>
          <cell r="F9">
            <v>601792.23618000001</v>
          </cell>
        </row>
        <row r="13">
          <cell r="E13">
            <v>7267760.3300000001</v>
          </cell>
          <cell r="F13">
            <v>4840635.6944200015</v>
          </cell>
        </row>
        <row r="32">
          <cell r="E32">
            <v>985352.02</v>
          </cell>
          <cell r="F32">
            <v>708233.89094000007</v>
          </cell>
        </row>
        <row r="35">
          <cell r="E35">
            <v>686.85</v>
          </cell>
          <cell r="F35">
            <v>1117.2698</v>
          </cell>
        </row>
        <row r="41">
          <cell r="E41">
            <v>330892.03000000003</v>
          </cell>
          <cell r="F41">
            <v>108242.76403999999</v>
          </cell>
        </row>
        <row r="42">
          <cell r="E42">
            <v>941221.76</v>
          </cell>
          <cell r="F42">
            <v>642275.43688000005</v>
          </cell>
        </row>
        <row r="51">
          <cell r="E51">
            <v>258832.82</v>
          </cell>
          <cell r="F51">
            <v>177445.26268000001</v>
          </cell>
        </row>
        <row r="59">
          <cell r="E59">
            <v>121.4</v>
          </cell>
          <cell r="F59">
            <v>12.064159999999999</v>
          </cell>
        </row>
        <row r="76">
          <cell r="E76">
            <v>2014442.8100000005</v>
          </cell>
          <cell r="F76">
            <v>1039127.2977</v>
          </cell>
        </row>
        <row r="107">
          <cell r="E107">
            <v>77507.760000000009</v>
          </cell>
          <cell r="F107">
            <v>35516.82546</v>
          </cell>
        </row>
        <row r="115">
          <cell r="E115">
            <v>55891.38</v>
          </cell>
          <cell r="F115">
            <v>49786.297420000003</v>
          </cell>
        </row>
        <row r="129">
          <cell r="E129">
            <v>993814.45</v>
          </cell>
          <cell r="F129">
            <v>639137.39481999993</v>
          </cell>
        </row>
        <row r="152">
          <cell r="E152">
            <v>362.57</v>
          </cell>
          <cell r="F152">
            <v>90.5</v>
          </cell>
        </row>
        <row r="157">
          <cell r="E157">
            <v>233986.86000000004</v>
          </cell>
          <cell r="F157">
            <v>190184.99489</v>
          </cell>
        </row>
        <row r="209">
          <cell r="E209">
            <v>12289.78</v>
          </cell>
          <cell r="F209">
            <v>9599.0579199999993</v>
          </cell>
        </row>
        <row r="215">
          <cell r="E215">
            <v>14349002.274819998</v>
          </cell>
          <cell r="F215">
            <v>9595471.1945699994</v>
          </cell>
        </row>
        <row r="216">
          <cell r="E216">
            <v>14340799.676819999</v>
          </cell>
          <cell r="F216">
            <v>9581362.2029099986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9612754.5148199983</v>
          </cell>
          <cell r="F221">
            <v>7460394.2485399991</v>
          </cell>
        </row>
        <row r="270">
          <cell r="E270">
            <v>0</v>
          </cell>
          <cell r="F270">
            <v>0</v>
          </cell>
        </row>
        <row r="280">
          <cell r="E280">
            <v>4629514.7619999992</v>
          </cell>
          <cell r="F280">
            <v>2022437.55437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19359.225600000002</v>
          </cell>
        </row>
        <row r="346">
          <cell r="E346">
            <v>55269.84</v>
          </cell>
          <cell r="F346">
            <v>73044.064530000003</v>
          </cell>
        </row>
        <row r="352">
          <cell r="E352">
            <v>-68341.772000000012</v>
          </cell>
          <cell r="F352">
            <v>-78294.298470000009</v>
          </cell>
        </row>
        <row r="373">
          <cell r="E373">
            <v>28784828.244819999</v>
          </cell>
          <cell r="F373">
            <v>19008353.479589999</v>
          </cell>
        </row>
        <row r="376">
          <cell r="E376">
            <v>2826886.1259500002</v>
          </cell>
          <cell r="F376">
            <v>2093572.4492599997</v>
          </cell>
        </row>
        <row r="413">
          <cell r="E413">
            <v>2794.07</v>
          </cell>
          <cell r="F413">
            <v>1873.3693499999999</v>
          </cell>
        </row>
        <row r="417">
          <cell r="E417">
            <v>64484.619999999995</v>
          </cell>
          <cell r="F417">
            <v>35914.691000000006</v>
          </cell>
        </row>
        <row r="425">
          <cell r="E425">
            <v>835777.65477000014</v>
          </cell>
          <cell r="F425">
            <v>572800.38548999978</v>
          </cell>
        </row>
        <row r="437">
          <cell r="E437">
            <v>0</v>
          </cell>
          <cell r="F437">
            <v>0</v>
          </cell>
        </row>
        <row r="440">
          <cell r="E440">
            <v>181924.1</v>
          </cell>
          <cell r="F440">
            <v>117400.28741999999</v>
          </cell>
        </row>
        <row r="450">
          <cell r="E450">
            <v>7504.15</v>
          </cell>
          <cell r="F450">
            <v>5250.0033800000001</v>
          </cell>
        </row>
        <row r="457">
          <cell r="E457">
            <v>27612.9208</v>
          </cell>
          <cell r="F457">
            <v>0</v>
          </cell>
        </row>
        <row r="459">
          <cell r="E459">
            <v>1706788.61038</v>
          </cell>
          <cell r="F459">
            <v>1360333.7126199999</v>
          </cell>
        </row>
        <row r="485">
          <cell r="E485">
            <v>74339.332569999999</v>
          </cell>
          <cell r="F485">
            <v>55758.507960000003</v>
          </cell>
        </row>
        <row r="496">
          <cell r="E496">
            <v>74339.332569999999</v>
          </cell>
          <cell r="F496">
            <v>55758.507960000003</v>
          </cell>
        </row>
        <row r="504">
          <cell r="E504">
            <v>4481583.5983099993</v>
          </cell>
          <cell r="F504">
            <v>2043437.74972</v>
          </cell>
        </row>
        <row r="560">
          <cell r="E560">
            <v>531548.22470000002</v>
          </cell>
          <cell r="F560">
            <v>367296.09522999998</v>
          </cell>
        </row>
        <row r="570">
          <cell r="E570">
            <v>3854739.7747299997</v>
          </cell>
          <cell r="F570">
            <v>1617165.1573099999</v>
          </cell>
        </row>
        <row r="579">
          <cell r="E579">
            <v>95295.598880000005</v>
          </cell>
          <cell r="F579">
            <v>58976.497180000006</v>
          </cell>
        </row>
        <row r="593">
          <cell r="E593">
            <v>2861903.5203900002</v>
          </cell>
          <cell r="F593">
            <v>1276995.9042799999</v>
          </cell>
        </row>
        <row r="637">
          <cell r="E637">
            <v>838643.64483999996</v>
          </cell>
          <cell r="F637">
            <v>416268.12581999996</v>
          </cell>
        </row>
        <row r="647">
          <cell r="E647">
            <v>403227.50057000003</v>
          </cell>
          <cell r="F647">
            <v>173455.04564</v>
          </cell>
        </row>
        <row r="654">
          <cell r="E654">
            <v>1054498.0537299998</v>
          </cell>
          <cell r="F654">
            <v>416694.78041000001</v>
          </cell>
        </row>
        <row r="662">
          <cell r="E662">
            <v>0</v>
          </cell>
          <cell r="F662">
            <v>0</v>
          </cell>
        </row>
        <row r="665">
          <cell r="E665">
            <v>565534.32125000004</v>
          </cell>
          <cell r="F665">
            <v>270577.95241000003</v>
          </cell>
        </row>
        <row r="686">
          <cell r="E686">
            <v>3700</v>
          </cell>
          <cell r="F686">
            <v>1913.7270000000001</v>
          </cell>
        </row>
        <row r="693">
          <cell r="E693">
            <v>3700</v>
          </cell>
          <cell r="F693">
            <v>1913.7270000000001</v>
          </cell>
        </row>
        <row r="696">
          <cell r="E696">
            <v>0</v>
          </cell>
          <cell r="F696">
            <v>0</v>
          </cell>
        </row>
        <row r="698">
          <cell r="E698">
            <v>14178990.431430001</v>
          </cell>
          <cell r="F698">
            <v>9701258.3830099981</v>
          </cell>
        </row>
        <row r="739">
          <cell r="E739">
            <v>4977011.69943</v>
          </cell>
          <cell r="F739">
            <v>3385082.0673599998</v>
          </cell>
        </row>
        <row r="753">
          <cell r="E753">
            <v>7001361.6864200002</v>
          </cell>
          <cell r="F753">
            <v>4731099.89867</v>
          </cell>
        </row>
        <row r="765">
          <cell r="E765">
            <v>1137077.13212</v>
          </cell>
          <cell r="F765">
            <v>771637.23465999996</v>
          </cell>
        </row>
        <row r="772">
          <cell r="E772">
            <v>559755.76251999999</v>
          </cell>
          <cell r="F772">
            <v>457334.81962999993</v>
          </cell>
        </row>
        <row r="793">
          <cell r="E793">
            <v>503784.15094000002</v>
          </cell>
          <cell r="F793">
            <v>356104.36269000004</v>
          </cell>
        </row>
        <row r="813">
          <cell r="E813">
            <v>810986.41197000002</v>
          </cell>
          <cell r="F813">
            <v>517932.43050999998</v>
          </cell>
        </row>
        <row r="853">
          <cell r="E853">
            <v>729171.48396999994</v>
          </cell>
          <cell r="F853">
            <v>469818.89048</v>
          </cell>
        </row>
        <row r="861">
          <cell r="E861">
            <v>21462.115000000002</v>
          </cell>
          <cell r="F861">
            <v>14518.398929999999</v>
          </cell>
        </row>
        <row r="865">
          <cell r="E865">
            <v>60352.812999999995</v>
          </cell>
          <cell r="F865">
            <v>33595.141100000001</v>
          </cell>
        </row>
        <row r="876">
          <cell r="E876">
            <v>0</v>
          </cell>
          <cell r="F876">
            <v>0</v>
          </cell>
        </row>
        <row r="897">
          <cell r="E897">
            <v>0</v>
          </cell>
          <cell r="F897">
            <v>0</v>
          </cell>
        </row>
        <row r="997">
          <cell r="E997">
            <v>1962606.94759</v>
          </cell>
          <cell r="F997">
            <v>1292257.5783299999</v>
          </cell>
        </row>
        <row r="1042">
          <cell r="E1042">
            <v>27671.55</v>
          </cell>
          <cell r="F1042">
            <v>19112.148369999999</v>
          </cell>
        </row>
        <row r="1045">
          <cell r="E1045">
            <v>685288.58</v>
          </cell>
          <cell r="F1045">
            <v>475444.98981</v>
          </cell>
        </row>
        <row r="1049">
          <cell r="E1049">
            <v>626559.67058999999</v>
          </cell>
          <cell r="F1049">
            <v>422346.93192</v>
          </cell>
        </row>
        <row r="1063">
          <cell r="E1063">
            <v>116435.1</v>
          </cell>
          <cell r="F1063">
            <v>73934.320130000007</v>
          </cell>
        </row>
        <row r="1067">
          <cell r="E1067">
            <v>506652.04700000008</v>
          </cell>
          <cell r="F1067">
            <v>301419.18810000003</v>
          </cell>
        </row>
        <row r="1079">
          <cell r="E1079">
            <v>719883.69218999997</v>
          </cell>
          <cell r="F1079">
            <v>532283.02273999993</v>
          </cell>
        </row>
        <row r="1127">
          <cell r="E1127">
            <v>327691.90389999998</v>
          </cell>
          <cell r="F1127">
            <v>246715.28198</v>
          </cell>
        </row>
        <row r="1130">
          <cell r="E1130">
            <v>268140.94377999997</v>
          </cell>
          <cell r="F1130">
            <v>184062.49788000001</v>
          </cell>
        </row>
        <row r="1138">
          <cell r="E1138">
            <v>124050.84451</v>
          </cell>
          <cell r="F1138">
            <v>101505.24288000001</v>
          </cell>
        </row>
        <row r="1150">
          <cell r="E1150">
            <v>1507788.05</v>
          </cell>
          <cell r="F1150">
            <v>809627.53726000001</v>
          </cell>
        </row>
        <row r="1153">
          <cell r="E1153">
            <v>1507788.05</v>
          </cell>
          <cell r="F1153">
            <v>809627.53726000001</v>
          </cell>
        </row>
        <row r="1157">
          <cell r="E1157">
            <v>29428668.110400002</v>
          </cell>
          <cell r="F1157">
            <v>18325037.290069997</v>
          </cell>
        </row>
        <row r="1163">
          <cell r="E1163">
            <v>0</v>
          </cell>
          <cell r="F1163">
            <v>0</v>
          </cell>
        </row>
        <row r="1164">
          <cell r="E1164">
            <v>0</v>
          </cell>
          <cell r="F1164">
            <v>0</v>
          </cell>
        </row>
        <row r="1167">
          <cell r="E1167">
            <v>1240246.02</v>
          </cell>
          <cell r="F1167">
            <v>2670000</v>
          </cell>
        </row>
        <row r="1168">
          <cell r="E1168">
            <v>-1840273.02</v>
          </cell>
          <cell r="F1168">
            <v>-1760000</v>
          </cell>
        </row>
        <row r="1170">
          <cell r="F1170">
            <v>-417000</v>
          </cell>
        </row>
        <row r="1171">
          <cell r="E1171">
            <v>11640657.130000001</v>
          </cell>
          <cell r="F1171">
            <v>7479989.1600000001</v>
          </cell>
        </row>
        <row r="1172">
          <cell r="E1172">
            <v>-10540630.130000001</v>
          </cell>
          <cell r="F1172">
            <v>-7896989.1600000001</v>
          </cell>
        </row>
        <row r="1173">
          <cell r="E1173">
            <v>0</v>
          </cell>
        </row>
        <row r="1178">
          <cell r="E1178">
            <v>0</v>
          </cell>
          <cell r="F1178">
            <v>0</v>
          </cell>
        </row>
        <row r="1182">
          <cell r="E1182">
            <v>-41665731.394819997</v>
          </cell>
          <cell r="F1182">
            <v>-29325190.76038</v>
          </cell>
        </row>
        <row r="1183">
          <cell r="E1183">
            <v>41809571.260399997</v>
          </cell>
          <cell r="F1183">
            <v>28148874.570859998</v>
          </cell>
        </row>
      </sheetData>
      <sheetData sheetId="1"/>
      <sheetData sheetId="2">
        <row r="21">
          <cell r="D21">
            <v>463294.72000000003</v>
          </cell>
          <cell r="E21">
            <v>335774.56803000002</v>
          </cell>
        </row>
        <row r="29">
          <cell r="D29">
            <v>50075.45</v>
          </cell>
          <cell r="E29">
            <v>33910.729679999997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8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12.6" customHeight="1" x14ac:dyDescent="0.2"/>
    <row r="2" spans="1:15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14435825.970000003</v>
      </c>
      <c r="D6" s="19">
        <f>D7+D11+D15+D18+D19+D20+D21+D22+D23+D24+D25+D26+D10-0.01</f>
        <v>9412882.2850200012</v>
      </c>
      <c r="E6" s="20">
        <f>D6/C6</f>
        <v>0.65205013586209082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2">
        <f>C8+C9</f>
        <v>8017053.3100000005</v>
      </c>
      <c r="D7" s="23">
        <f>D8+D9</f>
        <v>5442427.9306000015</v>
      </c>
      <c r="E7" s="24">
        <f>D7/C7</f>
        <v>0.67885639775045992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8</v>
      </c>
      <c r="C8" s="26">
        <f>[1]Расшир!E9</f>
        <v>749292.98</v>
      </c>
      <c r="D8" s="27">
        <f>[1]Расшир!F9</f>
        <v>601792.23618000001</v>
      </c>
      <c r="E8" s="24">
        <f>D8/C8</f>
        <v>0.80314676934514995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9</v>
      </c>
      <c r="C9" s="26">
        <f>[1]Расшир!E13</f>
        <v>7267760.3300000001</v>
      </c>
      <c r="D9" s="27">
        <f>[1]Расшир!F13</f>
        <v>4840635.6944200015</v>
      </c>
      <c r="E9" s="28">
        <f>D9/C9</f>
        <v>0.66604228464149162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17.45" customHeight="1" x14ac:dyDescent="0.25">
      <c r="A10" s="12"/>
      <c r="B10" s="29" t="s">
        <v>10</v>
      </c>
      <c r="C10" s="30">
        <f>[1]экономика!D21</f>
        <v>463294.72000000003</v>
      </c>
      <c r="D10" s="23">
        <f>[1]экономика!E21</f>
        <v>335774.56803000002</v>
      </c>
      <c r="E10" s="31">
        <f>D10/C10</f>
        <v>0.72475371191366045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2">
        <f>C12+C13+C14</f>
        <v>1036114.32</v>
      </c>
      <c r="D11" s="22">
        <f>D12+D13+D14</f>
        <v>743261.89042000007</v>
      </c>
      <c r="E11" s="24">
        <f t="shared" ref="E11:E90" si="0">D11/C11</f>
        <v>0.71735509882731874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28.15" customHeight="1" x14ac:dyDescent="0.25">
      <c r="A12" s="12"/>
      <c r="B12" s="32" t="s">
        <v>12</v>
      </c>
      <c r="C12" s="26">
        <f>[1]Расшир!E32</f>
        <v>985352.02</v>
      </c>
      <c r="D12" s="26">
        <f>[1]Расшир!F32</f>
        <v>708233.89094000007</v>
      </c>
      <c r="E12" s="28">
        <f t="shared" si="0"/>
        <v>0.71876230683527709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13</v>
      </c>
      <c r="C13" s="26">
        <f>[1]Расшир!E35</f>
        <v>686.85</v>
      </c>
      <c r="D13" s="26">
        <f>[1]Расшир!F35</f>
        <v>1117.2698</v>
      </c>
      <c r="E13" s="28">
        <f t="shared" si="0"/>
        <v>1.6266576399504986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46.15" customHeight="1" x14ac:dyDescent="0.25">
      <c r="A14" s="12"/>
      <c r="B14" s="33" t="s">
        <v>14</v>
      </c>
      <c r="C14" s="26">
        <f>[1]экономика!D29</f>
        <v>50075.45</v>
      </c>
      <c r="D14" s="26">
        <f>[1]экономика!E29</f>
        <v>33910.729679999997</v>
      </c>
      <c r="E14" s="24">
        <f t="shared" si="0"/>
        <v>0.6771927098009104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2">
        <f>C16+C17</f>
        <v>1272113.79</v>
      </c>
      <c r="D15" s="22">
        <f>D16+D17</f>
        <v>750518.20092000009</v>
      </c>
      <c r="E15" s="24">
        <f>D15/C15</f>
        <v>0.58997725425176006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16</v>
      </c>
      <c r="C16" s="26">
        <f>[1]Расшир!E41</f>
        <v>330892.03000000003</v>
      </c>
      <c r="D16" s="26">
        <f>[1]Расшир!F41</f>
        <v>108242.76403999999</v>
      </c>
      <c r="E16" s="28">
        <f>D16/C16</f>
        <v>0.32712411973174449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17</v>
      </c>
      <c r="C17" s="26">
        <f>[1]Расшир!E42</f>
        <v>941221.76</v>
      </c>
      <c r="D17" s="26">
        <f>[1]Расшир!F42</f>
        <v>642275.43688000005</v>
      </c>
      <c r="E17" s="28">
        <f t="shared" si="0"/>
        <v>0.68238481532768647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2">
        <f>[1]Расшир!E51</f>
        <v>258832.82</v>
      </c>
      <c r="D18" s="22">
        <f>[1]Расшир!F51</f>
        <v>177445.26268000001</v>
      </c>
      <c r="E18" s="24">
        <f t="shared" si="0"/>
        <v>0.68555936098057424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1.15" customHeight="1" x14ac:dyDescent="0.25">
      <c r="A19" s="12"/>
      <c r="B19" s="34" t="s">
        <v>19</v>
      </c>
      <c r="C19" s="22">
        <f>[1]Расшир!E59</f>
        <v>121.4</v>
      </c>
      <c r="D19" s="22">
        <f>[1]Расшир!F59+0.01</f>
        <v>12.074159999999999</v>
      </c>
      <c r="E19" s="24">
        <f>D19/C19</f>
        <v>9.9457660626029648E-2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2" customHeight="1" x14ac:dyDescent="0.25">
      <c r="A20" s="12"/>
      <c r="B20" s="34" t="s">
        <v>20</v>
      </c>
      <c r="C20" s="22">
        <f>[1]Расшир!E76</f>
        <v>2014442.8100000005</v>
      </c>
      <c r="D20" s="22">
        <f>[1]Расшир!F76</f>
        <v>1039127.2977</v>
      </c>
      <c r="E20" s="24">
        <f t="shared" si="0"/>
        <v>0.51583856962412333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13.9" customHeight="1" x14ac:dyDescent="0.25">
      <c r="A21" s="12"/>
      <c r="B21" s="34" t="s">
        <v>21</v>
      </c>
      <c r="C21" s="22">
        <f>[1]Расшир!E107</f>
        <v>77507.760000000009</v>
      </c>
      <c r="D21" s="22">
        <f>[1]Расшир!F107</f>
        <v>35516.82546</v>
      </c>
      <c r="E21" s="24">
        <f t="shared" si="0"/>
        <v>0.45823573613790408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28.9" customHeight="1" x14ac:dyDescent="0.25">
      <c r="A22" s="12"/>
      <c r="B22" s="34" t="s">
        <v>22</v>
      </c>
      <c r="C22" s="22">
        <f>[1]Расшир!E115</f>
        <v>55891.38</v>
      </c>
      <c r="D22" s="22">
        <f>[1]Расшир!F115</f>
        <v>49786.297420000003</v>
      </c>
      <c r="E22" s="24">
        <f t="shared" si="0"/>
        <v>0.89076879869489722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29.45" customHeight="1" x14ac:dyDescent="0.25">
      <c r="A23" s="12"/>
      <c r="B23" s="34" t="s">
        <v>23</v>
      </c>
      <c r="C23" s="22">
        <f>[1]Расшир!E129</f>
        <v>993814.45</v>
      </c>
      <c r="D23" s="22">
        <f>[1]Расшир!F129</f>
        <v>639137.39481999993</v>
      </c>
      <c r="E23" s="24">
        <f t="shared" si="0"/>
        <v>0.64311541739003686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2">
        <f>[1]Расшир!E152</f>
        <v>362.57</v>
      </c>
      <c r="D24" s="22">
        <f>[1]Расшир!F152</f>
        <v>90.5</v>
      </c>
      <c r="E24" s="24">
        <f t="shared" si="0"/>
        <v>0.24960697244669997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2">
        <f>[1]Расшир!E157</f>
        <v>233986.86000000004</v>
      </c>
      <c r="D25" s="22">
        <f>[1]Расшир!F157</f>
        <v>190184.99489</v>
      </c>
      <c r="E25" s="24">
        <f t="shared" si="0"/>
        <v>0.8128020303789707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18.600000000000001" customHeight="1" x14ac:dyDescent="0.25">
      <c r="A26" s="12"/>
      <c r="B26" s="35" t="s">
        <v>26</v>
      </c>
      <c r="C26" s="22">
        <f>[1]Расшир!E209</f>
        <v>12289.78</v>
      </c>
      <c r="D26" s="22">
        <f>[1]Расшир!F209</f>
        <v>9599.0579199999993</v>
      </c>
      <c r="E26" s="24">
        <f t="shared" si="0"/>
        <v>0.78106019147616956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2">
        <f>[1]Расшир!E215</f>
        <v>14349002.274819998</v>
      </c>
      <c r="D27" s="22">
        <f>[1]Расшир!F215</f>
        <v>9595471.1945699994</v>
      </c>
      <c r="E27" s="24">
        <f t="shared" si="0"/>
        <v>0.66872044556076082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31.9" customHeight="1" x14ac:dyDescent="0.25">
      <c r="A28" s="12"/>
      <c r="B28" s="35" t="s">
        <v>28</v>
      </c>
      <c r="C28" s="22">
        <f>[1]Расшир!E216-0.01</f>
        <v>14340799.666819999</v>
      </c>
      <c r="D28" s="22">
        <f>[1]Расшир!F216</f>
        <v>9581362.2029099986</v>
      </c>
      <c r="E28" s="24">
        <f t="shared" si="0"/>
        <v>0.66811910252663187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29</v>
      </c>
      <c r="C29" s="22">
        <f>[1]Расшир!E341</f>
        <v>0</v>
      </c>
      <c r="D29" s="22">
        <f>[1]Расшир!F341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30</v>
      </c>
      <c r="C30" s="26">
        <f>[1]Расшир!E217</f>
        <v>98530.4</v>
      </c>
      <c r="D30" s="26">
        <f>[1]Расшир!F217</f>
        <v>98530.4</v>
      </c>
      <c r="E30" s="28">
        <f t="shared" si="0"/>
        <v>1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31</v>
      </c>
      <c r="C31" s="26">
        <f>[1]Расшир!E221</f>
        <v>9612754.5148199983</v>
      </c>
      <c r="D31" s="26">
        <f>[1]Расшир!F221</f>
        <v>7460394.2485399991</v>
      </c>
      <c r="E31" s="28">
        <f t="shared" si="0"/>
        <v>0.77609328700096292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9"/>
      <c r="B32" s="38" t="s">
        <v>32</v>
      </c>
      <c r="C32" s="26">
        <f>[1]Расшир!E270</f>
        <v>0</v>
      </c>
      <c r="D32" s="26">
        <f>[1]Расшир!F270</f>
        <v>0</v>
      </c>
      <c r="E32" s="28">
        <v>0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33</v>
      </c>
      <c r="C33" s="26">
        <f>[1]Расшир!E280</f>
        <v>4629514.7619999992</v>
      </c>
      <c r="D33" s="26">
        <f>[1]Расшир!F280</f>
        <v>2022437.55437</v>
      </c>
      <c r="E33" s="28">
        <f t="shared" si="0"/>
        <v>0.43685735078988835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27.6" customHeight="1" x14ac:dyDescent="0.25">
      <c r="A34" s="12"/>
      <c r="B34" s="36" t="s">
        <v>34</v>
      </c>
      <c r="C34" s="22">
        <f>[1]Расшир!E352</f>
        <v>-68341.772000000012</v>
      </c>
      <c r="D34" s="22">
        <f>[1]Расшир!F352</f>
        <v>-78294.298470000009</v>
      </c>
      <c r="E34" s="28" t="s">
        <v>35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16.899999999999999" customHeight="1" x14ac:dyDescent="0.25">
      <c r="A35" s="12"/>
      <c r="B35" s="36" t="s">
        <v>36</v>
      </c>
      <c r="C35" s="30">
        <f>[1]Расшир!E344</f>
        <v>21274.53</v>
      </c>
      <c r="D35" s="30">
        <f>[1]Расшир!F344</f>
        <v>19359.225600000002</v>
      </c>
      <c r="E35" s="24">
        <f t="shared" si="0"/>
        <v>0.90997195237685635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37</v>
      </c>
      <c r="C36" s="30">
        <f>[1]Расшир!E346</f>
        <v>55269.84</v>
      </c>
      <c r="D36" s="30">
        <f>[1]Расшир!F346</f>
        <v>73044.064530000003</v>
      </c>
      <c r="E36" s="24">
        <f t="shared" si="0"/>
        <v>1.3215899400106823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38</v>
      </c>
      <c r="C37" s="22">
        <f>[1]Расшир!E373</f>
        <v>28784828.244819999</v>
      </c>
      <c r="D37" s="22">
        <f>[1]Расшир!F373</f>
        <v>19008353.479589999</v>
      </c>
      <c r="E37" s="24">
        <f t="shared" si="0"/>
        <v>0.66036014937871534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9" hidden="1" customHeight="1" x14ac:dyDescent="0.2">
      <c r="A39" s="12"/>
      <c r="C39" s="48"/>
      <c r="D39" s="48"/>
      <c r="E39" s="49"/>
    </row>
    <row r="40" spans="1:15" ht="15.75" x14ac:dyDescent="0.25">
      <c r="A40" s="12"/>
      <c r="B40" s="17" t="s">
        <v>39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2.6" customHeight="1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40</v>
      </c>
      <c r="B42" s="55" t="s">
        <v>41</v>
      </c>
      <c r="C42" s="56">
        <f>[1]Расшир!E376</f>
        <v>2826886.1259500002</v>
      </c>
      <c r="D42" s="56">
        <f>[1]Расшир!F376</f>
        <v>2093572.4492599997</v>
      </c>
      <c r="E42" s="57">
        <f t="shared" si="0"/>
        <v>0.74059313180025466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42</v>
      </c>
      <c r="B43" s="59" t="s">
        <v>43</v>
      </c>
      <c r="C43" s="26">
        <f>[1]Расшир!E413</f>
        <v>2794.07</v>
      </c>
      <c r="D43" s="26">
        <f>[1]Расшир!F413</f>
        <v>1873.3693499999999</v>
      </c>
      <c r="E43" s="28">
        <f t="shared" si="0"/>
        <v>0.67048046398264893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44</v>
      </c>
      <c r="B44" s="59" t="s">
        <v>45</v>
      </c>
      <c r="C44" s="26">
        <f>[1]Расшир!E417</f>
        <v>64484.619999999995</v>
      </c>
      <c r="D44" s="26">
        <f>[1]Расшир!F417</f>
        <v>35914.691000000006</v>
      </c>
      <c r="E44" s="28">
        <f t="shared" si="0"/>
        <v>0.55694971917334724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46</v>
      </c>
      <c r="B45" s="59" t="s">
        <v>47</v>
      </c>
      <c r="C45" s="26">
        <f>[1]Расшир!E425+0.01</f>
        <v>835777.66477000015</v>
      </c>
      <c r="D45" s="26">
        <f>[1]Расшир!F425</f>
        <v>572800.38548999978</v>
      </c>
      <c r="E45" s="28">
        <f t="shared" si="0"/>
        <v>0.68535019495601168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8" t="s">
        <v>48</v>
      </c>
      <c r="B46" s="59" t="s">
        <v>49</v>
      </c>
      <c r="C46" s="26">
        <f>[1]Расшир!E437</f>
        <v>0</v>
      </c>
      <c r="D46" s="26">
        <f>[1]Расшир!F437</f>
        <v>0</v>
      </c>
      <c r="E46" s="28">
        <v>0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50</v>
      </c>
      <c r="B47" s="59" t="s">
        <v>51</v>
      </c>
      <c r="C47" s="26">
        <f>[1]Расшир!E440</f>
        <v>181924.1</v>
      </c>
      <c r="D47" s="26">
        <f>[1]Расшир!F440</f>
        <v>117400.28741999999</v>
      </c>
      <c r="E47" s="28">
        <f t="shared" si="0"/>
        <v>0.64532564635471601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52</v>
      </c>
      <c r="B48" s="59" t="s">
        <v>53</v>
      </c>
      <c r="C48" s="26">
        <f>[1]Расшир!E450</f>
        <v>7504.15</v>
      </c>
      <c r="D48" s="26">
        <f>[1]Расшир!F450</f>
        <v>5250.0033800000001</v>
      </c>
      <c r="E48" s="28">
        <f t="shared" si="0"/>
        <v>0.69961333129001957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54</v>
      </c>
      <c r="B49" s="59" t="s">
        <v>55</v>
      </c>
      <c r="C49" s="26">
        <f>[1]Расшир!E457</f>
        <v>27612.9208</v>
      </c>
      <c r="D49" s="26">
        <f>[1]Расшир!F457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56</v>
      </c>
      <c r="B50" s="59" t="s">
        <v>57</v>
      </c>
      <c r="C50" s="26">
        <f>[1]Расшир!E459</f>
        <v>1706788.61038</v>
      </c>
      <c r="D50" s="26">
        <f>[1]Расшир!F459</f>
        <v>1360333.7126199999</v>
      </c>
      <c r="E50" s="28">
        <f t="shared" si="0"/>
        <v>0.79701358700602931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58</v>
      </c>
      <c r="B51" s="60" t="s">
        <v>59</v>
      </c>
      <c r="C51" s="56">
        <f>[1]Расшир!E485</f>
        <v>74339.332569999999</v>
      </c>
      <c r="D51" s="56">
        <f>[1]Расшир!F485</f>
        <v>55758.507960000003</v>
      </c>
      <c r="E51" s="57">
        <f t="shared" si="0"/>
        <v>0.75005392209428612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1" t="s">
        <v>60</v>
      </c>
      <c r="B52" s="62" t="s">
        <v>61</v>
      </c>
      <c r="C52" s="26">
        <f>[1]Расшир!E496</f>
        <v>74339.332569999999</v>
      </c>
      <c r="D52" s="26">
        <f>[1]Расшир!F496</f>
        <v>55758.507960000003</v>
      </c>
      <c r="E52" s="28">
        <f>D52/C52</f>
        <v>0.75005392209428612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62</v>
      </c>
      <c r="B53" s="55" t="s">
        <v>63</v>
      </c>
      <c r="C53" s="56">
        <f>[1]Расшир!E504</f>
        <v>4481583.5983099993</v>
      </c>
      <c r="D53" s="56">
        <f>[1]Расшир!F504</f>
        <v>2043437.74972</v>
      </c>
      <c r="E53" s="57">
        <f t="shared" si="0"/>
        <v>0.45596332298488829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64</v>
      </c>
      <c r="B54" s="59" t="s">
        <v>65</v>
      </c>
      <c r="C54" s="26">
        <f>[1]Расшир!E560</f>
        <v>531548.22470000002</v>
      </c>
      <c r="D54" s="26">
        <f>[1]Расшир!F560</f>
        <v>367296.09522999998</v>
      </c>
      <c r="E54" s="28">
        <f t="shared" si="0"/>
        <v>0.69099298645442353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66</v>
      </c>
      <c r="B55" s="59" t="s">
        <v>67</v>
      </c>
      <c r="C55" s="26">
        <f>[1]Расшир!E570+0.01</f>
        <v>3854739.7847299995</v>
      </c>
      <c r="D55" s="26">
        <f>[1]Расшир!F570-0.01</f>
        <v>1617165.1473099999</v>
      </c>
      <c r="E55" s="28">
        <f t="shared" si="0"/>
        <v>0.41952641102161253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68</v>
      </c>
      <c r="B56" s="64" t="s">
        <v>69</v>
      </c>
      <c r="C56" s="65">
        <f>[1]Расшир!E579</f>
        <v>95295.598880000005</v>
      </c>
      <c r="D56" s="66">
        <f>[1]Расшир!F579</f>
        <v>58976.497180000006</v>
      </c>
      <c r="E56" s="28">
        <f t="shared" si="0"/>
        <v>0.61887954819682223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70</v>
      </c>
      <c r="B57" s="55" t="s">
        <v>71</v>
      </c>
      <c r="C57" s="56">
        <f>[1]Расшир!E593</f>
        <v>2861903.5203900002</v>
      </c>
      <c r="D57" s="56">
        <f>[1]Расшир!F593</f>
        <v>1276995.9042799999</v>
      </c>
      <c r="E57" s="57">
        <f t="shared" si="0"/>
        <v>0.44620508524549418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72</v>
      </c>
      <c r="B58" s="59" t="s">
        <v>73</v>
      </c>
      <c r="C58" s="26">
        <f>[1]Расшир!E637</f>
        <v>838643.64483999996</v>
      </c>
      <c r="D58" s="26">
        <f>[1]Расшир!F637</f>
        <v>416268.12581999996</v>
      </c>
      <c r="E58" s="28">
        <f t="shared" si="0"/>
        <v>0.4963587673754058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74</v>
      </c>
      <c r="B59" s="59" t="s">
        <v>75</v>
      </c>
      <c r="C59" s="26">
        <f>[1]Расшир!E647</f>
        <v>403227.50057000003</v>
      </c>
      <c r="D59" s="26">
        <f>[1]Расшир!F647</f>
        <v>173455.04564</v>
      </c>
      <c r="E59" s="28">
        <f t="shared" si="0"/>
        <v>0.43016670587895162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76</v>
      </c>
      <c r="B60" s="59" t="s">
        <v>77</v>
      </c>
      <c r="C60" s="26">
        <f>[1]Расшир!E654</f>
        <v>1054498.0537299998</v>
      </c>
      <c r="D60" s="26">
        <f>[1]Расшир!F654</f>
        <v>416694.78041000001</v>
      </c>
      <c r="E60" s="28">
        <f t="shared" si="0"/>
        <v>0.39515936415060765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8" t="s">
        <v>78</v>
      </c>
      <c r="B61" s="59" t="s">
        <v>79</v>
      </c>
      <c r="C61" s="26">
        <f>[1]Расшир!E662</f>
        <v>0</v>
      </c>
      <c r="D61" s="26">
        <f>[1]Расшир!F662</f>
        <v>0</v>
      </c>
      <c r="E61" s="28">
        <v>0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80</v>
      </c>
      <c r="B62" s="59" t="s">
        <v>81</v>
      </c>
      <c r="C62" s="26">
        <f>[1]Расшир!E665+0.01</f>
        <v>565534.33125000005</v>
      </c>
      <c r="D62" s="26">
        <f>[1]Расшир!F665-0.01</f>
        <v>270577.94241000002</v>
      </c>
      <c r="E62" s="28">
        <f t="shared" si="0"/>
        <v>0.47844653712170193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82</v>
      </c>
      <c r="B63" s="55" t="s">
        <v>83</v>
      </c>
      <c r="C63" s="56">
        <f>[1]Расшир!E686</f>
        <v>3700</v>
      </c>
      <c r="D63" s="56">
        <f>[1]Расшир!F686</f>
        <v>1913.7270000000001</v>
      </c>
      <c r="E63" s="69">
        <f>D63/C63</f>
        <v>0.51722351351351359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84</v>
      </c>
      <c r="B64" s="62" t="s">
        <v>85</v>
      </c>
      <c r="C64" s="26">
        <f>[1]Расшир!E693</f>
        <v>3700</v>
      </c>
      <c r="D64" s="26">
        <f>[1]Расшир!F693</f>
        <v>1913.7270000000001</v>
      </c>
      <c r="E64" s="28">
        <f>D64/C64</f>
        <v>0.51722351351351359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1" t="s">
        <v>86</v>
      </c>
      <c r="B65" s="62" t="s">
        <v>87</v>
      </c>
      <c r="C65" s="26">
        <f>[1]Расшир!$E$696</f>
        <v>0</v>
      </c>
      <c r="D65" s="26">
        <f>[1]Расшир!$F$696</f>
        <v>0</v>
      </c>
      <c r="E65" s="28"/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88</v>
      </c>
      <c r="B66" s="55" t="s">
        <v>89</v>
      </c>
      <c r="C66" s="56">
        <f>[1]Расшир!E698</f>
        <v>14178990.431430001</v>
      </c>
      <c r="D66" s="56">
        <f>[1]Расшир!F698</f>
        <v>9701258.3830099981</v>
      </c>
      <c r="E66" s="57">
        <f t="shared" si="0"/>
        <v>0.68419951546801294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90</v>
      </c>
      <c r="B67" s="59" t="s">
        <v>91</v>
      </c>
      <c r="C67" s="26">
        <f>[1]Расшир!E739</f>
        <v>4977011.69943</v>
      </c>
      <c r="D67" s="26">
        <f>[1]Расшир!F739</f>
        <v>3385082.0673599998</v>
      </c>
      <c r="E67" s="28">
        <f t="shared" si="0"/>
        <v>0.68014348203113151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92</v>
      </c>
      <c r="B68" s="59" t="s">
        <v>93</v>
      </c>
      <c r="C68" s="26">
        <f>[1]Расшир!E753</f>
        <v>7001361.6864200002</v>
      </c>
      <c r="D68" s="26">
        <f>[1]Расшир!F753</f>
        <v>4731099.89867</v>
      </c>
      <c r="E68" s="28">
        <f t="shared" si="0"/>
        <v>0.67573996467666408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94</v>
      </c>
      <c r="B69" s="70" t="s">
        <v>95</v>
      </c>
      <c r="C69" s="26">
        <f>[1]Расшир!E765</f>
        <v>1137077.13212</v>
      </c>
      <c r="D69" s="26">
        <f>[1]Расшир!F765</f>
        <v>771637.23465999996</v>
      </c>
      <c r="E69" s="28">
        <f t="shared" si="0"/>
        <v>0.67861468044945805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96</v>
      </c>
      <c r="B70" s="59" t="s">
        <v>97</v>
      </c>
      <c r="C70" s="26">
        <f>[1]Расшир!E772</f>
        <v>559755.76251999999</v>
      </c>
      <c r="D70" s="26">
        <f>[1]Расшир!F772</f>
        <v>457334.81962999993</v>
      </c>
      <c r="E70" s="28">
        <f t="shared" si="0"/>
        <v>0.81702565699564267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98</v>
      </c>
      <c r="B71" s="59" t="s">
        <v>99</v>
      </c>
      <c r="C71" s="26">
        <f>[1]Расшир!E793</f>
        <v>503784.15094000002</v>
      </c>
      <c r="D71" s="26">
        <f>[1]Расшир!F793</f>
        <v>356104.36269000004</v>
      </c>
      <c r="E71" s="28">
        <f t="shared" si="0"/>
        <v>0.70685900305825933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100</v>
      </c>
      <c r="B72" s="60" t="s">
        <v>101</v>
      </c>
      <c r="C72" s="56">
        <f>[1]Расшир!E813</f>
        <v>810986.41197000002</v>
      </c>
      <c r="D72" s="56">
        <f>[1]Расшир!F813</f>
        <v>517932.43050999998</v>
      </c>
      <c r="E72" s="57">
        <f t="shared" si="0"/>
        <v>0.63864501656922867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102</v>
      </c>
      <c r="B73" s="59" t="s">
        <v>103</v>
      </c>
      <c r="C73" s="26">
        <f>[1]Расшир!E853</f>
        <v>729171.48396999994</v>
      </c>
      <c r="D73" s="26">
        <f>[1]Расшир!F853</f>
        <v>469818.89048</v>
      </c>
      <c r="E73" s="28">
        <f t="shared" si="0"/>
        <v>0.64431879305270479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104</v>
      </c>
      <c r="B74" s="59" t="s">
        <v>105</v>
      </c>
      <c r="C74" s="26">
        <f>[1]Расшир!E861</f>
        <v>21462.115000000002</v>
      </c>
      <c r="D74" s="26">
        <f>[1]Расшир!F861</f>
        <v>14518.398929999999</v>
      </c>
      <c r="E74" s="28">
        <f>D74/C74</f>
        <v>0.67646636550032457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106</v>
      </c>
      <c r="B75" s="59" t="s">
        <v>107</v>
      </c>
      <c r="C75" s="26">
        <f>[1]Расшир!E865</f>
        <v>60352.812999999995</v>
      </c>
      <c r="D75" s="26">
        <f>[1]Расшир!F865</f>
        <v>33595.141100000001</v>
      </c>
      <c r="E75" s="28">
        <f t="shared" si="0"/>
        <v>0.5566458203033553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108</v>
      </c>
      <c r="B76" s="71" t="s">
        <v>109</v>
      </c>
      <c r="C76" s="56">
        <f>[1]Расшир!E876</f>
        <v>0</v>
      </c>
      <c r="D76" s="56">
        <f>[1]Расшир!F876</f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110</v>
      </c>
      <c r="B77" s="62" t="s">
        <v>111</v>
      </c>
      <c r="C77" s="26">
        <f>[1]Расшир!E897</f>
        <v>0</v>
      </c>
      <c r="D77" s="26">
        <f>[1]Расшир!F897</f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112</v>
      </c>
      <c r="B78" s="55" t="s">
        <v>113</v>
      </c>
      <c r="C78" s="56">
        <f>[1]Расшир!E997</f>
        <v>1962606.94759</v>
      </c>
      <c r="D78" s="56">
        <f>[1]Расшир!F997</f>
        <v>1292257.5783299999</v>
      </c>
      <c r="E78" s="57">
        <f t="shared" si="0"/>
        <v>0.65843931711178272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114</v>
      </c>
      <c r="B79" s="59" t="s">
        <v>115</v>
      </c>
      <c r="C79" s="26">
        <f>[1]Расшир!E1042</f>
        <v>27671.55</v>
      </c>
      <c r="D79" s="26">
        <f>[1]Расшир!F1042</f>
        <v>19112.148369999999</v>
      </c>
      <c r="E79" s="28">
        <f t="shared" si="0"/>
        <v>0.69067863455426237</v>
      </c>
      <c r="F79" s="72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116</v>
      </c>
      <c r="B80" s="59" t="s">
        <v>117</v>
      </c>
      <c r="C80" s="26">
        <f>[1]Расшир!E1045</f>
        <v>685288.58</v>
      </c>
      <c r="D80" s="26">
        <f>[1]Расшир!F1045</f>
        <v>475444.98981</v>
      </c>
      <c r="E80" s="28">
        <f t="shared" si="0"/>
        <v>0.69378799484736786</v>
      </c>
      <c r="F80" s="72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118</v>
      </c>
      <c r="B81" s="59" t="s">
        <v>119</v>
      </c>
      <c r="C81" s="26">
        <f>[1]Расшир!E1049</f>
        <v>626559.67058999999</v>
      </c>
      <c r="D81" s="26">
        <f>[1]Расшир!F1049</f>
        <v>422346.93192</v>
      </c>
      <c r="E81" s="28">
        <f t="shared" si="0"/>
        <v>0.67407296023744545</v>
      </c>
      <c r="F81" s="72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120</v>
      </c>
      <c r="B82" s="59" t="s">
        <v>121</v>
      </c>
      <c r="C82" s="26">
        <f>[1]Расшир!E1063</f>
        <v>116435.1</v>
      </c>
      <c r="D82" s="26">
        <f>[1]Расшир!F1063</f>
        <v>73934.320130000007</v>
      </c>
      <c r="E82" s="28">
        <f>D82/C82</f>
        <v>0.63498309470254244</v>
      </c>
      <c r="F82" s="72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122</v>
      </c>
      <c r="B83" s="59" t="s">
        <v>123</v>
      </c>
      <c r="C83" s="26">
        <f>[1]Расшир!E1067</f>
        <v>506652.04700000008</v>
      </c>
      <c r="D83" s="26">
        <f>[1]Расшир!F1067</f>
        <v>301419.18810000003</v>
      </c>
      <c r="E83" s="28">
        <f t="shared" si="0"/>
        <v>0.59492345858419082</v>
      </c>
      <c r="F83" s="72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124</v>
      </c>
      <c r="B84" s="55" t="s">
        <v>125</v>
      </c>
      <c r="C84" s="56">
        <f>[1]Расшир!E1079</f>
        <v>719883.69218999997</v>
      </c>
      <c r="D84" s="56">
        <f>[1]Расшир!F1079</f>
        <v>532283.02273999993</v>
      </c>
      <c r="E84" s="57">
        <f t="shared" si="0"/>
        <v>0.73940141791615088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126</v>
      </c>
      <c r="B85" s="59" t="s">
        <v>127</v>
      </c>
      <c r="C85" s="26">
        <f>[1]Расшир!E1127</f>
        <v>327691.90389999998</v>
      </c>
      <c r="D85" s="26">
        <f>[1]Расшир!F1127</f>
        <v>246715.28198</v>
      </c>
      <c r="E85" s="28">
        <f t="shared" si="0"/>
        <v>0.75288793846822899</v>
      </c>
      <c r="F85" s="72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128</v>
      </c>
      <c r="B86" s="59" t="s">
        <v>129</v>
      </c>
      <c r="C86" s="26">
        <f>[1]Расшир!E1130</f>
        <v>268140.94377999997</v>
      </c>
      <c r="D86" s="26">
        <f>[1]Расшир!F1130</f>
        <v>184062.49788000001</v>
      </c>
      <c r="E86" s="28">
        <f t="shared" si="0"/>
        <v>0.68643936015611506</v>
      </c>
      <c r="F86" s="72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130</v>
      </c>
      <c r="B87" s="59" t="s">
        <v>131</v>
      </c>
      <c r="C87" s="26">
        <f>[1]Расшир!E1138+0.01</f>
        <v>124050.85450999999</v>
      </c>
      <c r="D87" s="26">
        <f>[1]Расшир!F1138</f>
        <v>101505.24288000001</v>
      </c>
      <c r="E87" s="28">
        <f t="shared" si="0"/>
        <v>0.81825508805195257</v>
      </c>
      <c r="F87" s="72"/>
      <c r="G87" s="21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8" t="s">
        <v>132</v>
      </c>
      <c r="B88" s="60" t="s">
        <v>133</v>
      </c>
      <c r="C88" s="56">
        <f>[1]Расшир!E1150</f>
        <v>1507788.05</v>
      </c>
      <c r="D88" s="56">
        <f>[1]Расшир!F1150</f>
        <v>809627.53726000001</v>
      </c>
      <c r="E88" s="57">
        <f t="shared" si="0"/>
        <v>0.53696375777749394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134</v>
      </c>
      <c r="B89" s="59" t="s">
        <v>135</v>
      </c>
      <c r="C89" s="26">
        <f>[1]Расшир!E1153</f>
        <v>1507788.05</v>
      </c>
      <c r="D89" s="26">
        <f>[1]Расшир!F1153</f>
        <v>809627.53726000001</v>
      </c>
      <c r="E89" s="28">
        <f t="shared" si="0"/>
        <v>0.53696375777749394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21" customHeight="1" x14ac:dyDescent="0.3">
      <c r="A90" s="41"/>
      <c r="B90" s="73" t="s">
        <v>136</v>
      </c>
      <c r="C90" s="74">
        <f>[1]Расшир!E1157</f>
        <v>29428668.110400002</v>
      </c>
      <c r="D90" s="74">
        <f>[1]Расшир!F1157</f>
        <v>18325037.290069997</v>
      </c>
      <c r="E90" s="75">
        <f t="shared" si="0"/>
        <v>0.62269339615794517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6"/>
      <c r="D91" s="76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137</v>
      </c>
      <c r="C92" s="18">
        <f>C37-C90</f>
        <v>-643839.86558000371</v>
      </c>
      <c r="D92" s="18">
        <f>D37-D90</f>
        <v>683316.18952000141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6"/>
      <c r="D93" s="76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138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139</v>
      </c>
      <c r="C95" s="76">
        <f>[1]Расшир!E1163</f>
        <v>0</v>
      </c>
      <c r="D95" s="76">
        <f>[1]Расшир!F1163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140</v>
      </c>
      <c r="C96" s="76">
        <f>[1]Расшир!E1164</f>
        <v>0</v>
      </c>
      <c r="D96" s="76">
        <f>[1]Расшир!F1164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6"/>
      <c r="D97" s="76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141</v>
      </c>
      <c r="C98" s="18">
        <f>C99+C100</f>
        <v>-600027</v>
      </c>
      <c r="D98" s="18">
        <f>D99+D100</f>
        <v>910000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142</v>
      </c>
      <c r="C99" s="76">
        <f>[1]Расшир!E1167</f>
        <v>1240246.02</v>
      </c>
      <c r="D99" s="76">
        <f>[1]Расшир!F1167</f>
        <v>2670000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143</v>
      </c>
      <c r="C100" s="76">
        <f>[1]Расшир!E1168</f>
        <v>-1840273.02</v>
      </c>
      <c r="D100" s="76">
        <f>[1]Расшир!F1168</f>
        <v>-1760000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6"/>
      <c r="D101" s="76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144</v>
      </c>
      <c r="C102" s="18">
        <f>C103+C104</f>
        <v>1100027</v>
      </c>
      <c r="D102" s="18">
        <f>[1]Расшир!F1170</f>
        <v>-417000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145</v>
      </c>
      <c r="C103" s="76">
        <f>[1]Расшир!E1171</f>
        <v>11640657.130000001</v>
      </c>
      <c r="D103" s="76">
        <f>[1]Расшир!F1171</f>
        <v>7479989.1600000001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146</v>
      </c>
      <c r="C104" s="76">
        <f>[1]Расшир!E1172</f>
        <v>-10540630.130000001</v>
      </c>
      <c r="D104" s="76">
        <f>[1]Расшир!F1172</f>
        <v>-7896989.1600000001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6"/>
      <c r="D105" s="76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147</v>
      </c>
      <c r="C106" s="18">
        <f>C107+C108</f>
        <v>143839.86557999998</v>
      </c>
      <c r="D106" s="18">
        <f>D107+D108</f>
        <v>-1176316.1895200014</v>
      </c>
      <c r="E106" s="20"/>
      <c r="F106" s="8"/>
      <c r="G106" s="77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148</v>
      </c>
      <c r="C107" s="76">
        <f>[1]Расшир!E1182</f>
        <v>-41665731.394819997</v>
      </c>
      <c r="D107" s="76">
        <f>[1]Расшир!F1182</f>
        <v>-29325190.76038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149</v>
      </c>
      <c r="C108" s="76">
        <f>[1]Расшир!E1183</f>
        <v>41809571.260399997</v>
      </c>
      <c r="D108" s="76">
        <f>[1]Расшир!F1183</f>
        <v>28148874.570859998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6"/>
      <c r="D109" s="76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x14ac:dyDescent="0.25">
      <c r="A110" s="12"/>
      <c r="B110" s="34" t="s">
        <v>150</v>
      </c>
      <c r="C110" s="18">
        <f>[1]Расшир!E1173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customHeight="1" x14ac:dyDescent="0.25">
      <c r="A111" s="12"/>
      <c r="B111" s="78" t="s">
        <v>151</v>
      </c>
      <c r="C111" s="79">
        <f>[1]Расшир!E1174</f>
        <v>0</v>
      </c>
      <c r="D111" s="80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x14ac:dyDescent="0.25">
      <c r="A112" s="12"/>
      <c r="B112" s="81" t="s">
        <v>152</v>
      </c>
      <c r="C112" s="26">
        <f>[1]Расшир!E1175</f>
        <v>0</v>
      </c>
      <c r="D112" s="76">
        <f>[1]Расшир!F1175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2" t="s">
        <v>153</v>
      </c>
      <c r="C113" s="83">
        <f>[1]Расшир!E1178</f>
        <v>0</v>
      </c>
      <c r="D113" s="84">
        <f>[1]Расшир!F1178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x14ac:dyDescent="0.25">
      <c r="A114" s="12"/>
      <c r="B114" s="81"/>
      <c r="C114" s="76"/>
      <c r="D114" s="76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45" customHeight="1" x14ac:dyDescent="0.25">
      <c r="A115" s="12"/>
      <c r="B115" s="85" t="s">
        <v>154</v>
      </c>
      <c r="C115" s="80">
        <f>C116</f>
        <v>0</v>
      </c>
      <c r="D115" s="80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x14ac:dyDescent="0.25">
      <c r="A116" s="12"/>
      <c r="B116" s="86" t="s">
        <v>155</v>
      </c>
      <c r="C116" s="87">
        <f>[1]Расшир!E1177</f>
        <v>0</v>
      </c>
      <c r="D116" s="88">
        <f>[1]Расшир!F1177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6"/>
      <c r="D117" s="76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x14ac:dyDescent="0.25">
      <c r="A118" s="12"/>
      <c r="B118" s="25"/>
      <c r="C118" s="76"/>
      <c r="D118" s="76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4" t="s">
        <v>156</v>
      </c>
      <c r="C119" s="18">
        <f>C94+C98+C102+C106+C110</f>
        <v>643839.86557999998</v>
      </c>
      <c r="D119" s="18">
        <f>D94+D98+D102+D106+D110</f>
        <v>-683316.18952000141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399" spans="7:7" x14ac:dyDescent="0.2">
      <c r="G399" s="89"/>
    </row>
    <row r="484" spans="4:4" ht="18.75" x14ac:dyDescent="0.3">
      <c r="D484" s="90"/>
    </row>
    <row r="485" spans="4:4" ht="18.75" x14ac:dyDescent="0.3">
      <c r="D485" s="90"/>
    </row>
    <row r="488" spans="4:4" x14ac:dyDescent="0.2">
      <c r="D488" s="91"/>
    </row>
  </sheetData>
  <pageMargins left="0.23622047244094491" right="0.23622047244094491" top="0.74803149606299213" bottom="0.19685039370078741" header="0.31496062992125984" footer="0.31496062992125984"/>
  <pageSetup paperSize="9" scale="92" fitToHeight="0" orientation="portrait" r:id="rId1"/>
  <rowBreaks count="2" manualBreakCount="2">
    <brk id="39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0918DF-07E8-4B33-9E3D-29D546053C3C}"/>
</file>

<file path=customXml/itemProps2.xml><?xml version="1.0" encoding="utf-8"?>
<ds:datastoreItem xmlns:ds="http://schemas.openxmlformats.org/officeDocument/2006/customXml" ds:itemID="{75B5D09A-7A7F-4CD1-A776-C5AF69B3F3BA}"/>
</file>

<file path=customXml/itemProps3.xml><?xml version="1.0" encoding="utf-8"?>
<ds:datastoreItem xmlns:ds="http://schemas.openxmlformats.org/officeDocument/2006/customXml" ds:itemID="{F324E071-DAA8-47A1-863A-6D2505CB9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01.10.2017</vt:lpstr>
      <vt:lpstr>'на 01.10.2017'!Область_печати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Никишенкова Светлана Михайловна</dc:creator>
  <cp:lastModifiedBy>Богданов Филипп Владимирович</cp:lastModifiedBy>
  <dcterms:created xsi:type="dcterms:W3CDTF">2017-10-12T05:02:39Z</dcterms:created>
  <dcterms:modified xsi:type="dcterms:W3CDTF">2017-10-18T02:24:11Z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