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7130" windowHeight="8880"/>
  </bookViews>
  <sheets>
    <sheet name="на 01.11.2016" sheetId="1" r:id="rId1"/>
  </sheets>
  <externalReferences>
    <externalReference r:id="rId2"/>
  </externalReferences>
  <definedNames>
    <definedName name="Z_3A62FDFE_B33F_4285_AF26_B946B57D89E5_.wvu.Rows" localSheetId="0" hidden="1">'на 01.11.2016'!$29:$29,'на 01.11.2016'!$38:$38,'на 01.11.2016'!$75:$76,'на 01.11.2016'!$92:$95,'на 01.11.2016'!$112:$112,'на 01.11.2016'!$116:$116,'на 01.11.2016'!$121:$121</definedName>
    <definedName name="Z_5F4BDBB1_E645_4516_8FC8_7D1E2AFE448F_.wvu.Rows" localSheetId="0" hidden="1">'на 01.11.2016'!$29:$29,'на 01.11.2016'!$38:$38,'на 01.11.2016'!$61:$61,'на 01.11.2016'!$75:$76,'на 01.11.2016'!$92:$95,'на 01.11.2016'!$112:$112,'на 01.11.2016'!$116:$116</definedName>
    <definedName name="Z_791A6B44_A126_477F_8F66_87C81269CCAF_.wvu.Rows" localSheetId="0" hidden="1">'на 01.11.2016'!#REF!,'на 01.11.2016'!$110:$111,'на 01.11.2016'!$117:$117</definedName>
    <definedName name="Z_AFEF4DE1_67D6_48C6_A8C8_B9E9198BBD0E_.wvu.Rows" localSheetId="0" hidden="1">'на 01.11.2016'!#REF!,'на 01.11.2016'!$117:$117</definedName>
    <definedName name="Z_CAE69FAB_AFBE_4188_8F32_69E048226F14_.wvu.Rows" localSheetId="0" hidden="1">'на 01.11.2016'!$29:$29,'на 01.11.2016'!$38:$38,'на 01.11.2016'!$75:$76,'на 01.11.2016'!$92:$95,'на 01.11.2016'!$112:$112,'на 01.11.2016'!$116:$116,'на 01.11.2016'!$121:$121</definedName>
    <definedName name="Z_D2DF83CF_573E_4A86_A4BE_5A992E023C65_.wvu.Rows" localSheetId="0" hidden="1">'на 01.11.2016'!#REF!,'на 01.11.2016'!$110:$111,'на 01.11.2016'!$117:$117</definedName>
    <definedName name="Z_E2CE03E0_A708_4616_8DFD_0910D1C70A9E_.wvu.Rows" localSheetId="0" hidden="1">'на 01.11.2016'!#REF!,'на 01.11.2016'!$110:$111,'на 01.11.2016'!$117:$117</definedName>
    <definedName name="Z_E8991B2E_0E9F_48F3_A4D6_3B340ABE8C8E_.wvu.Rows" localSheetId="0" hidden="1">'на 01.11.2016'!$38:$39,'на 01.11.2016'!$117:$117</definedName>
    <definedName name="Z_F8542D9D_A523_4F6F_8CFE_9BA4BA3D5B88_.wvu.Rows" localSheetId="0" hidden="1">'на 01.11.2016'!$38:$38,'на 01.11.2016'!$92:$95,'на 01.11.2016'!$110:$112,'на 01.11.2016'!$116:$116</definedName>
    <definedName name="Z_FAFBB87E_73E9_461E_A4E8_A0EB3259EED0_.wvu.PrintArea" localSheetId="0" hidden="1">'на 01.11.2016'!$A$1:$E$124</definedName>
    <definedName name="Z_FAFBB87E_73E9_461E_A4E8_A0EB3259EED0_.wvu.Rows" localSheetId="0" hidden="1">'на 01.11.2016'!$30:$30,'на 01.11.2016'!$38:$38,'на 01.11.2016'!$92:$95,'на 01.11.2016'!$110:$112,'на 01.11.2016'!$116:$116</definedName>
    <definedName name="_xlnm.Print_Area" localSheetId="0">'на 01.11.2016'!$A$1:$E$118</definedName>
  </definedNames>
  <calcPr calcId="145621" fullCalcOnLoad="1"/>
</workbook>
</file>

<file path=xl/calcChain.xml><?xml version="1.0" encoding="utf-8"?>
<calcChain xmlns="http://schemas.openxmlformats.org/spreadsheetml/2006/main">
  <c r="D20" i="1" l="1"/>
  <c r="E20" i="1"/>
  <c r="D115" i="1"/>
  <c r="C115" i="1"/>
  <c r="C114" i="1"/>
  <c r="D114" i="1"/>
  <c r="D112" i="1"/>
  <c r="C112" i="1"/>
  <c r="D111" i="1"/>
  <c r="D110" i="1"/>
  <c r="C111" i="1"/>
  <c r="C110" i="1"/>
  <c r="D109" i="1"/>
  <c r="C109" i="1"/>
  <c r="D107" i="1"/>
  <c r="C107" i="1"/>
  <c r="D106" i="1"/>
  <c r="C106" i="1"/>
  <c r="C105" i="1"/>
  <c r="D105" i="1"/>
  <c r="D103" i="1"/>
  <c r="C103" i="1"/>
  <c r="D102" i="1"/>
  <c r="C102" i="1"/>
  <c r="C101" i="1"/>
  <c r="D101" i="1"/>
  <c r="D99" i="1"/>
  <c r="C99" i="1"/>
  <c r="D98" i="1"/>
  <c r="C98" i="1"/>
  <c r="D97" i="1"/>
  <c r="C97" i="1"/>
  <c r="D95" i="1"/>
  <c r="C95" i="1"/>
  <c r="D94" i="1"/>
  <c r="C94" i="1"/>
  <c r="C93" i="1"/>
  <c r="C118" i="1"/>
  <c r="D93" i="1"/>
  <c r="D118" i="1"/>
  <c r="D89" i="1"/>
  <c r="E89" i="1"/>
  <c r="C89" i="1"/>
  <c r="D88" i="1"/>
  <c r="E88" i="1"/>
  <c r="C88" i="1"/>
  <c r="D87" i="1"/>
  <c r="E87" i="1"/>
  <c r="C87" i="1"/>
  <c r="D86" i="1"/>
  <c r="E86" i="1"/>
  <c r="C86" i="1"/>
  <c r="D85" i="1"/>
  <c r="E85" i="1"/>
  <c r="C85" i="1"/>
  <c r="D84" i="1"/>
  <c r="C84" i="1"/>
  <c r="D83" i="1"/>
  <c r="E83" i="1"/>
  <c r="C83" i="1"/>
  <c r="D82" i="1"/>
  <c r="E82" i="1"/>
  <c r="C82" i="1"/>
  <c r="D81" i="1"/>
  <c r="E81" i="1"/>
  <c r="C81" i="1"/>
  <c r="D80" i="1"/>
  <c r="E80" i="1"/>
  <c r="C80" i="1"/>
  <c r="D79" i="1"/>
  <c r="E79" i="1"/>
  <c r="C79" i="1"/>
  <c r="D78" i="1"/>
  <c r="E78" i="1"/>
  <c r="C78" i="1"/>
  <c r="D77" i="1"/>
  <c r="E77" i="1"/>
  <c r="C77" i="1"/>
  <c r="D76" i="1"/>
  <c r="E76" i="1"/>
  <c r="C76" i="1"/>
  <c r="D75" i="1"/>
  <c r="E75" i="1"/>
  <c r="C75" i="1"/>
  <c r="D74" i="1"/>
  <c r="E74" i="1"/>
  <c r="C74" i="1"/>
  <c r="D73" i="1"/>
  <c r="E73" i="1"/>
  <c r="C73" i="1"/>
  <c r="D72" i="1"/>
  <c r="E72" i="1"/>
  <c r="C72" i="1"/>
  <c r="D71" i="1"/>
  <c r="E71" i="1"/>
  <c r="C71" i="1"/>
  <c r="D70" i="1"/>
  <c r="C70" i="1"/>
  <c r="E70" i="1"/>
  <c r="D69" i="1"/>
  <c r="E69" i="1"/>
  <c r="C69" i="1"/>
  <c r="D68" i="1"/>
  <c r="E68" i="1"/>
  <c r="C68" i="1"/>
  <c r="D67" i="1"/>
  <c r="E67" i="1"/>
  <c r="C67" i="1"/>
  <c r="D66" i="1"/>
  <c r="C66" i="1"/>
  <c r="E66" i="1"/>
  <c r="D65" i="1"/>
  <c r="E65" i="1"/>
  <c r="C65" i="1"/>
  <c r="D64" i="1"/>
  <c r="E64" i="1"/>
  <c r="C64" i="1"/>
  <c r="D63" i="1"/>
  <c r="E63" i="1"/>
  <c r="C63" i="1"/>
  <c r="D62" i="1"/>
  <c r="C62" i="1"/>
  <c r="E62" i="1"/>
  <c r="D61" i="1"/>
  <c r="E61" i="1"/>
  <c r="C61" i="1"/>
  <c r="D60" i="1"/>
  <c r="E60" i="1"/>
  <c r="C60" i="1"/>
  <c r="D59" i="1"/>
  <c r="E59" i="1"/>
  <c r="C59" i="1"/>
  <c r="D58" i="1"/>
  <c r="C58" i="1"/>
  <c r="E58" i="1"/>
  <c r="D57" i="1"/>
  <c r="E57" i="1"/>
  <c r="C57" i="1"/>
  <c r="D56" i="1"/>
  <c r="E56" i="1"/>
  <c r="C56" i="1"/>
  <c r="D55" i="1"/>
  <c r="E55" i="1"/>
  <c r="C55" i="1"/>
  <c r="D54" i="1"/>
  <c r="C54" i="1"/>
  <c r="E54" i="1"/>
  <c r="D53" i="1"/>
  <c r="E53" i="1"/>
  <c r="C53" i="1"/>
  <c r="D52" i="1"/>
  <c r="E52" i="1"/>
  <c r="C52" i="1"/>
  <c r="D51" i="1"/>
  <c r="E51" i="1"/>
  <c r="C51" i="1"/>
  <c r="D50" i="1"/>
  <c r="C50" i="1"/>
  <c r="E50" i="1"/>
  <c r="D49" i="1"/>
  <c r="C49" i="1"/>
  <c r="D48" i="1"/>
  <c r="E48" i="1"/>
  <c r="C48" i="1"/>
  <c r="D47" i="1"/>
  <c r="C47" i="1"/>
  <c r="E47" i="1"/>
  <c r="D46" i="1"/>
  <c r="E46" i="1"/>
  <c r="C46" i="1"/>
  <c r="D45" i="1"/>
  <c r="E45" i="1"/>
  <c r="C45" i="1"/>
  <c r="D44" i="1"/>
  <c r="C44" i="1"/>
  <c r="E44" i="1"/>
  <c r="D43" i="1"/>
  <c r="C43" i="1"/>
  <c r="E43" i="1"/>
  <c r="D42" i="1"/>
  <c r="E42" i="1"/>
  <c r="C42" i="1"/>
  <c r="E38" i="1"/>
  <c r="D37" i="1"/>
  <c r="D91" i="1"/>
  <c r="C37" i="1"/>
  <c r="C91" i="1"/>
  <c r="D36" i="1"/>
  <c r="C36" i="1"/>
  <c r="D35" i="1"/>
  <c r="E35" i="1"/>
  <c r="C35" i="1"/>
  <c r="D34" i="1"/>
  <c r="C34" i="1"/>
  <c r="D33" i="1"/>
  <c r="E33" i="1"/>
  <c r="C33" i="1"/>
  <c r="D32" i="1"/>
  <c r="E32" i="1"/>
  <c r="C32" i="1"/>
  <c r="D31" i="1"/>
  <c r="C31" i="1"/>
  <c r="E31" i="1"/>
  <c r="D30" i="1"/>
  <c r="C30" i="1"/>
  <c r="D29" i="1"/>
  <c r="C29" i="1"/>
  <c r="D28" i="1"/>
  <c r="E28" i="1"/>
  <c r="C28" i="1"/>
  <c r="D27" i="1"/>
  <c r="E27" i="1"/>
  <c r="C27" i="1"/>
  <c r="D26" i="1"/>
  <c r="C26" i="1"/>
  <c r="E26" i="1"/>
  <c r="D25" i="1"/>
  <c r="C25" i="1"/>
  <c r="E25" i="1"/>
  <c r="D24" i="1"/>
  <c r="E24" i="1"/>
  <c r="C24" i="1"/>
  <c r="D23" i="1"/>
  <c r="E23" i="1"/>
  <c r="C23" i="1"/>
  <c r="D22" i="1"/>
  <c r="E22" i="1"/>
  <c r="C22" i="1"/>
  <c r="D21" i="1"/>
  <c r="C21" i="1"/>
  <c r="E21" i="1"/>
  <c r="C20" i="1"/>
  <c r="D19" i="1"/>
  <c r="C19" i="1"/>
  <c r="E19" i="1"/>
  <c r="D18" i="1"/>
  <c r="E18" i="1"/>
  <c r="C18" i="1"/>
  <c r="D17" i="1"/>
  <c r="E17" i="1"/>
  <c r="C17" i="1"/>
  <c r="D16" i="1"/>
  <c r="D15" i="1"/>
  <c r="E15" i="1"/>
  <c r="E16" i="1"/>
  <c r="C16" i="1"/>
  <c r="C15" i="1"/>
  <c r="D14" i="1"/>
  <c r="E14" i="1"/>
  <c r="C14" i="1"/>
  <c r="D13" i="1"/>
  <c r="D11" i="1"/>
  <c r="E11" i="1"/>
  <c r="C13" i="1"/>
  <c r="D12" i="1"/>
  <c r="E12" i="1"/>
  <c r="C12" i="1"/>
  <c r="C11" i="1"/>
  <c r="D10" i="1"/>
  <c r="E10" i="1"/>
  <c r="C10" i="1"/>
  <c r="D9" i="1"/>
  <c r="C9" i="1"/>
  <c r="E9" i="1"/>
  <c r="D8" i="1"/>
  <c r="E8" i="1"/>
  <c r="C8" i="1"/>
  <c r="C7" i="1"/>
  <c r="C6" i="1"/>
  <c r="D7" i="1"/>
  <c r="D6" i="1"/>
  <c r="E6" i="1"/>
  <c r="E37" i="1"/>
  <c r="E13" i="1"/>
  <c r="E7" i="1"/>
</calcChain>
</file>

<file path=xl/sharedStrings.xml><?xml version="1.0" encoding="utf-8"?>
<sst xmlns="http://schemas.openxmlformats.org/spreadsheetml/2006/main" count="156" uniqueCount="155">
  <si>
    <t>Сведения об исполнении бюджета г. Красноярска на 01.11.2016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</si>
  <si>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</si>
  <si>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</si>
  <si>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</si>
  <si>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01.11.2016г.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</si>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</sst>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 applyProtection="1">
      <alignment horizontal="left" wrapText="1"/>
    </xf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3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3" borderId="3" xfId="0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4" fontId="0" fillId="2" borderId="0" xfId="0" applyNumberFormat="1" applyFont="1" applyFill="1"/>
    <xf numFmtId="0" fontId="0" fillId="2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2" borderId="3" xfId="0" applyNumberFormat="1" applyFont="1" applyFill="1" applyBorder="1"/>
    <xf numFmtId="0" fontId="4" fillId="2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3" borderId="1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/>
    </xf>
    <xf numFmtId="49" fontId="4" fillId="3" borderId="1" xfId="0" applyNumberFormat="1" applyFont="1" applyFill="1" applyBorder="1" applyAlignment="1" applyProtection="1">
      <alignment horizontal="left" wrapText="1"/>
    </xf>
    <xf numFmtId="4" fontId="4" fillId="3" borderId="1" xfId="0" applyNumberFormat="1" applyFont="1" applyFill="1" applyBorder="1" applyAlignment="1" applyProtection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3" borderId="0" xfId="0" applyNumberFormat="1" applyFont="1" applyFill="1" applyBorder="1" applyAlignment="1">
      <alignment horizontal="left" vertical="center"/>
    </xf>
    <xf numFmtId="49" fontId="9" fillId="3" borderId="0" xfId="0" applyNumberFormat="1" applyFont="1" applyFill="1" applyBorder="1" applyAlignment="1" applyProtection="1">
      <alignment horizontal="left" vertical="center" wrapText="1"/>
    </xf>
    <xf numFmtId="3" fontId="13" fillId="3" borderId="0" xfId="0" applyNumberFormat="1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horizontal="center" vertical="center"/>
    </xf>
    <xf numFmtId="3" fontId="13" fillId="3" borderId="0" xfId="0" applyNumberFormat="1" applyFont="1" applyFill="1" applyBorder="1" applyAlignment="1" applyProtection="1">
      <alignment horizontal="center" vertical="center"/>
    </xf>
    <xf numFmtId="49" fontId="6" fillId="3" borderId="0" xfId="0" applyNumberFormat="1" applyFont="1" applyFill="1" applyBorder="1" applyAlignment="1">
      <alignment horizontal="left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4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&#106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488065.95</v>
          </cell>
          <cell r="F9">
            <v>553094.48303</v>
          </cell>
        </row>
        <row r="13">
          <cell r="E13">
            <v>6754771.8499999987</v>
          </cell>
          <cell r="F13">
            <v>5201024.3555800002</v>
          </cell>
        </row>
        <row r="32">
          <cell r="E32">
            <v>985558.32000000007</v>
          </cell>
          <cell r="F32">
            <v>954838.09308000002</v>
          </cell>
        </row>
        <row r="35">
          <cell r="E35">
            <v>649.80999999999995</v>
          </cell>
          <cell r="F35">
            <v>409.11622999999997</v>
          </cell>
        </row>
        <row r="41">
          <cell r="E41">
            <v>278016.89</v>
          </cell>
          <cell r="F41">
            <v>81683.676609999995</v>
          </cell>
        </row>
        <row r="42">
          <cell r="E42">
            <v>823477.16</v>
          </cell>
          <cell r="F42">
            <v>584139.67447000009</v>
          </cell>
        </row>
        <row r="51">
          <cell r="E51">
            <v>259596.48</v>
          </cell>
          <cell r="F51">
            <v>201454.8615</v>
          </cell>
        </row>
        <row r="59">
          <cell r="E59">
            <v>104.52</v>
          </cell>
          <cell r="F59">
            <v>83.486310000000003</v>
          </cell>
        </row>
        <row r="76">
          <cell r="E76">
            <v>2180577.6300000004</v>
          </cell>
          <cell r="F76">
            <v>1221843.9898299999</v>
          </cell>
        </row>
        <row r="107">
          <cell r="E107">
            <v>84156.239999999991</v>
          </cell>
          <cell r="F107">
            <v>83854.457769999994</v>
          </cell>
        </row>
        <row r="115">
          <cell r="E115">
            <v>26537.35</v>
          </cell>
          <cell r="F115">
            <v>35358.913610000003</v>
          </cell>
        </row>
        <row r="129">
          <cell r="E129">
            <v>1666377.83</v>
          </cell>
          <cell r="F129">
            <v>989263.64266999986</v>
          </cell>
        </row>
        <row r="152">
          <cell r="E152">
            <v>53.83</v>
          </cell>
          <cell r="F152">
            <v>237.71</v>
          </cell>
        </row>
        <row r="157">
          <cell r="E157">
            <v>237051.20000000004</v>
          </cell>
          <cell r="F157">
            <v>196993.26961999995</v>
          </cell>
        </row>
        <row r="209">
          <cell r="E209">
            <v>169020.41</v>
          </cell>
          <cell r="F209">
            <v>188151.13065000001</v>
          </cell>
        </row>
        <row r="215">
          <cell r="E215">
            <v>12010024.184520001</v>
          </cell>
          <cell r="F215">
            <v>9256798.9568099976</v>
          </cell>
        </row>
        <row r="216">
          <cell r="E216">
            <v>12002485.28475</v>
          </cell>
          <cell r="F216">
            <v>9411993.430689998</v>
          </cell>
        </row>
        <row r="217">
          <cell r="E217">
            <v>89608.2</v>
          </cell>
          <cell r="F217">
            <v>0</v>
          </cell>
        </row>
        <row r="221">
          <cell r="E221">
            <v>9655894.2834500019</v>
          </cell>
          <cell r="F221">
            <v>7609799.9969799994</v>
          </cell>
        </row>
        <row r="270">
          <cell r="E270">
            <v>32.200000000000003</v>
          </cell>
          <cell r="F270">
            <v>32.200000000000003</v>
          </cell>
        </row>
        <row r="280">
          <cell r="E280">
            <v>2256950.6012999997</v>
          </cell>
          <cell r="F280">
            <v>1802161.2337099998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21460.896000000001</v>
          </cell>
        </row>
        <row r="342">
          <cell r="E342">
            <v>0</v>
          </cell>
          <cell r="F342">
            <v>2074.3633100000002</v>
          </cell>
        </row>
        <row r="348">
          <cell r="E348">
            <v>-13931.089830000001</v>
          </cell>
          <cell r="F348">
            <v>-178729.73319</v>
          </cell>
        </row>
        <row r="367">
          <cell r="E367">
            <v>26612073.104520001</v>
          </cell>
          <cell r="F367">
            <v>20098477.048629999</v>
          </cell>
        </row>
        <row r="370">
          <cell r="E370">
            <v>2674540.5721500004</v>
          </cell>
          <cell r="F370">
            <v>1752128.0720300002</v>
          </cell>
        </row>
        <row r="404">
          <cell r="E404">
            <v>2585.5600000000004</v>
          </cell>
          <cell r="F404">
            <v>2050.1488300000001</v>
          </cell>
        </row>
        <row r="408">
          <cell r="E408">
            <v>63855.734500000006</v>
          </cell>
          <cell r="F408">
            <v>44081.937039999997</v>
          </cell>
        </row>
        <row r="415">
          <cell r="E415">
            <v>887991.46045999974</v>
          </cell>
          <cell r="F415">
            <v>663555.79269999987</v>
          </cell>
        </row>
        <row r="427">
          <cell r="E427">
            <v>195.8</v>
          </cell>
          <cell r="F427">
            <v>51.1952</v>
          </cell>
        </row>
        <row r="430">
          <cell r="E430">
            <v>183253.07</v>
          </cell>
          <cell r="F430">
            <v>118355.09933000001</v>
          </cell>
        </row>
        <row r="440">
          <cell r="E440">
            <v>7307.3099999999995</v>
          </cell>
          <cell r="F440">
            <v>5839.5150099999992</v>
          </cell>
        </row>
        <row r="447">
          <cell r="E447">
            <v>72112.284090000001</v>
          </cell>
          <cell r="F447">
            <v>0</v>
          </cell>
        </row>
        <row r="449">
          <cell r="E449">
            <v>1457239.3530999999</v>
          </cell>
          <cell r="F449">
            <v>918194.38392000005</v>
          </cell>
        </row>
        <row r="473">
          <cell r="E473">
            <v>74533.567670000004</v>
          </cell>
          <cell r="F473">
            <v>60121.694009999992</v>
          </cell>
        </row>
        <row r="483">
          <cell r="E483">
            <v>74533.567670000004</v>
          </cell>
          <cell r="F483">
            <v>60121.694009999992</v>
          </cell>
        </row>
        <row r="490">
          <cell r="E490">
            <v>3824125.6101299999</v>
          </cell>
          <cell r="F490">
            <v>2911498.1214699997</v>
          </cell>
        </row>
        <row r="544">
          <cell r="E544">
            <v>522605.21792999998</v>
          </cell>
          <cell r="F544">
            <v>406765.63658999995</v>
          </cell>
        </row>
        <row r="553">
          <cell r="E553">
            <v>3159901.24272</v>
          </cell>
          <cell r="F553">
            <v>2404595.9481499996</v>
          </cell>
        </row>
        <row r="559">
          <cell r="E559">
            <v>141619.14947999999</v>
          </cell>
          <cell r="F559">
            <v>100136.53673000001</v>
          </cell>
        </row>
        <row r="571">
          <cell r="E571">
            <v>3871506.9932599999</v>
          </cell>
          <cell r="F571">
            <v>2343135.4905400001</v>
          </cell>
        </row>
        <row r="611">
          <cell r="E611">
            <v>1452011.0459199999</v>
          </cell>
          <cell r="F611">
            <v>1177926.02446</v>
          </cell>
        </row>
        <row r="620">
          <cell r="E620">
            <v>965163.87721000006</v>
          </cell>
          <cell r="F620">
            <v>262209.85467000003</v>
          </cell>
        </row>
        <row r="625">
          <cell r="E625">
            <v>552463.31867999991</v>
          </cell>
          <cell r="F625">
            <v>409047.27082999999</v>
          </cell>
        </row>
        <row r="629">
          <cell r="E629">
            <v>7600</v>
          </cell>
          <cell r="F629">
            <v>0</v>
          </cell>
        </row>
        <row r="632">
          <cell r="E632">
            <v>894268.75144999998</v>
          </cell>
          <cell r="F632">
            <v>493952.34058000002</v>
          </cell>
        </row>
        <row r="651">
          <cell r="E651">
            <v>24229.82056</v>
          </cell>
          <cell r="F651">
            <v>24171.051230000001</v>
          </cell>
        </row>
        <row r="658">
          <cell r="E658">
            <v>3700</v>
          </cell>
          <cell r="F658">
            <v>3641.2306699999999</v>
          </cell>
        </row>
        <row r="661">
          <cell r="E661">
            <v>20529.82056</v>
          </cell>
          <cell r="F661">
            <v>20529.82056</v>
          </cell>
        </row>
        <row r="663">
          <cell r="E663">
            <v>13652692.152369998</v>
          </cell>
          <cell r="F663">
            <v>10773389.170799999</v>
          </cell>
        </row>
        <row r="703">
          <cell r="E703">
            <v>5427136.3340500006</v>
          </cell>
          <cell r="F703">
            <v>4260647.1240300005</v>
          </cell>
        </row>
        <row r="717">
          <cell r="E717">
            <v>7109742.4495299999</v>
          </cell>
          <cell r="F717">
            <v>5609520.9570200006</v>
          </cell>
        </row>
        <row r="729">
          <cell r="E729">
            <v>548850.60531000001</v>
          </cell>
          <cell r="F729">
            <v>463573.67803000001</v>
          </cell>
        </row>
        <row r="749">
          <cell r="E749">
            <v>566962.76347999997</v>
          </cell>
          <cell r="F749">
            <v>439647.41171999997</v>
          </cell>
        </row>
        <row r="768">
          <cell r="E768">
            <v>702802.9974900001</v>
          </cell>
          <cell r="F768">
            <v>534811.68432</v>
          </cell>
        </row>
        <row r="808">
          <cell r="E808">
            <v>638446.16928999987</v>
          </cell>
          <cell r="F808">
            <v>484695.88536000001</v>
          </cell>
        </row>
        <row r="816">
          <cell r="E816">
            <v>19455.9182</v>
          </cell>
          <cell r="F816">
            <v>15342.491749999999</v>
          </cell>
        </row>
        <row r="820">
          <cell r="E820">
            <v>44900.909999999996</v>
          </cell>
          <cell r="F820">
            <v>34773.307209999999</v>
          </cell>
        </row>
        <row r="831">
          <cell r="E831">
            <v>0</v>
          </cell>
          <cell r="F831">
            <v>0</v>
          </cell>
        </row>
        <row r="852">
          <cell r="E852">
            <v>0</v>
          </cell>
          <cell r="F852">
            <v>0</v>
          </cell>
        </row>
        <row r="951">
          <cell r="E951">
            <v>1907556.0299</v>
          </cell>
          <cell r="F951">
            <v>1385430.2193700003</v>
          </cell>
        </row>
        <row r="995">
          <cell r="E995">
            <v>25300</v>
          </cell>
          <cell r="F995">
            <v>22076.524679999999</v>
          </cell>
        </row>
        <row r="998">
          <cell r="E998">
            <v>636000.14642</v>
          </cell>
          <cell r="F998">
            <v>507003.48385999998</v>
          </cell>
        </row>
        <row r="1002">
          <cell r="E1002">
            <v>669758.58147999994</v>
          </cell>
          <cell r="F1002">
            <v>431165.83926999988</v>
          </cell>
        </row>
        <row r="1015">
          <cell r="E1015">
            <v>131431.20000000001</v>
          </cell>
          <cell r="F1015">
            <v>85563.046760000012</v>
          </cell>
        </row>
        <row r="1019">
          <cell r="E1019">
            <v>445066.10200000001</v>
          </cell>
          <cell r="F1019">
            <v>339621.3248</v>
          </cell>
        </row>
        <row r="1030">
          <cell r="E1030">
            <v>462006.33974999998</v>
          </cell>
          <cell r="F1030">
            <v>391866.09519999998</v>
          </cell>
        </row>
        <row r="1077">
          <cell r="E1077">
            <v>348419.63128999999</v>
          </cell>
          <cell r="F1077">
            <v>301200.77373000002</v>
          </cell>
        </row>
        <row r="1085">
          <cell r="E1085">
            <v>113586.70845999999</v>
          </cell>
          <cell r="F1085">
            <v>90665.321469999981</v>
          </cell>
        </row>
        <row r="1094">
          <cell r="E1094">
            <v>1203848.83</v>
          </cell>
          <cell r="F1094">
            <v>938253.64153999998</v>
          </cell>
        </row>
        <row r="1097">
          <cell r="E1097">
            <v>1203848.83</v>
          </cell>
          <cell r="F1097">
            <v>938253.64153999998</v>
          </cell>
        </row>
        <row r="1101">
          <cell r="E1101">
            <v>28397842.913279995</v>
          </cell>
          <cell r="F1101">
            <v>21114805.240509994</v>
          </cell>
        </row>
        <row r="1107">
          <cell r="E1107">
            <v>0</v>
          </cell>
          <cell r="F1107">
            <v>0</v>
          </cell>
        </row>
        <row r="1108">
          <cell r="E1108">
            <v>0</v>
          </cell>
          <cell r="F1108">
            <v>0</v>
          </cell>
        </row>
        <row r="1111">
          <cell r="E1111">
            <v>1774786.02</v>
          </cell>
          <cell r="F1111">
            <v>4511427</v>
          </cell>
        </row>
        <row r="1112">
          <cell r="E1112">
            <v>-1644786.54</v>
          </cell>
          <cell r="F1112">
            <v>-4411427.5212500002</v>
          </cell>
        </row>
        <row r="1114">
          <cell r="F1114">
            <v>1332000</v>
          </cell>
        </row>
        <row r="1115">
          <cell r="E1115">
            <v>7131674.8799999999</v>
          </cell>
          <cell r="F1115">
            <v>5698179.29</v>
          </cell>
        </row>
        <row r="1116">
          <cell r="E1116">
            <v>-5722790.1299999999</v>
          </cell>
          <cell r="F1116">
            <v>-4366179.29</v>
          </cell>
        </row>
        <row r="1117">
          <cell r="E1117">
            <v>46961.288820000002</v>
          </cell>
        </row>
        <row r="1118">
          <cell r="E1118">
            <v>46937</v>
          </cell>
        </row>
        <row r="1119">
          <cell r="E1119">
            <v>46937</v>
          </cell>
          <cell r="F1119">
            <v>0</v>
          </cell>
        </row>
        <row r="1121">
          <cell r="E1121">
            <v>24.288820000000001</v>
          </cell>
          <cell r="F1121">
            <v>24.288820000000001</v>
          </cell>
        </row>
        <row r="1122">
          <cell r="E1122">
            <v>0</v>
          </cell>
          <cell r="F1122">
            <v>0</v>
          </cell>
        </row>
        <row r="1126">
          <cell r="E1126">
            <v>-35565495.293339998</v>
          </cell>
          <cell r="F1126">
            <v>-30494658.94249</v>
          </cell>
        </row>
        <row r="1127">
          <cell r="E1127">
            <v>-35765419.583279997</v>
          </cell>
          <cell r="F1127">
            <v>-30078963.366799999</v>
          </cell>
        </row>
      </sheetData>
      <sheetData sheetId="1"/>
      <sheetData sheetId="2">
        <row r="21">
          <cell r="D21">
            <v>601331.5</v>
          </cell>
          <cell r="E21">
            <v>519921.43417000008</v>
          </cell>
        </row>
        <row r="29">
          <cell r="D29">
            <v>46701.95</v>
          </cell>
          <cell r="E29">
            <v>29325.796689999999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9" t="s">
        <v>0</v>
      </c>
      <c r="C2" s="100"/>
      <c r="D2" s="100"/>
      <c r="E2" s="100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14602048.92</v>
      </c>
      <c r="D6" s="17">
        <f>D7+D11+D15+D18+D19+D20+D21+D22+D23+D24+D25+D26+D10+0.01</f>
        <v>10841678.09182</v>
      </c>
      <c r="E6" s="18">
        <f>D6/C6</f>
        <v>0.7424764943069373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7242837.7999999989</v>
      </c>
      <c r="D7" s="21">
        <f>D8+D9</f>
        <v>5754118.83861</v>
      </c>
      <c r="E7" s="22">
        <f>D7/C7</f>
        <v>0.79445639920446665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488065.95</v>
      </c>
      <c r="D8" s="25">
        <f>[1]Расшир!F9</f>
        <v>553094.48303</v>
      </c>
      <c r="E8" s="22">
        <f>D8/C8</f>
        <v>1.1332371845034468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6754771.8499999987</v>
      </c>
      <c r="D9" s="25">
        <f>[1]Расшир!F13</f>
        <v>5201024.3555800002</v>
      </c>
      <c r="E9" s="26">
        <f>D9/C9</f>
        <v>0.76997779807766586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519921.43417000008</v>
      </c>
      <c r="E10" s="29">
        <f>D10/C10</f>
        <v>0.86461699440325357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1032910.0800000001</v>
      </c>
      <c r="D11" s="20">
        <f>D12+D13+D14</f>
        <v>984573.00600000005</v>
      </c>
      <c r="E11" s="22">
        <f t="shared" ref="E11:E89" si="0">D11/C11</f>
        <v>0.95320301840795274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985558.32000000007</v>
      </c>
      <c r="D12" s="24">
        <f>[1]Расшир!F32</f>
        <v>954838.09308000002</v>
      </c>
      <c r="E12" s="26">
        <f t="shared" si="0"/>
        <v>0.96882962043281207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409.11622999999997</v>
      </c>
      <c r="E13" s="26">
        <f t="shared" si="0"/>
        <v>0.62959361967344307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29325.796689999999</v>
      </c>
      <c r="E14" s="22">
        <f t="shared" si="0"/>
        <v>0.62793516523399984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1101494.05</v>
      </c>
      <c r="D15" s="20">
        <f>D16+D17</f>
        <v>665823.35108000005</v>
      </c>
      <c r="E15" s="22">
        <f>D15/C15</f>
        <v>0.60447294388925665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81683.676609999995</v>
      </c>
      <c r="E16" s="26">
        <f>D16/C16</f>
        <v>0.29380832441511012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823477.16</v>
      </c>
      <c r="D17" s="24">
        <f>[1]Расшир!F42</f>
        <v>584139.67447000009</v>
      </c>
      <c r="E17" s="26">
        <f t="shared" si="0"/>
        <v>0.70935746957450529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259596.48</v>
      </c>
      <c r="D18" s="20">
        <f>[1]Расшир!F51</f>
        <v>201454.8615</v>
      </c>
      <c r="E18" s="22">
        <f t="shared" si="0"/>
        <v>0.77603079017096066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83.486310000000003</v>
      </c>
      <c r="E19" s="22">
        <f>D19/C19</f>
        <v>0.79875918484500585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2" t="s">
        <v>20</v>
      </c>
      <c r="C20" s="20">
        <f>[1]Расшир!E76</f>
        <v>2180577.6300000004</v>
      </c>
      <c r="D20" s="20">
        <f>[1]Расшир!F76-0.01</f>
        <v>1221843.9798299999</v>
      </c>
      <c r="E20" s="22">
        <f t="shared" si="0"/>
        <v>0.56033042026116708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21</v>
      </c>
      <c r="C21" s="20">
        <f>[1]Расшир!E107</f>
        <v>84156.239999999991</v>
      </c>
      <c r="D21" s="20">
        <f>[1]Расшир!F107</f>
        <v>83854.457769999994</v>
      </c>
      <c r="E21" s="22">
        <f t="shared" si="0"/>
        <v>0.99641402431952764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22</v>
      </c>
      <c r="C22" s="20">
        <f>[1]Расшир!E115</f>
        <v>26537.35</v>
      </c>
      <c r="D22" s="20">
        <f>[1]Расшир!F115</f>
        <v>35358.913610000003</v>
      </c>
      <c r="E22" s="22">
        <f t="shared" si="0"/>
        <v>1.332420667851161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23</v>
      </c>
      <c r="C23" s="20">
        <f>[1]Расшир!E129</f>
        <v>1666377.83</v>
      </c>
      <c r="D23" s="20">
        <f>[1]Расшир!F129</f>
        <v>989263.64266999986</v>
      </c>
      <c r="E23" s="22">
        <f t="shared" si="0"/>
        <v>0.59366106825245013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24</v>
      </c>
      <c r="C24" s="20">
        <f>[1]Расшир!E152</f>
        <v>53.83</v>
      </c>
      <c r="D24" s="20">
        <f>[1]Расшир!F152</f>
        <v>237.71</v>
      </c>
      <c r="E24" s="22">
        <f t="shared" si="0"/>
        <v>4.4159390674345165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25</v>
      </c>
      <c r="C25" s="20">
        <f>[1]Расшир!E157</f>
        <v>237051.20000000004</v>
      </c>
      <c r="D25" s="20">
        <f>[1]Расшир!F157</f>
        <v>196993.26961999995</v>
      </c>
      <c r="E25" s="22">
        <f t="shared" si="0"/>
        <v>0.83101570302111916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26</v>
      </c>
      <c r="C26" s="20">
        <f>[1]Расшир!E209</f>
        <v>169020.41</v>
      </c>
      <c r="D26" s="20">
        <f>[1]Расшир!F209</f>
        <v>188151.13065000001</v>
      </c>
      <c r="E26" s="22">
        <f t="shared" si="0"/>
        <v>1.1131858611039933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20">
        <f>[1]Расшир!E215</f>
        <v>12010024.184520001</v>
      </c>
      <c r="D27" s="20">
        <f>[1]Расшир!F215</f>
        <v>9256798.9568099976</v>
      </c>
      <c r="E27" s="22">
        <f t="shared" si="0"/>
        <v>0.7707560629845609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28</v>
      </c>
      <c r="C28" s="20">
        <f>[1]Расшир!E216</f>
        <v>12002485.28475</v>
      </c>
      <c r="D28" s="20">
        <f>[1]Расшир!F216</f>
        <v>9411993.430689998</v>
      </c>
      <c r="E28" s="22">
        <f t="shared" si="0"/>
        <v>0.78417037866720796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4" t="s">
        <v>29</v>
      </c>
      <c r="C29" s="20">
        <f>[1]Расшир!E337</f>
        <v>0</v>
      </c>
      <c r="D29" s="20">
        <f>[1]Расшир!F337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5"/>
      <c r="B30" s="36" t="s">
        <v>30</v>
      </c>
      <c r="C30" s="24">
        <f>[1]Расшир!E217</f>
        <v>89608.2</v>
      </c>
      <c r="D30" s="24">
        <f>[1]Расшир!F217</f>
        <v>0</v>
      </c>
      <c r="E30" s="26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7"/>
      <c r="B31" s="36" t="s">
        <v>31</v>
      </c>
      <c r="C31" s="24">
        <f>[1]Расшир!E221</f>
        <v>9655894.2834500019</v>
      </c>
      <c r="D31" s="24">
        <f>[1]Расшир!F221</f>
        <v>7609799.9969799994</v>
      </c>
      <c r="E31" s="26">
        <f t="shared" si="0"/>
        <v>0.78809893455679558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7"/>
      <c r="B32" s="36" t="s">
        <v>32</v>
      </c>
      <c r="C32" s="24">
        <f>[1]Расшир!E270</f>
        <v>32.200000000000003</v>
      </c>
      <c r="D32" s="24">
        <f>[1]Расшир!F270</f>
        <v>32.200000000000003</v>
      </c>
      <c r="E32" s="26">
        <f t="shared" si="0"/>
        <v>1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7"/>
      <c r="B33" s="36" t="s">
        <v>33</v>
      </c>
      <c r="C33" s="24">
        <f>[1]Расшир!E280</f>
        <v>2256950.6012999997</v>
      </c>
      <c r="D33" s="24">
        <f>[1]Расшир!F280</f>
        <v>1802161.2337099998</v>
      </c>
      <c r="E33" s="26">
        <f t="shared" si="0"/>
        <v>0.79849387606089295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4" t="s">
        <v>34</v>
      </c>
      <c r="C34" s="20">
        <f>[1]Расшир!E348</f>
        <v>-13931.089830000001</v>
      </c>
      <c r="D34" s="20">
        <f>[1]Расшир!F348</f>
        <v>-178729.73319</v>
      </c>
      <c r="E34" s="22" t="s">
        <v>35</v>
      </c>
      <c r="F34" s="19"/>
      <c r="G34" s="19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4" t="s">
        <v>36</v>
      </c>
      <c r="C35" s="28">
        <f>[1]Расшир!E340</f>
        <v>21469.989600000001</v>
      </c>
      <c r="D35" s="28">
        <f>[1]Расшир!F340</f>
        <v>21460.896000000001</v>
      </c>
      <c r="E35" s="22">
        <f t="shared" si="0"/>
        <v>0.99957645065650147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8" t="s">
        <v>37</v>
      </c>
      <c r="C36" s="28">
        <f>[1]Расшир!E342</f>
        <v>0</v>
      </c>
      <c r="D36" s="28">
        <f>[1]Расшир!F342</f>
        <v>2074.3633100000002</v>
      </c>
      <c r="E36" s="22" t="s">
        <v>35</v>
      </c>
      <c r="F36" s="19"/>
      <c r="G36" s="19"/>
      <c r="H36" s="6"/>
      <c r="I36" s="6"/>
      <c r="J36" s="6"/>
      <c r="K36" s="6"/>
      <c r="L36" s="6"/>
      <c r="M36" s="6"/>
      <c r="N36" s="6"/>
      <c r="O36" s="6"/>
    </row>
    <row r="37" spans="1:15" s="43" customFormat="1" ht="18.75" x14ac:dyDescent="0.3">
      <c r="A37" s="39"/>
      <c r="B37" s="40" t="s">
        <v>38</v>
      </c>
      <c r="C37" s="20">
        <f>[1]Расшир!E367</f>
        <v>26612073.104520001</v>
      </c>
      <c r="D37" s="20">
        <f>[1]Расшир!F367</f>
        <v>20098477.048629999</v>
      </c>
      <c r="E37" s="22">
        <f t="shared" si="0"/>
        <v>0.75523905896742471</v>
      </c>
      <c r="F37" s="41"/>
      <c r="G37" s="41"/>
      <c r="H37" s="42"/>
      <c r="I37" s="42"/>
      <c r="J37" s="42"/>
      <c r="K37" s="42"/>
      <c r="L37" s="42"/>
      <c r="M37" s="42"/>
      <c r="N37" s="42"/>
      <c r="O37" s="42"/>
    </row>
    <row r="38" spans="1:15" ht="15.75" hidden="1" x14ac:dyDescent="0.25">
      <c r="A38" s="10"/>
      <c r="B38" s="23"/>
      <c r="C38" s="44"/>
      <c r="D38" s="44"/>
      <c r="E38" s="45" t="e">
        <f t="shared" si="0"/>
        <v>#DIV/0!</v>
      </c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6"/>
      <c r="D39" s="46"/>
      <c r="E39" s="47"/>
    </row>
    <row r="40" spans="1:15" ht="15.75" x14ac:dyDescent="0.25">
      <c r="A40" s="10"/>
      <c r="B40" s="15" t="s">
        <v>39</v>
      </c>
      <c r="C40" s="44"/>
      <c r="D40" s="44"/>
      <c r="E40" s="45"/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8"/>
      <c r="B41" s="49"/>
      <c r="C41" s="50"/>
      <c r="D41" s="50"/>
      <c r="E41" s="51"/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2" t="s">
        <v>40</v>
      </c>
      <c r="B42" s="53" t="s">
        <v>41</v>
      </c>
      <c r="C42" s="54">
        <f>[1]Расшир!E370</f>
        <v>2674540.5721500004</v>
      </c>
      <c r="D42" s="54">
        <f>[1]Расшир!F370</f>
        <v>1752128.0720300002</v>
      </c>
      <c r="E42" s="55">
        <f t="shared" si="0"/>
        <v>0.65511366336144439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6" t="s">
        <v>42</v>
      </c>
      <c r="B43" s="57" t="s">
        <v>43</v>
      </c>
      <c r="C43" s="24">
        <f>[1]Расшир!E404</f>
        <v>2585.5600000000004</v>
      </c>
      <c r="D43" s="24">
        <f>[1]Расшир!F404</f>
        <v>2050.1488300000001</v>
      </c>
      <c r="E43" s="26">
        <f t="shared" si="0"/>
        <v>0.79292255062733019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6" t="s">
        <v>44</v>
      </c>
      <c r="B44" s="57" t="s">
        <v>45</v>
      </c>
      <c r="C44" s="24">
        <f>[1]Расшир!E408+0.01</f>
        <v>63855.744500000008</v>
      </c>
      <c r="D44" s="24">
        <f>[1]Расшир!F408</f>
        <v>44081.937039999997</v>
      </c>
      <c r="E44" s="26">
        <f t="shared" si="0"/>
        <v>0.69033627882922877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6" t="s">
        <v>46</v>
      </c>
      <c r="B45" s="57" t="s">
        <v>47</v>
      </c>
      <c r="C45" s="24">
        <f>[1]Расшир!E415</f>
        <v>887991.46045999974</v>
      </c>
      <c r="D45" s="24">
        <f>[1]Расшир!F415</f>
        <v>663555.79269999987</v>
      </c>
      <c r="E45" s="26">
        <f t="shared" si="0"/>
        <v>0.74725470035068009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6" t="s">
        <v>48</v>
      </c>
      <c r="B46" s="57" t="s">
        <v>49</v>
      </c>
      <c r="C46" s="24">
        <f>[1]Расшир!E427</f>
        <v>195.8</v>
      </c>
      <c r="D46" s="24">
        <f>[1]Расшир!F427</f>
        <v>51.1952</v>
      </c>
      <c r="E46" s="26">
        <f t="shared" si="0"/>
        <v>0.2614668028600613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6" t="s">
        <v>50</v>
      </c>
      <c r="B47" s="57" t="s">
        <v>51</v>
      </c>
      <c r="C47" s="24">
        <f>[1]Расшир!E430</f>
        <v>183253.07</v>
      </c>
      <c r="D47" s="24">
        <f>[1]Расшир!F430</f>
        <v>118355.09933000001</v>
      </c>
      <c r="E47" s="26">
        <f t="shared" si="0"/>
        <v>0.64585602484040239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6" t="s">
        <v>52</v>
      </c>
      <c r="B48" s="57" t="s">
        <v>53</v>
      </c>
      <c r="C48" s="24">
        <f>[1]Расшир!E440</f>
        <v>7307.3099999999995</v>
      </c>
      <c r="D48" s="24">
        <f>[1]Расшир!F440-0.01</f>
        <v>5839.5050099999989</v>
      </c>
      <c r="E48" s="26">
        <f t="shared" si="0"/>
        <v>0.79913196648287799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6" t="s">
        <v>54</v>
      </c>
      <c r="B49" s="57" t="s">
        <v>55</v>
      </c>
      <c r="C49" s="24">
        <f>[1]Расшир!E447</f>
        <v>72112.284090000001</v>
      </c>
      <c r="D49" s="24">
        <f>[1]Расшир!F447</f>
        <v>0</v>
      </c>
      <c r="E49" s="26">
        <v>0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6" t="s">
        <v>56</v>
      </c>
      <c r="B50" s="57" t="s">
        <v>57</v>
      </c>
      <c r="C50" s="24">
        <f>[1]Расшир!E449</f>
        <v>1457239.3530999999</v>
      </c>
      <c r="D50" s="24">
        <f>[1]Расшир!F449</f>
        <v>918194.38392000005</v>
      </c>
      <c r="E50" s="26">
        <f t="shared" si="0"/>
        <v>0.63009167434760516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2" t="s">
        <v>58</v>
      </c>
      <c r="B51" s="58" t="s">
        <v>59</v>
      </c>
      <c r="C51" s="54">
        <f>[1]Расшир!E473</f>
        <v>74533.567670000004</v>
      </c>
      <c r="D51" s="54">
        <f>[1]Расшир!F473</f>
        <v>60121.694009999992</v>
      </c>
      <c r="E51" s="55">
        <f t="shared" si="0"/>
        <v>0.8066391545376026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9" t="s">
        <v>60</v>
      </c>
      <c r="B52" s="60" t="s">
        <v>61</v>
      </c>
      <c r="C52" s="24">
        <f>[1]Расшир!E483</f>
        <v>74533.567670000004</v>
      </c>
      <c r="D52" s="24">
        <f>[1]Расшир!F483</f>
        <v>60121.694009999992</v>
      </c>
      <c r="E52" s="26">
        <f>D52/C52</f>
        <v>0.8066391545376026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2" t="s">
        <v>62</v>
      </c>
      <c r="B53" s="53" t="s">
        <v>63</v>
      </c>
      <c r="C53" s="54">
        <f>[1]Расшир!E490</f>
        <v>3824125.6101299999</v>
      </c>
      <c r="D53" s="54">
        <f>[1]Расшир!F490</f>
        <v>2911498.1214699997</v>
      </c>
      <c r="E53" s="55">
        <f t="shared" si="0"/>
        <v>0.76135002306344857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6" t="s">
        <v>64</v>
      </c>
      <c r="B54" s="57" t="s">
        <v>65</v>
      </c>
      <c r="C54" s="24">
        <f>[1]Расшир!E544</f>
        <v>522605.21792999998</v>
      </c>
      <c r="D54" s="24">
        <f>[1]Расшир!F544</f>
        <v>406765.63658999995</v>
      </c>
      <c r="E54" s="26">
        <f t="shared" si="0"/>
        <v>0.77834208812757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6" t="s">
        <v>66</v>
      </c>
      <c r="B55" s="57" t="s">
        <v>67</v>
      </c>
      <c r="C55" s="24">
        <f>[1]Расшир!E553</f>
        <v>3159901.24272</v>
      </c>
      <c r="D55" s="24">
        <f>[1]Расшир!F553</f>
        <v>2404595.9481499996</v>
      </c>
      <c r="E55" s="26">
        <f t="shared" si="0"/>
        <v>0.76097186698156305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1" t="s">
        <v>68</v>
      </c>
      <c r="B56" s="62" t="s">
        <v>69</v>
      </c>
      <c r="C56" s="63">
        <f>[1]Расшир!E559</f>
        <v>141619.14947999999</v>
      </c>
      <c r="D56" s="98">
        <f>[1]Расшир!F559-0.01</f>
        <v>100136.52673000001</v>
      </c>
      <c r="E56" s="26">
        <f t="shared" si="0"/>
        <v>0.70708323766724557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4" t="s">
        <v>70</v>
      </c>
      <c r="B57" s="53" t="s">
        <v>71</v>
      </c>
      <c r="C57" s="54">
        <f>[1]Расшир!E571</f>
        <v>3871506.9932599999</v>
      </c>
      <c r="D57" s="54">
        <f>[1]Расшир!F571</f>
        <v>2343135.4905400001</v>
      </c>
      <c r="E57" s="55">
        <f t="shared" si="0"/>
        <v>0.60522568979449642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6" t="s">
        <v>72</v>
      </c>
      <c r="B58" s="57" t="s">
        <v>73</v>
      </c>
      <c r="C58" s="24">
        <f>[1]Расшир!E611-0.01</f>
        <v>1452011.0359199999</v>
      </c>
      <c r="D58" s="24">
        <f>[1]Расшир!F611</f>
        <v>1177926.02446</v>
      </c>
      <c r="E58" s="26">
        <f t="shared" si="0"/>
        <v>0.81123765269019554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6" t="s">
        <v>74</v>
      </c>
      <c r="B59" s="57" t="s">
        <v>75</v>
      </c>
      <c r="C59" s="24">
        <f>[1]Расшир!E620</f>
        <v>965163.87721000006</v>
      </c>
      <c r="D59" s="24">
        <f>[1]Расшир!F620+0.01</f>
        <v>262209.86467000004</v>
      </c>
      <c r="E59" s="26">
        <f t="shared" si="0"/>
        <v>0.27167393109237603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76</v>
      </c>
      <c r="B60" s="57" t="s">
        <v>77</v>
      </c>
      <c r="C60" s="24">
        <f>[1]Расшир!E625</f>
        <v>552463.31867999991</v>
      </c>
      <c r="D60" s="24">
        <f>[1]Расшир!F625</f>
        <v>409047.27082999999</v>
      </c>
      <c r="E60" s="26">
        <f t="shared" si="0"/>
        <v>0.74040620797655177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15.75" x14ac:dyDescent="0.25">
      <c r="A61" s="56" t="s">
        <v>78</v>
      </c>
      <c r="B61" s="57" t="s">
        <v>79</v>
      </c>
      <c r="C61" s="24">
        <f>[1]Расшир!E629</f>
        <v>7600</v>
      </c>
      <c r="D61" s="24">
        <f>[1]Расшир!F629</f>
        <v>0</v>
      </c>
      <c r="E61" s="26">
        <f t="shared" si="0"/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6" t="s">
        <v>80</v>
      </c>
      <c r="B62" s="57" t="s">
        <v>81</v>
      </c>
      <c r="C62" s="24">
        <f>[1]Расшир!E632</f>
        <v>894268.75144999998</v>
      </c>
      <c r="D62" s="24">
        <f>[1]Расшир!F632</f>
        <v>493952.34058000002</v>
      </c>
      <c r="E62" s="26">
        <f t="shared" si="0"/>
        <v>0.55235334990637619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5" t="s">
        <v>82</v>
      </c>
      <c r="B63" s="53" t="s">
        <v>83</v>
      </c>
      <c r="C63" s="54">
        <f>[1]Расшир!E651</f>
        <v>24229.82056</v>
      </c>
      <c r="D63" s="54">
        <f>[1]Расшир!F651</f>
        <v>24171.051230000001</v>
      </c>
      <c r="E63" s="66">
        <f>D63/C63</f>
        <v>0.99757450411758231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9" t="s">
        <v>84</v>
      </c>
      <c r="B64" s="60" t="s">
        <v>85</v>
      </c>
      <c r="C64" s="24">
        <f>[1]Расшир!E658</f>
        <v>3700</v>
      </c>
      <c r="D64" s="24">
        <f>[1]Расшир!F658</f>
        <v>3641.2306699999999</v>
      </c>
      <c r="E64" s="26">
        <f>D64/C64</f>
        <v>0.98411639729729727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9" t="s">
        <v>86</v>
      </c>
      <c r="B65" s="60" t="s">
        <v>87</v>
      </c>
      <c r="C65" s="24">
        <f>[1]Расшир!$E$661</f>
        <v>20529.82056</v>
      </c>
      <c r="D65" s="24">
        <f>[1]Расшир!$F$661</f>
        <v>20529.82056</v>
      </c>
      <c r="E65" s="26">
        <f>D65/C65</f>
        <v>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5" t="s">
        <v>88</v>
      </c>
      <c r="B66" s="53" t="s">
        <v>89</v>
      </c>
      <c r="C66" s="54">
        <f>[1]Расшир!E663</f>
        <v>13652692.152369998</v>
      </c>
      <c r="D66" s="54">
        <f>[1]Расшир!F663</f>
        <v>10773389.170799999</v>
      </c>
      <c r="E66" s="55">
        <f t="shared" si="0"/>
        <v>0.78910364714623882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6" t="s">
        <v>90</v>
      </c>
      <c r="B67" s="57" t="s">
        <v>91</v>
      </c>
      <c r="C67" s="24">
        <f>[1]Расшир!E703</f>
        <v>5427136.3340500006</v>
      </c>
      <c r="D67" s="24">
        <f>[1]Расшир!F703</f>
        <v>4260647.1240300005</v>
      </c>
      <c r="E67" s="26">
        <f t="shared" si="0"/>
        <v>0.78506358819449307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6" t="s">
        <v>92</v>
      </c>
      <c r="B68" s="57" t="s">
        <v>93</v>
      </c>
      <c r="C68" s="24">
        <f>[1]Расшир!E717</f>
        <v>7109742.4495299999</v>
      </c>
      <c r="D68" s="24">
        <f>[1]Расшир!F717</f>
        <v>5609520.9570200006</v>
      </c>
      <c r="E68" s="26">
        <f t="shared" si="0"/>
        <v>0.78899074007819037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6" t="s">
        <v>94</v>
      </c>
      <c r="B69" s="57" t="s">
        <v>95</v>
      </c>
      <c r="C69" s="24">
        <f>[1]Расшир!E729</f>
        <v>548850.60531000001</v>
      </c>
      <c r="D69" s="24">
        <f>[1]Расшир!F729</f>
        <v>463573.67803000001</v>
      </c>
      <c r="E69" s="26">
        <f t="shared" si="0"/>
        <v>0.84462634010973869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6" t="s">
        <v>96</v>
      </c>
      <c r="B70" s="57" t="s">
        <v>97</v>
      </c>
      <c r="C70" s="24">
        <f>[1]Расшир!E749</f>
        <v>566962.76347999997</v>
      </c>
      <c r="D70" s="24">
        <f>[1]Расшир!F749</f>
        <v>439647.41171999997</v>
      </c>
      <c r="E70" s="26">
        <f t="shared" si="0"/>
        <v>0.77544318611236074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5" t="s">
        <v>98</v>
      </c>
      <c r="B71" s="58" t="s">
        <v>99</v>
      </c>
      <c r="C71" s="54">
        <f>[1]Расшир!E768</f>
        <v>702802.9974900001</v>
      </c>
      <c r="D71" s="54">
        <f>[1]Расшир!F768+0.01</f>
        <v>534811.69432000001</v>
      </c>
      <c r="E71" s="55">
        <f t="shared" si="0"/>
        <v>0.76096956932459525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6" t="s">
        <v>100</v>
      </c>
      <c r="B72" s="57" t="s">
        <v>101</v>
      </c>
      <c r="C72" s="24">
        <f>[1]Расшир!E808</f>
        <v>638446.16928999987</v>
      </c>
      <c r="D72" s="24">
        <f>[1]Расшир!F808</f>
        <v>484695.88536000001</v>
      </c>
      <c r="E72" s="26">
        <f t="shared" si="0"/>
        <v>0.75918050522414171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6" t="s">
        <v>102</v>
      </c>
      <c r="B73" s="57" t="s">
        <v>103</v>
      </c>
      <c r="C73" s="24">
        <f>[1]Расшир!E816</f>
        <v>19455.9182</v>
      </c>
      <c r="D73" s="24">
        <f>[1]Расшир!F816</f>
        <v>15342.491749999999</v>
      </c>
      <c r="E73" s="26">
        <f>D73/C73</f>
        <v>0.78857711017720045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6" t="s">
        <v>104</v>
      </c>
      <c r="B74" s="57" t="s">
        <v>105</v>
      </c>
      <c r="C74" s="24">
        <f>[1]Расшир!E820</f>
        <v>44900.909999999996</v>
      </c>
      <c r="D74" s="24">
        <f>[1]Расшир!F820</f>
        <v>34773.307209999999</v>
      </c>
      <c r="E74" s="26">
        <f t="shared" si="0"/>
        <v>0.77444548918941736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5" t="s">
        <v>106</v>
      </c>
      <c r="B75" s="67" t="s">
        <v>107</v>
      </c>
      <c r="C75" s="54">
        <f>[1]Расшир!E831</f>
        <v>0</v>
      </c>
      <c r="D75" s="54">
        <f>[1]Расшир!F831</f>
        <v>0</v>
      </c>
      <c r="E75" s="66" t="e">
        <f t="shared" si="0"/>
        <v>#DIV/0!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9" t="s">
        <v>108</v>
      </c>
      <c r="B76" s="60" t="s">
        <v>109</v>
      </c>
      <c r="C76" s="24">
        <f>[1]Расшир!E852</f>
        <v>0</v>
      </c>
      <c r="D76" s="24">
        <f>[1]Расшир!F852</f>
        <v>0</v>
      </c>
      <c r="E76" s="26" t="e">
        <f t="shared" si="0"/>
        <v>#DIV/0!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5" t="s">
        <v>110</v>
      </c>
      <c r="B77" s="53" t="s">
        <v>111</v>
      </c>
      <c r="C77" s="54">
        <f>[1]Расшир!E951</f>
        <v>1907556.0299</v>
      </c>
      <c r="D77" s="54">
        <f>[1]Расшир!F951</f>
        <v>1385430.2193700003</v>
      </c>
      <c r="E77" s="55">
        <f t="shared" si="0"/>
        <v>0.72628546561886775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6" t="s">
        <v>112</v>
      </c>
      <c r="B78" s="57" t="s">
        <v>113</v>
      </c>
      <c r="C78" s="24">
        <f>[1]Расшир!E995</f>
        <v>25300</v>
      </c>
      <c r="D78" s="24">
        <f>[1]Расшир!F995</f>
        <v>22076.524679999999</v>
      </c>
      <c r="E78" s="26">
        <f t="shared" si="0"/>
        <v>0.87258990830039518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6" t="s">
        <v>114</v>
      </c>
      <c r="B79" s="57" t="s">
        <v>115</v>
      </c>
      <c r="C79" s="24">
        <f>[1]Расшир!E998</f>
        <v>636000.14642</v>
      </c>
      <c r="D79" s="24">
        <f>[1]Расшир!F998</f>
        <v>507003.48385999998</v>
      </c>
      <c r="E79" s="26">
        <f t="shared" si="0"/>
        <v>0.7971751055622972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116</v>
      </c>
      <c r="B80" s="57" t="s">
        <v>117</v>
      </c>
      <c r="C80" s="24">
        <f>[1]Расшир!E1002</f>
        <v>669758.58147999994</v>
      </c>
      <c r="D80" s="24">
        <f>[1]Расшир!F1002</f>
        <v>431165.83926999988</v>
      </c>
      <c r="E80" s="26">
        <f t="shared" si="0"/>
        <v>0.64376306805540373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6" t="s">
        <v>118</v>
      </c>
      <c r="B81" s="57" t="s">
        <v>119</v>
      </c>
      <c r="C81" s="24">
        <f>[1]Расшир!E1015</f>
        <v>131431.20000000001</v>
      </c>
      <c r="D81" s="24">
        <f>[1]Расшир!F1015</f>
        <v>85563.046760000012</v>
      </c>
      <c r="E81" s="26">
        <f>D81/C81</f>
        <v>0.65101016166633197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6" t="s">
        <v>120</v>
      </c>
      <c r="B82" s="57" t="s">
        <v>121</v>
      </c>
      <c r="C82" s="24">
        <f>[1]Расшир!E1019</f>
        <v>445066.10200000001</v>
      </c>
      <c r="D82" s="24">
        <f>[1]Расшир!F1019+0.01</f>
        <v>339621.33480000001</v>
      </c>
      <c r="E82" s="26">
        <f t="shared" si="0"/>
        <v>0.76308065987016016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5" t="s">
        <v>122</v>
      </c>
      <c r="B83" s="53" t="s">
        <v>123</v>
      </c>
      <c r="C83" s="54">
        <f>[1]Расшир!E1030</f>
        <v>462006.33974999998</v>
      </c>
      <c r="D83" s="54">
        <f>[1]Расшир!F1030</f>
        <v>391866.09519999998</v>
      </c>
      <c r="E83" s="55">
        <f t="shared" si="0"/>
        <v>0.84818337214170225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6" t="s">
        <v>124</v>
      </c>
      <c r="B84" s="57" t="s">
        <v>125</v>
      </c>
      <c r="C84" s="24">
        <f>[1]Расшир!E1070</f>
        <v>0</v>
      </c>
      <c r="D84" s="24">
        <f>[1]Расшир!F1070</f>
        <v>0</v>
      </c>
      <c r="E84" s="26">
        <v>0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6" t="s">
        <v>126</v>
      </c>
      <c r="B85" s="57" t="s">
        <v>127</v>
      </c>
      <c r="C85" s="24">
        <f>[1]Расшир!E1077</f>
        <v>348419.63128999999</v>
      </c>
      <c r="D85" s="24">
        <f>[1]Расшир!F1077+0.01</f>
        <v>301200.78373000002</v>
      </c>
      <c r="E85" s="26">
        <f t="shared" si="0"/>
        <v>0.86447707499954751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6" t="s">
        <v>128</v>
      </c>
      <c r="B86" s="57" t="s">
        <v>129</v>
      </c>
      <c r="C86" s="24">
        <f>[1]Расшир!E1085</f>
        <v>113586.70845999999</v>
      </c>
      <c r="D86" s="24">
        <f>[1]Расшир!F1085</f>
        <v>90665.321469999981</v>
      </c>
      <c r="E86" s="26">
        <f t="shared" si="0"/>
        <v>0.79820361641985715</v>
      </c>
      <c r="F86" s="19"/>
      <c r="G86" s="19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5" t="s">
        <v>130</v>
      </c>
      <c r="B87" s="58" t="s">
        <v>131</v>
      </c>
      <c r="C87" s="54">
        <f>[1]Расшир!E1094</f>
        <v>1203848.83</v>
      </c>
      <c r="D87" s="54">
        <f>[1]Расшир!F1094</f>
        <v>938253.64153999998</v>
      </c>
      <c r="E87" s="55">
        <f t="shared" si="0"/>
        <v>0.77937828916609064</v>
      </c>
      <c r="F87" s="19"/>
      <c r="G87" s="19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6" t="s">
        <v>132</v>
      </c>
      <c r="B88" s="57" t="s">
        <v>133</v>
      </c>
      <c r="C88" s="24">
        <f>[1]Расшир!E1097</f>
        <v>1203848.83</v>
      </c>
      <c r="D88" s="24">
        <f>[1]Расшир!F1097</f>
        <v>938253.64153999998</v>
      </c>
      <c r="E88" s="26">
        <f t="shared" si="0"/>
        <v>0.77937828916609064</v>
      </c>
      <c r="F88" s="19"/>
      <c r="G88" s="19"/>
      <c r="H88" s="6"/>
      <c r="I88" s="6"/>
      <c r="J88" s="6"/>
      <c r="K88" s="6"/>
      <c r="L88" s="6"/>
      <c r="M88" s="6"/>
      <c r="N88" s="6"/>
      <c r="O88" s="6"/>
    </row>
    <row r="89" spans="1:15" s="43" customFormat="1" ht="18.75" customHeight="1" x14ac:dyDescent="0.3">
      <c r="A89" s="39"/>
      <c r="B89" s="68" t="s">
        <v>134</v>
      </c>
      <c r="C89" s="69">
        <f>[1]Расшир!E1101</f>
        <v>28397842.913279995</v>
      </c>
      <c r="D89" s="69">
        <f>[1]Расшир!F1101</f>
        <v>21114805.240509994</v>
      </c>
      <c r="E89" s="70">
        <f t="shared" si="0"/>
        <v>0.7435355320821162</v>
      </c>
      <c r="F89" s="41"/>
      <c r="G89" s="41"/>
      <c r="H89" s="42"/>
      <c r="I89" s="42"/>
      <c r="J89" s="42"/>
      <c r="K89" s="42"/>
      <c r="L89" s="42"/>
      <c r="M89" s="42"/>
      <c r="N89" s="42"/>
      <c r="O89" s="42"/>
    </row>
    <row r="90" spans="1:15" ht="15.75" x14ac:dyDescent="0.25">
      <c r="A90" s="10"/>
      <c r="B90" s="23"/>
      <c r="C90" s="71"/>
      <c r="D90" s="71"/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2" t="s">
        <v>135</v>
      </c>
      <c r="C91" s="16">
        <f>C37-C89</f>
        <v>-1785769.8087599948</v>
      </c>
      <c r="D91" s="16">
        <f>D37-D89</f>
        <v>-1016328.1918799952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/>
      <c r="C92" s="71"/>
      <c r="D92" s="71"/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2" t="s">
        <v>136</v>
      </c>
      <c r="C93" s="16">
        <f>C94+C95</f>
        <v>0</v>
      </c>
      <c r="D93" s="16">
        <f>D94+D95</f>
        <v>0</v>
      </c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3" t="s">
        <v>137</v>
      </c>
      <c r="C94" s="71">
        <f>[1]Расшир!E1107</f>
        <v>0</v>
      </c>
      <c r="D94" s="71">
        <f>[1]Расшир!F1107</f>
        <v>0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3" t="s">
        <v>138</v>
      </c>
      <c r="C95" s="71">
        <f>[1]Расшир!E1108</f>
        <v>0</v>
      </c>
      <c r="D95" s="71">
        <f>[1]Расшир!F1108</f>
        <v>0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3"/>
      <c r="C96" s="71"/>
      <c r="D96" s="71"/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2" t="s">
        <v>139</v>
      </c>
      <c r="C97" s="16">
        <f>C98+C99</f>
        <v>129999.47999999998</v>
      </c>
      <c r="D97" s="16">
        <f>D98+D99</f>
        <v>99999.478749999776</v>
      </c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30" t="s">
        <v>140</v>
      </c>
      <c r="C98" s="71">
        <f>[1]Расшир!E1111</f>
        <v>1774786.02</v>
      </c>
      <c r="D98" s="71">
        <f>[1]Расшир!F1111</f>
        <v>4511427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30" t="s">
        <v>141</v>
      </c>
      <c r="C99" s="71">
        <f>[1]Расшир!E1112</f>
        <v>-1644786.54</v>
      </c>
      <c r="D99" s="71">
        <f>[1]Расшир!F1112</f>
        <v>-4411427.5212500002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3"/>
      <c r="C100" s="71"/>
      <c r="D100" s="71"/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2" t="s">
        <v>142</v>
      </c>
      <c r="C101" s="16">
        <f>C102+C103</f>
        <v>1408884.75</v>
      </c>
      <c r="D101" s="16">
        <f>[1]Расшир!F1114</f>
        <v>1332000</v>
      </c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3" t="s">
        <v>143</v>
      </c>
      <c r="C102" s="71">
        <f>[1]Расшир!E1115</f>
        <v>7131674.8799999999</v>
      </c>
      <c r="D102" s="71">
        <f>[1]Расшир!F1115</f>
        <v>5698179.29</v>
      </c>
      <c r="E102" s="18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30" t="s">
        <v>144</v>
      </c>
      <c r="C103" s="71">
        <f>[1]Расшир!E1116</f>
        <v>-5722790.1299999999</v>
      </c>
      <c r="D103" s="71">
        <f>[1]Расшир!F1116</f>
        <v>-4366179.29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30"/>
      <c r="C104" s="71"/>
      <c r="D104" s="71"/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2" t="s">
        <v>145</v>
      </c>
      <c r="C105" s="16">
        <f>C106-C107</f>
        <v>199924.28993999958</v>
      </c>
      <c r="D105" s="16">
        <f>D106-D107</f>
        <v>-415695.57569000125</v>
      </c>
      <c r="E105" s="18"/>
      <c r="F105" s="6"/>
      <c r="G105" s="72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3" t="s">
        <v>146</v>
      </c>
      <c r="C106" s="71">
        <f>[1]Расшир!E1126</f>
        <v>-35565495.293339998</v>
      </c>
      <c r="D106" s="71">
        <f>[1]Расшир!F1126</f>
        <v>-30494658.94249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3" t="s">
        <v>147</v>
      </c>
      <c r="C107" s="71">
        <f>[1]Расшир!E1127</f>
        <v>-35765419.583279997</v>
      </c>
      <c r="D107" s="71">
        <f>[1]Расшир!F1127</f>
        <v>-30078963.366799999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30"/>
      <c r="C108" s="71"/>
      <c r="D108" s="71"/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2" t="s">
        <v>148</v>
      </c>
      <c r="C109" s="16">
        <f>[1]Расшир!E1117</f>
        <v>46961.288820000002</v>
      </c>
      <c r="D109" s="16">
        <f>D112+D114</f>
        <v>24.288820000000001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49.5" customHeight="1" x14ac:dyDescent="0.25">
      <c r="A110" s="10"/>
      <c r="B110" s="73" t="s">
        <v>149</v>
      </c>
      <c r="C110" s="74">
        <f>[1]Расшир!E1118</f>
        <v>46937</v>
      </c>
      <c r="D110" s="75">
        <f>D111</f>
        <v>0</v>
      </c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6" t="s">
        <v>150</v>
      </c>
      <c r="C111" s="24">
        <f>[1]Расшир!E1119</f>
        <v>46937</v>
      </c>
      <c r="D111" s="71">
        <f>[1]Расшир!F1119</f>
        <v>0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7" t="s">
        <v>151</v>
      </c>
      <c r="C112" s="78">
        <f>[1]Расшир!E1122</f>
        <v>0</v>
      </c>
      <c r="D112" s="79">
        <f>[1]Расшир!F1122</f>
        <v>0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6"/>
      <c r="C113" s="71"/>
      <c r="D113" s="7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0" t="s">
        <v>152</v>
      </c>
      <c r="C114" s="75">
        <f>C115</f>
        <v>24.288820000000001</v>
      </c>
      <c r="D114" s="75">
        <f>D115</f>
        <v>24.288820000000001</v>
      </c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1" t="s">
        <v>153</v>
      </c>
      <c r="C115" s="82">
        <f>[1]Расшир!E1121</f>
        <v>24.288820000000001</v>
      </c>
      <c r="D115" s="83">
        <f>[1]Расшир!F1121</f>
        <v>24.288820000000001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3"/>
      <c r="C116" s="71"/>
      <c r="D116" s="71"/>
      <c r="E116" s="18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3"/>
      <c r="C117" s="71"/>
      <c r="D117" s="71"/>
      <c r="E117" s="18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32.25" customHeight="1" x14ac:dyDescent="0.25">
      <c r="A118" s="10"/>
      <c r="B118" s="32" t="s">
        <v>154</v>
      </c>
      <c r="C118" s="16">
        <f>C93+C97+C101+C105+C109</f>
        <v>1785769.8087599995</v>
      </c>
      <c r="D118" s="16">
        <f>D93+D97+D101+D105+D109</f>
        <v>1016328.1918799985</v>
      </c>
      <c r="E118" s="18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customHeight="1" x14ac:dyDescent="0.25">
      <c r="B119" s="84"/>
      <c r="C119" s="85"/>
      <c r="D119" s="85"/>
      <c r="E119" s="8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x14ac:dyDescent="0.25">
      <c r="A120" s="87"/>
      <c r="B120" s="88"/>
      <c r="C120" s="89"/>
      <c r="D120" s="90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0.5" hidden="1" customHeight="1" x14ac:dyDescent="0.25">
      <c r="A121" s="87"/>
      <c r="B121" s="88"/>
      <c r="C121" s="91"/>
      <c r="D121" s="90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23.25" customHeight="1" x14ac:dyDescent="0.25">
      <c r="A122" s="92"/>
      <c r="B122" s="88"/>
      <c r="C122" s="91"/>
      <c r="D122" s="90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9" customHeight="1" x14ac:dyDescent="0.25">
      <c r="A123" s="93"/>
      <c r="B123" s="88"/>
      <c r="C123" s="91"/>
      <c r="D123" s="90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2.75" customHeight="1" x14ac:dyDescent="0.25">
      <c r="A124" s="94"/>
      <c r="B124" s="88"/>
      <c r="C124" s="91"/>
      <c r="D124" s="90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5"/>
    </row>
    <row r="489" spans="4:4" ht="18.75" x14ac:dyDescent="0.3">
      <c r="D489" s="96"/>
    </row>
    <row r="490" spans="4:4" ht="18.75" x14ac:dyDescent="0.3">
      <c r="D490" s="96"/>
    </row>
    <row r="493" spans="4:4" x14ac:dyDescent="0.2">
      <c r="D493" s="97"/>
    </row>
  </sheetData>
  <mergeCells count="1">
    <mergeCell ref="B2:E2"/>
  </mergeCells>
  <pageMargins left="0.17" right="0.16" top="0.17" bottom="0.25" header="0.17" footer="0.21"/>
  <pageSetup paperSize="9" scale="93" fitToHeight="2" orientation="portrait" r:id="rId1"/>
  <rowBreaks count="2" manualBreakCount="2">
    <brk id="36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5E6377-5FF6-4546-A0A0-805585353704}"/>
</file>

<file path=customXml/itemProps2.xml><?xml version="1.0" encoding="utf-8"?>
<ds:datastoreItem xmlns:ds="http://schemas.openxmlformats.org/officeDocument/2006/customXml" ds:itemID="{1E6BD3BE-D621-44A0-887C-FCA93090719D}"/>
</file>

<file path=customXml/itemProps3.xml><?xml version="1.0" encoding="utf-8"?>
<ds:datastoreItem xmlns:ds="http://schemas.openxmlformats.org/officeDocument/2006/customXml" ds:itemID="{1747A30D-8F2D-437C-B363-0D46018D5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01.11.2016</vt:lpstr>
      <vt:lpstr>'на 01.11.2016'!Область_печати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Полина Евгеньевна</dc:creator>
  <cp:lastModifiedBy>Богданов Филипп Владимирович</cp:lastModifiedBy>
  <cp:lastPrinted>2016-11-14T09:54:57Z</cp:lastPrinted>
  <dcterms:created xsi:type="dcterms:W3CDTF">2016-11-14T09:23:31Z</dcterms:created>
  <dcterms:modified xsi:type="dcterms:W3CDTF">2016-11-17T08:30:20Z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