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95" windowHeight="7365"/>
  </bookViews>
  <sheets>
    <sheet name="на 01.05.2016" sheetId="1" r:id="rId1"/>
  </sheets>
  <externalReferences>
    <externalReference r:id="rId2"/>
  </externalReferences>
  <definedNames>
    <definedName name="Z_5F4BDBB1_E645_4516_8FC8_7D1E2AFE448F_.wvu.Rows" localSheetId="0" hidden="1">'на 01.05.2016'!$30:$30,'на 01.05.2016'!$35:$35,'на 01.05.2016'!$58:$58,'на 01.05.2016'!$72:$73,'на 01.05.2016'!$89:$92,'на 01.05.2016'!$109:$109,'на 01.05.2016'!$113:$113</definedName>
    <definedName name="Z_791A6B44_A126_477F_8F66_87C81269CCAF_.wvu.Rows" localSheetId="0" hidden="1">'на 01.05.2016'!#REF!,'на 01.05.2016'!$107:$108,'на 01.05.2016'!$114:$114</definedName>
    <definedName name="Z_AFEF4DE1_67D6_48C6_A8C8_B9E9198BBD0E_.wvu.Rows" localSheetId="0" hidden="1">'на 01.05.2016'!#REF!,'на 01.05.2016'!$114:$114</definedName>
    <definedName name="Z_CAE69FAB_AFBE_4188_8F32_69E048226F14_.wvu.PrintArea" localSheetId="0" hidden="1">'на 01.05.2016'!$B$1:$E$115</definedName>
    <definedName name="Z_CAE69FAB_AFBE_4188_8F32_69E048226F14_.wvu.Rows" localSheetId="0" hidden="1">'на 01.05.2016'!$35:$36,'на 01.05.2016'!$114:$114</definedName>
    <definedName name="Z_D2DF83CF_573E_4A86_A4BE_5A992E023C65_.wvu.Rows" localSheetId="0" hidden="1">'на 01.05.2016'!#REF!,'на 01.05.2016'!$107:$108,'на 01.05.2016'!$114:$114</definedName>
    <definedName name="Z_E2CE03E0_A708_4616_8DFD_0910D1C70A9E_.wvu.Rows" localSheetId="0" hidden="1">'на 01.05.2016'!#REF!,'на 01.05.2016'!$107:$108,'на 01.05.2016'!$114:$114</definedName>
    <definedName name="Z_E8991B2E_0E9F_48F3_A4D6_3B340ABE8C8E_.wvu.Rows" localSheetId="0" hidden="1">'на 01.05.2016'!$35:$36,'на 01.05.2016'!$114:$114</definedName>
    <definedName name="Z_F8542D9D_A523_4F6F_8CFE_9BA4BA3D5B88_.wvu.Rows" localSheetId="0" hidden="1">'на 01.05.2016'!$35:$35,'на 01.05.2016'!$89:$92,'на 01.05.2016'!$107:$109,'на 01.05.2016'!$113:$113</definedName>
    <definedName name="Z_FAFBB87E_73E9_461E_A4E8_A0EB3259EED0_.wvu.Rows" localSheetId="0" hidden="1">'на 01.05.2016'!$30:$30,'на 01.05.2016'!$35:$35,'на 01.05.2016'!$89:$92,'на 01.05.2016'!$107:$109,'на 01.05.2016'!$113:$113</definedName>
  </definedNames>
  <calcPr calcId="145621"/>
</workbook>
</file>

<file path=xl/calcChain.xml><?xml version="1.0" encoding="utf-8"?>
<calcChain xmlns="http://schemas.openxmlformats.org/spreadsheetml/2006/main">
  <c r="D112" i="1" l="1"/>
  <c r="C112" i="1"/>
  <c r="C111" i="1" s="1"/>
  <c r="D111" i="1"/>
  <c r="D109" i="1"/>
  <c r="C109" i="1"/>
  <c r="D108" i="1"/>
  <c r="D107" i="1" s="1"/>
  <c r="C108" i="1"/>
  <c r="C107" i="1"/>
  <c r="D106" i="1"/>
  <c r="C106" i="1"/>
  <c r="D104" i="1"/>
  <c r="C104" i="1"/>
  <c r="D103" i="1"/>
  <c r="D102" i="1" s="1"/>
  <c r="C103" i="1"/>
  <c r="C102" i="1"/>
  <c r="D100" i="1"/>
  <c r="C100" i="1"/>
  <c r="D99" i="1"/>
  <c r="C99" i="1"/>
  <c r="C98" i="1" s="1"/>
  <c r="D98" i="1"/>
  <c r="D96" i="1"/>
  <c r="C96" i="1"/>
  <c r="D95" i="1"/>
  <c r="D94" i="1" s="1"/>
  <c r="C95" i="1"/>
  <c r="C94" i="1"/>
  <c r="D92" i="1"/>
  <c r="C92" i="1"/>
  <c r="D91" i="1"/>
  <c r="C91" i="1"/>
  <c r="C90" i="1" s="1"/>
  <c r="D90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E67" i="1" s="1"/>
  <c r="C67" i="1"/>
  <c r="D66" i="1"/>
  <c r="E66" i="1" s="1"/>
  <c r="C66" i="1"/>
  <c r="D65" i="1"/>
  <c r="E65" i="1" s="1"/>
  <c r="C65" i="1"/>
  <c r="D64" i="1"/>
  <c r="E64" i="1" s="1"/>
  <c r="C64" i="1"/>
  <c r="D63" i="1"/>
  <c r="E63" i="1" s="1"/>
  <c r="C63" i="1"/>
  <c r="D62" i="1"/>
  <c r="E62" i="1" s="1"/>
  <c r="C62" i="1"/>
  <c r="D61" i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E49" i="1" s="1"/>
  <c r="C49" i="1"/>
  <c r="D48" i="1"/>
  <c r="E48" i="1" s="1"/>
  <c r="C48" i="1"/>
  <c r="D47" i="1"/>
  <c r="E47" i="1" s="1"/>
  <c r="C47" i="1"/>
  <c r="D46" i="1"/>
  <c r="C46" i="1"/>
  <c r="D45" i="1"/>
  <c r="E45" i="1" s="1"/>
  <c r="C45" i="1"/>
  <c r="D44" i="1"/>
  <c r="E44" i="1" s="1"/>
  <c r="C44" i="1"/>
  <c r="D43" i="1"/>
  <c r="C43" i="1"/>
  <c r="D42" i="1"/>
  <c r="E42" i="1" s="1"/>
  <c r="C42" i="1"/>
  <c r="D41" i="1"/>
  <c r="E41" i="1" s="1"/>
  <c r="C41" i="1"/>
  <c r="D40" i="1"/>
  <c r="E40" i="1" s="1"/>
  <c r="C40" i="1"/>
  <c r="D39" i="1"/>
  <c r="E39" i="1" s="1"/>
  <c r="C39" i="1"/>
  <c r="E35" i="1"/>
  <c r="D34" i="1"/>
  <c r="C34" i="1"/>
  <c r="C88" i="1" s="1"/>
  <c r="D33" i="1"/>
  <c r="C33" i="1"/>
  <c r="D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D14" i="1"/>
  <c r="E14" i="1" s="1"/>
  <c r="C14" i="1"/>
  <c r="D13" i="1"/>
  <c r="E13" i="1" s="1"/>
  <c r="C13" i="1"/>
  <c r="D12" i="1"/>
  <c r="E12" i="1" s="1"/>
  <c r="C12" i="1"/>
  <c r="C11" i="1"/>
  <c r="D10" i="1"/>
  <c r="E10" i="1" s="1"/>
  <c r="C10" i="1"/>
  <c r="D9" i="1"/>
  <c r="E9" i="1" s="1"/>
  <c r="C9" i="1"/>
  <c r="D8" i="1"/>
  <c r="E8" i="1" s="1"/>
  <c r="C8" i="1"/>
  <c r="C7" i="1"/>
  <c r="C115" i="1" l="1"/>
  <c r="D7" i="1"/>
  <c r="C15" i="1"/>
  <c r="C6" i="1" s="1"/>
  <c r="E16" i="1"/>
  <c r="E18" i="1"/>
  <c r="E20" i="1"/>
  <c r="E22" i="1"/>
  <c r="E24" i="1"/>
  <c r="E28" i="1"/>
  <c r="E61" i="1"/>
  <c r="D115" i="1"/>
  <c r="E17" i="1"/>
  <c r="E21" i="1"/>
  <c r="E23" i="1"/>
  <c r="E25" i="1"/>
  <c r="E27" i="1"/>
  <c r="E32" i="1"/>
  <c r="D88" i="1"/>
  <c r="D11" i="1"/>
  <c r="E11" i="1" s="1"/>
  <c r="E34" i="1"/>
  <c r="E7" i="1" l="1"/>
  <c r="D6" i="1"/>
  <c r="E6" i="1" s="1"/>
  <c r="E15" i="1"/>
</calcChain>
</file>

<file path=xl/sharedStrings.xml><?xml version="1.0" encoding="utf-8"?>
<sst xmlns="http://schemas.openxmlformats.org/spreadsheetml/2006/main" count="155" uniqueCount="152">
  <si>
    <t>Сведения об исполнении бюджета г. Красноярска на 01.05.2016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</si>
  <si>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</si>
  <si>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</si>
  <si>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</si>
  <si>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01.05.2016г.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</si>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</sst>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V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E9">
            <v>620220</v>
          </cell>
          <cell r="F9">
            <v>157965.50906000001</v>
          </cell>
        </row>
        <row r="13">
          <cell r="E13">
            <v>6880734.6100000003</v>
          </cell>
          <cell r="F13">
            <v>1869995.03358</v>
          </cell>
        </row>
        <row r="32">
          <cell r="E32">
            <v>1076877.1200000001</v>
          </cell>
          <cell r="F32">
            <v>460159.76645</v>
          </cell>
        </row>
        <row r="35">
          <cell r="E35">
            <v>649.80999999999995</v>
          </cell>
          <cell r="F35">
            <v>104.92843999999999</v>
          </cell>
        </row>
        <row r="41">
          <cell r="E41">
            <v>278016.89</v>
          </cell>
          <cell r="F41">
            <v>15165.18792</v>
          </cell>
        </row>
        <row r="42">
          <cell r="E42">
            <v>993478.97</v>
          </cell>
          <cell r="F42">
            <v>318814.14600000001</v>
          </cell>
        </row>
        <row r="51">
          <cell r="E51">
            <v>287194.27999999997</v>
          </cell>
          <cell r="F51">
            <v>79715.098790000004</v>
          </cell>
        </row>
        <row r="59">
          <cell r="E59">
            <v>104.52</v>
          </cell>
          <cell r="F59">
            <v>-65.577510000000004</v>
          </cell>
        </row>
        <row r="76">
          <cell r="E76">
            <v>2585797.79</v>
          </cell>
          <cell r="F76">
            <v>479161.53199999995</v>
          </cell>
        </row>
        <row r="106">
          <cell r="E106">
            <v>21148.920000000002</v>
          </cell>
          <cell r="F106">
            <v>44352.21845</v>
          </cell>
        </row>
        <row r="114">
          <cell r="E114">
            <v>22421.86</v>
          </cell>
          <cell r="F114">
            <v>5641.1098199999997</v>
          </cell>
        </row>
        <row r="128">
          <cell r="E128">
            <v>949244.97</v>
          </cell>
          <cell r="F128">
            <v>380860.36726999999</v>
          </cell>
        </row>
        <row r="149">
          <cell r="E149">
            <v>53.83</v>
          </cell>
          <cell r="F149">
            <v>76.75</v>
          </cell>
        </row>
        <row r="154">
          <cell r="E154">
            <v>207567.33000000002</v>
          </cell>
          <cell r="F154">
            <v>84468.900809999963</v>
          </cell>
        </row>
        <row r="206">
          <cell r="E206">
            <v>0</v>
          </cell>
          <cell r="F206">
            <v>165341.57678999999</v>
          </cell>
        </row>
        <row r="212">
          <cell r="E212">
            <v>11470303.350490002</v>
          </cell>
          <cell r="F212">
            <v>3145631.9062400004</v>
          </cell>
        </row>
        <row r="213">
          <cell r="E213">
            <v>11462764.450720001</v>
          </cell>
          <cell r="F213">
            <v>3315802.2914500004</v>
          </cell>
        </row>
        <row r="332">
          <cell r="E332">
            <v>0</v>
          </cell>
          <cell r="F332">
            <v>0</v>
          </cell>
        </row>
        <row r="335">
          <cell r="E335">
            <v>21469.989600000001</v>
          </cell>
          <cell r="F335">
            <v>0</v>
          </cell>
        </row>
        <row r="337">
          <cell r="E337">
            <v>0</v>
          </cell>
          <cell r="F337">
            <v>708.27699000000007</v>
          </cell>
        </row>
        <row r="343">
          <cell r="E343">
            <v>-13931.089830000001</v>
          </cell>
          <cell r="F343">
            <v>-170878.66219999999</v>
          </cell>
        </row>
        <row r="362">
          <cell r="E362">
            <v>26041847.700489998</v>
          </cell>
          <cell r="F362">
            <v>7396603.1457200004</v>
          </cell>
        </row>
        <row r="365">
          <cell r="E365">
            <v>2751587.2597199995</v>
          </cell>
          <cell r="F365">
            <v>788138.8695400001</v>
          </cell>
        </row>
        <row r="398">
          <cell r="E398">
            <v>2585.5600000000004</v>
          </cell>
          <cell r="F398">
            <v>894.22098000000005</v>
          </cell>
        </row>
        <row r="402">
          <cell r="E402">
            <v>63855.734500000006</v>
          </cell>
          <cell r="F402">
            <v>15907.05133</v>
          </cell>
        </row>
        <row r="409">
          <cell r="E409">
            <v>887196.62338</v>
          </cell>
          <cell r="F409">
            <v>292705.60722000001</v>
          </cell>
        </row>
        <row r="421">
          <cell r="E421">
            <v>187.9</v>
          </cell>
          <cell r="F421">
            <v>0</v>
          </cell>
        </row>
        <row r="424">
          <cell r="E424">
            <v>183241.67</v>
          </cell>
          <cell r="F424">
            <v>50606.403979999995</v>
          </cell>
        </row>
        <row r="434">
          <cell r="E434">
            <v>7307.3099999999995</v>
          </cell>
          <cell r="F434">
            <v>2354.6932900000002</v>
          </cell>
        </row>
        <row r="441">
          <cell r="E441">
            <v>95787.106639999998</v>
          </cell>
          <cell r="F441">
            <v>0</v>
          </cell>
        </row>
        <row r="443">
          <cell r="E443">
            <v>1511425.3552000001</v>
          </cell>
          <cell r="F443">
            <v>425670.89274000004</v>
          </cell>
        </row>
        <row r="466">
          <cell r="E466">
            <v>74478.567670000004</v>
          </cell>
          <cell r="F466">
            <v>25949.231380000001</v>
          </cell>
        </row>
        <row r="476">
          <cell r="E476">
            <v>74478.567670000004</v>
          </cell>
          <cell r="F476">
            <v>25949.231380000001</v>
          </cell>
        </row>
        <row r="483">
          <cell r="E483">
            <v>3452663.3338799998</v>
          </cell>
          <cell r="F483">
            <v>841548.34661999997</v>
          </cell>
        </row>
        <row r="537">
          <cell r="E537">
            <v>522605.21792999998</v>
          </cell>
          <cell r="F537">
            <v>143849.25112</v>
          </cell>
        </row>
        <row r="546">
          <cell r="E546">
            <v>2793262.6303900001</v>
          </cell>
          <cell r="F546">
            <v>676439.09612</v>
          </cell>
        </row>
        <row r="552">
          <cell r="E552">
            <v>136795.48556</v>
          </cell>
          <cell r="F552">
            <v>21259.999379999997</v>
          </cell>
        </row>
        <row r="564">
          <cell r="E564">
            <v>3879541.49223</v>
          </cell>
          <cell r="F564">
            <v>708112.0403799999</v>
          </cell>
        </row>
        <row r="604">
          <cell r="E604">
            <v>1442911.90286</v>
          </cell>
          <cell r="F604">
            <v>215618.82152</v>
          </cell>
        </row>
        <row r="612">
          <cell r="E612">
            <v>1008925.3772100001</v>
          </cell>
          <cell r="F612">
            <v>16038.638209999999</v>
          </cell>
        </row>
        <row r="617">
          <cell r="E617">
            <v>528271.95770000003</v>
          </cell>
          <cell r="F617">
            <v>168189.99789999999</v>
          </cell>
        </row>
        <row r="621">
          <cell r="E621">
            <v>7600</v>
          </cell>
          <cell r="F621">
            <v>0</v>
          </cell>
        </row>
        <row r="624">
          <cell r="E624">
            <v>891832.25445999997</v>
          </cell>
          <cell r="F624">
            <v>308264.58275</v>
          </cell>
        </row>
        <row r="643">
          <cell r="E643">
            <v>29699.185109999999</v>
          </cell>
          <cell r="F643">
            <v>17311.095270000002</v>
          </cell>
        </row>
        <row r="650">
          <cell r="E650">
            <v>3700</v>
          </cell>
          <cell r="F650">
            <v>0</v>
          </cell>
        </row>
        <row r="653">
          <cell r="E653">
            <v>25999.185109999999</v>
          </cell>
          <cell r="F653">
            <v>17311.095270000002</v>
          </cell>
        </row>
        <row r="655">
          <cell r="E655">
            <v>13087768.174080001</v>
          </cell>
          <cell r="F655">
            <v>4243072.6258000005</v>
          </cell>
        </row>
        <row r="695">
          <cell r="E695">
            <v>5326573.0643799994</v>
          </cell>
          <cell r="F695">
            <v>1789451.3485499998</v>
          </cell>
        </row>
        <row r="707">
          <cell r="E707">
            <v>6813611.7964300001</v>
          </cell>
          <cell r="F707">
            <v>2147820.1423399998</v>
          </cell>
        </row>
        <row r="719">
          <cell r="E719">
            <v>388293.58043999999</v>
          </cell>
          <cell r="F719">
            <v>94002.260800000004</v>
          </cell>
        </row>
        <row r="739">
          <cell r="E739">
            <v>559289.73283000011</v>
          </cell>
          <cell r="F739">
            <v>211798.87411000003</v>
          </cell>
        </row>
        <row r="756">
          <cell r="E756">
            <v>674921.61187000014</v>
          </cell>
          <cell r="F756">
            <v>212448.21539</v>
          </cell>
        </row>
        <row r="796">
          <cell r="E796">
            <v>611194.30287000001</v>
          </cell>
          <cell r="F796">
            <v>191313.45003000001</v>
          </cell>
        </row>
        <row r="804">
          <cell r="E804">
            <v>18826.399000000001</v>
          </cell>
          <cell r="F804">
            <v>6284.0211799999997</v>
          </cell>
        </row>
        <row r="807">
          <cell r="E807">
            <v>44900.909999999996</v>
          </cell>
          <cell r="F807">
            <v>14850.74418</v>
          </cell>
        </row>
        <row r="818">
          <cell r="E818">
            <v>0</v>
          </cell>
          <cell r="F818">
            <v>0</v>
          </cell>
        </row>
        <row r="839">
          <cell r="E839">
            <v>0</v>
          </cell>
          <cell r="F839">
            <v>0</v>
          </cell>
        </row>
        <row r="938">
          <cell r="E938">
            <v>1873863.5379999999</v>
          </cell>
          <cell r="F938">
            <v>539310.54319</v>
          </cell>
        </row>
        <row r="982">
          <cell r="E982">
            <v>25300</v>
          </cell>
          <cell r="F982">
            <v>8671.6958200000008</v>
          </cell>
        </row>
        <row r="985">
          <cell r="E985">
            <v>625200.04</v>
          </cell>
          <cell r="F985">
            <v>203527.19071</v>
          </cell>
        </row>
        <row r="989">
          <cell r="E989">
            <v>652958.5959999999</v>
          </cell>
          <cell r="F989">
            <v>150813.45832999999</v>
          </cell>
        </row>
        <row r="1002">
          <cell r="E1002">
            <v>126074.9</v>
          </cell>
          <cell r="F1002">
            <v>39360.997940000001</v>
          </cell>
        </row>
        <row r="1006">
          <cell r="E1006">
            <v>444330.00200000004</v>
          </cell>
          <cell r="F1006">
            <v>136937.20038999998</v>
          </cell>
        </row>
        <row r="1017">
          <cell r="E1017">
            <v>455549.68575</v>
          </cell>
          <cell r="F1017">
            <v>170731.76118999999</v>
          </cell>
        </row>
        <row r="1064">
          <cell r="E1064">
            <v>341962.97729000001</v>
          </cell>
          <cell r="F1064">
            <v>161604.04612000001</v>
          </cell>
        </row>
        <row r="1072">
          <cell r="E1072">
            <v>113586.70845999999</v>
          </cell>
          <cell r="F1072">
            <v>9127.7150700000002</v>
          </cell>
        </row>
        <row r="1081">
          <cell r="E1081">
            <v>1350815.9</v>
          </cell>
          <cell r="F1081">
            <v>375166.13806999999</v>
          </cell>
        </row>
        <row r="1084">
          <cell r="E1084">
            <v>1350815.9</v>
          </cell>
          <cell r="F1084">
            <v>375166.13806999999</v>
          </cell>
        </row>
        <row r="1088">
          <cell r="E1088">
            <v>27630888.748309992</v>
          </cell>
          <cell r="F1088">
            <v>7921788.8668300007</v>
          </cell>
        </row>
        <row r="1094">
          <cell r="E1094">
            <v>0</v>
          </cell>
          <cell r="F1094">
            <v>0</v>
          </cell>
        </row>
        <row r="1095">
          <cell r="E1095">
            <v>0</v>
          </cell>
          <cell r="F1095">
            <v>0</v>
          </cell>
        </row>
        <row r="1098">
          <cell r="E1098">
            <v>1744786.02</v>
          </cell>
          <cell r="F1098">
            <v>1621427</v>
          </cell>
        </row>
        <row r="1099">
          <cell r="E1099">
            <v>-1644786.54</v>
          </cell>
          <cell r="F1099">
            <v>-1021427.52125</v>
          </cell>
        </row>
        <row r="1101">
          <cell r="F1101">
            <v>245000</v>
          </cell>
        </row>
        <row r="1102">
          <cell r="E1102">
            <v>7131674.8799999999</v>
          </cell>
          <cell r="F1102">
            <v>1642790.13</v>
          </cell>
        </row>
        <row r="1103">
          <cell r="E1103">
            <v>-5722790.1299999999</v>
          </cell>
          <cell r="F1103">
            <v>-1397790.13</v>
          </cell>
        </row>
        <row r="1104">
          <cell r="E1104">
            <v>46961.288820000002</v>
          </cell>
        </row>
        <row r="1105">
          <cell r="E1105">
            <v>46961.288820000002</v>
          </cell>
        </row>
        <row r="1106">
          <cell r="E1106">
            <v>46937</v>
          </cell>
          <cell r="F1106">
            <v>0</v>
          </cell>
        </row>
        <row r="1108">
          <cell r="E1108">
            <v>24.288820000000001</v>
          </cell>
          <cell r="F1108">
            <v>24.288820000000001</v>
          </cell>
        </row>
        <row r="1109">
          <cell r="E1109">
            <v>0</v>
          </cell>
          <cell r="F1109">
            <v>0</v>
          </cell>
        </row>
        <row r="1113">
          <cell r="E1113">
            <v>-34965269.889310002</v>
          </cell>
          <cell r="F1113">
            <v>-10743014.46453</v>
          </cell>
        </row>
        <row r="1114">
          <cell r="E1114">
            <v>-34998465.418310001</v>
          </cell>
          <cell r="F1114">
            <v>-10423176.41807</v>
          </cell>
        </row>
      </sheetData>
      <sheetData sheetId="1"/>
      <sheetData sheetId="2">
        <row r="21">
          <cell r="D21">
            <v>601331.5</v>
          </cell>
          <cell r="E21">
            <v>172686.53939000002</v>
          </cell>
        </row>
        <row r="29">
          <cell r="D29">
            <v>46701.95</v>
          </cell>
          <cell r="E29">
            <v>16528.15222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0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9" t="s">
        <v>0</v>
      </c>
      <c r="C2" s="90"/>
      <c r="D2" s="90"/>
      <c r="E2" s="9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17">
        <f>D7+D11+D15+D18+D19+D20+D21+D22+D23+D24+D25+D26+D10</f>
        <v>4250971.23948</v>
      </c>
      <c r="E6" s="18">
        <f>D6/C6</f>
        <v>0.29173100238205024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2027960.5426400001</v>
      </c>
      <c r="E7" s="22">
        <f>D7/C7</f>
        <v>0.27036032719574077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157965.50906000001</v>
      </c>
      <c r="E8" s="22">
        <f>D8/C8</f>
        <v>0.25469270429847474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1869995.03358</v>
      </c>
      <c r="E9" s="26">
        <f>D9/C9</f>
        <v>0.2717725852792337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172686.53939000002</v>
      </c>
      <c r="E10" s="29">
        <f t="shared" ref="E10:E86" si="0">D10/C10</f>
        <v>0.28717361287409693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</f>
        <v>476792.84710999997</v>
      </c>
      <c r="E11" s="22">
        <f t="shared" si="0"/>
        <v>0.4241065637008008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</f>
        <v>460159.76645</v>
      </c>
      <c r="E12" s="26">
        <f t="shared" si="0"/>
        <v>0.4273094468289938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104.92843999999999</v>
      </c>
      <c r="E13" s="26">
        <f t="shared" si="0"/>
        <v>0.16147556978193625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16528.15222</v>
      </c>
      <c r="E14" s="22">
        <f t="shared" si="0"/>
        <v>0.35390711137329384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1271495.8599999999</v>
      </c>
      <c r="D15" s="20">
        <f>D16+D17+0.01</f>
        <v>333979.33392</v>
      </c>
      <c r="E15" s="22">
        <f t="shared" si="0"/>
        <v>0.26266647373904939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15165.18792</v>
      </c>
      <c r="E16" s="26">
        <f>D16/C16</f>
        <v>5.4547721615042885E-2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993478.97</v>
      </c>
      <c r="D17" s="24">
        <f>[1]Расшир!F42-0.01</f>
        <v>318814.136</v>
      </c>
      <c r="E17" s="26">
        <f t="shared" si="0"/>
        <v>0.32090677873131024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79715.098790000004</v>
      </c>
      <c r="E18" s="22">
        <f t="shared" si="0"/>
        <v>0.27756506428331379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-65.577510000000004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[1]Расшир!E76</f>
        <v>2585797.79</v>
      </c>
      <c r="D20" s="20">
        <f>[1]Расшир!F76</f>
        <v>479161.53199999995</v>
      </c>
      <c r="E20" s="22">
        <f t="shared" si="0"/>
        <v>0.18530510539263781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[1]Расшир!E106</f>
        <v>21148.920000000002</v>
      </c>
      <c r="D21" s="20">
        <f>[1]Расшир!F106</f>
        <v>44352.21845</v>
      </c>
      <c r="E21" s="22">
        <f t="shared" si="0"/>
        <v>2.097138693134212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[1]Расшир!E114</f>
        <v>22421.86</v>
      </c>
      <c r="D22" s="20">
        <f>[1]Расшир!F114</f>
        <v>5641.1098199999997</v>
      </c>
      <c r="E22" s="22">
        <f t="shared" si="0"/>
        <v>0.25158973519592037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[1]Расшир!E128</f>
        <v>949244.97</v>
      </c>
      <c r="D23" s="20">
        <f>[1]Расшир!F128</f>
        <v>380860.36726999999</v>
      </c>
      <c r="E23" s="22">
        <f t="shared" si="0"/>
        <v>0.40122453034436412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[1]Расшир!E149</f>
        <v>53.83</v>
      </c>
      <c r="D24" s="20">
        <f>[1]Расшир!F149</f>
        <v>76.75</v>
      </c>
      <c r="E24" s="22">
        <f t="shared" si="0"/>
        <v>1.425784878320639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[1]Расшир!E154</f>
        <v>207567.33000000002</v>
      </c>
      <c r="D25" s="20">
        <f>[1]Расшир!F154</f>
        <v>84468.900809999963</v>
      </c>
      <c r="E25" s="22">
        <f t="shared" si="0"/>
        <v>0.40694699310339422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[1]Расшир!E206</f>
        <v>0</v>
      </c>
      <c r="D26" s="20">
        <f>[1]Расшир!F206</f>
        <v>165341.57678999999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[1]Расшир!E212</f>
        <v>11470303.350490002</v>
      </c>
      <c r="D27" s="20">
        <f>[1]Расшир!F212</f>
        <v>3145631.9062400004</v>
      </c>
      <c r="E27" s="22">
        <f t="shared" si="0"/>
        <v>0.27424138753101257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[1]Расшир!E213</f>
        <v>11462764.450720001</v>
      </c>
      <c r="D28" s="20">
        <f>[1]Расшир!F213</f>
        <v>3315802.2914500004</v>
      </c>
      <c r="E28" s="22">
        <f t="shared" si="0"/>
        <v>0.28926724488713784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[1]Расшир!E332</f>
        <v>0</v>
      </c>
      <c r="D29" s="20">
        <f>[1]Расшир!F332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/>
      <c r="B31" s="33" t="s">
        <v>32</v>
      </c>
      <c r="C31" s="20">
        <f>[1]Расшир!E343</f>
        <v>-13931.089830000001</v>
      </c>
      <c r="D31" s="20">
        <f>[1]Расшир!F343</f>
        <v>-170878.66219999999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[1]Расшир!E335</f>
        <v>21469.989600000001</v>
      </c>
      <c r="D32" s="28">
        <f>[1]Расшир!F335</f>
        <v>0</v>
      </c>
      <c r="E32" s="22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34</v>
      </c>
      <c r="C33" s="28">
        <f>[1]Расшир!E337</f>
        <v>0</v>
      </c>
      <c r="D33" s="28">
        <f>[1]Расшир!F337</f>
        <v>708.27699000000007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[1]Расшир!E362</f>
        <v>26041847.700489998</v>
      </c>
      <c r="D34" s="20">
        <f>[1]Расшир!F362</f>
        <v>7396603.1457200004</v>
      </c>
      <c r="E34" s="22">
        <f t="shared" si="0"/>
        <v>0.28402758632141251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82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83"/>
    </row>
    <row r="37" spans="1:15" ht="15.75" x14ac:dyDescent="0.25">
      <c r="A37" s="10"/>
      <c r="B37" s="15" t="s">
        <v>36</v>
      </c>
      <c r="C37" s="41"/>
      <c r="D37" s="41"/>
      <c r="E37" s="82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4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[1]Расшир!E365</f>
        <v>2751587.2597199995</v>
      </c>
      <c r="D39" s="48">
        <f>[1]Расшир!F365</f>
        <v>788138.8695400001</v>
      </c>
      <c r="E39" s="85">
        <f t="shared" si="0"/>
        <v>0.28643062899637095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[1]Расшир!E398</f>
        <v>2585.5600000000004</v>
      </c>
      <c r="D40" s="24">
        <f>[1]Расшир!F398</f>
        <v>894.22098000000005</v>
      </c>
      <c r="E40" s="86">
        <f t="shared" si="0"/>
        <v>0.34585195470226948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[1]Расшир!E402</f>
        <v>63855.734500000006</v>
      </c>
      <c r="D41" s="24">
        <f>[1]Расшир!F402</f>
        <v>15907.05133</v>
      </c>
      <c r="E41" s="86">
        <f t="shared" si="0"/>
        <v>0.24910920615908033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[1]Расшир!E409</f>
        <v>887196.62338</v>
      </c>
      <c r="D42" s="24">
        <f>[1]Расшир!F409</f>
        <v>292705.60722000001</v>
      </c>
      <c r="E42" s="86">
        <f t="shared" si="0"/>
        <v>0.32992191303080476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[1]Расшир!E421</f>
        <v>187.9</v>
      </c>
      <c r="D43" s="24">
        <f>[1]Расшир!F421</f>
        <v>0</v>
      </c>
      <c r="E43" s="26">
        <v>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[1]Расшир!E424</f>
        <v>183241.67</v>
      </c>
      <c r="D44" s="24">
        <f>[1]Расшир!F424+0.01</f>
        <v>50606.413979999998</v>
      </c>
      <c r="E44" s="86">
        <f t="shared" si="0"/>
        <v>0.27617306685755483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[1]Расшир!E434</f>
        <v>7307.3099999999995</v>
      </c>
      <c r="D45" s="24">
        <f>[1]Расшир!F434</f>
        <v>2354.6932900000002</v>
      </c>
      <c r="E45" s="86">
        <f t="shared" si="0"/>
        <v>0.3222380451903642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[1]Расшир!E441</f>
        <v>95787.106639999998</v>
      </c>
      <c r="D46" s="24">
        <f>[1]Расшир!F441</f>
        <v>0</v>
      </c>
      <c r="E46" s="86">
        <v>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[1]Расшир!E443</f>
        <v>1511425.3552000001</v>
      </c>
      <c r="D47" s="24">
        <f>[1]Расшир!F443</f>
        <v>425670.89274000004</v>
      </c>
      <c r="E47" s="86">
        <f t="shared" si="0"/>
        <v>0.28163540546378679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[1]Расшир!E466</f>
        <v>74478.567670000004</v>
      </c>
      <c r="D48" s="48">
        <f>[1]Расшир!F466</f>
        <v>25949.231380000001</v>
      </c>
      <c r="E48" s="85">
        <f t="shared" si="0"/>
        <v>0.34841206258122442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[1]Расшир!E476</f>
        <v>74478.567670000004</v>
      </c>
      <c r="D49" s="24">
        <f>[1]Расшир!F476</f>
        <v>25949.231380000001</v>
      </c>
      <c r="E49" s="26">
        <f>D49/C49</f>
        <v>0.34841206258122442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[1]Расшир!E483</f>
        <v>3452663.3338799998</v>
      </c>
      <c r="D50" s="48">
        <f>[1]Расшир!F483</f>
        <v>841548.34661999997</v>
      </c>
      <c r="E50" s="85">
        <f t="shared" si="0"/>
        <v>0.24373889523549147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[1]Расшир!E537</f>
        <v>522605.21792999998</v>
      </c>
      <c r="D51" s="24">
        <f>[1]Расшир!F537</f>
        <v>143849.25112</v>
      </c>
      <c r="E51" s="26">
        <f t="shared" si="0"/>
        <v>0.2752541424859401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[1]Расшир!E546</f>
        <v>2793262.6303900001</v>
      </c>
      <c r="D52" s="24">
        <f>[1]Расшир!F546</f>
        <v>676439.09612</v>
      </c>
      <c r="E52" s="26">
        <f t="shared" si="0"/>
        <v>0.2421680971780138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8.75" customHeight="1" x14ac:dyDescent="0.25">
      <c r="A53" s="54" t="s">
        <v>65</v>
      </c>
      <c r="B53" s="55" t="s">
        <v>66</v>
      </c>
      <c r="C53" s="56">
        <f>[1]Расшир!E552-0.01</f>
        <v>136795.47555999999</v>
      </c>
      <c r="D53" s="57">
        <f>[1]Расшир!F552</f>
        <v>21259.999379999997</v>
      </c>
      <c r="E53" s="26">
        <f t="shared" si="0"/>
        <v>0.15541449227737894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8" t="s">
        <v>67</v>
      </c>
      <c r="B54" s="47" t="s">
        <v>68</v>
      </c>
      <c r="C54" s="48">
        <f>[1]Расшир!E564</f>
        <v>3879541.49223</v>
      </c>
      <c r="D54" s="48">
        <f>[1]Расшир!F564</f>
        <v>708112.0403799999</v>
      </c>
      <c r="E54" s="85">
        <f t="shared" si="0"/>
        <v>0.18252467251560955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[1]Расшир!E604</f>
        <v>1442911.90286</v>
      </c>
      <c r="D55" s="24">
        <f>[1]Расшир!F604</f>
        <v>215618.82152</v>
      </c>
      <c r="E55" s="26">
        <f t="shared" si="0"/>
        <v>0.1494331158351534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[1]Расшир!E612</f>
        <v>1008925.3772100001</v>
      </c>
      <c r="D56" s="24">
        <f>[1]Расшир!F612</f>
        <v>16038.638209999999</v>
      </c>
      <c r="E56" s="26">
        <f t="shared" si="0"/>
        <v>1.5896753686929693E-2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[1]Расшир!E617</f>
        <v>528271.95770000003</v>
      </c>
      <c r="D57" s="24">
        <f>[1]Расшир!F617</f>
        <v>168189.99789999999</v>
      </c>
      <c r="E57" s="26">
        <f t="shared" si="0"/>
        <v>0.31837767545388673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hidden="1" x14ac:dyDescent="0.25">
      <c r="A58" s="49" t="s">
        <v>75</v>
      </c>
      <c r="B58" s="50" t="s">
        <v>76</v>
      </c>
      <c r="C58" s="24">
        <f>[1]Расшир!E621</f>
        <v>7600</v>
      </c>
      <c r="D58" s="24">
        <f>[1]Расшир!F621</f>
        <v>0</v>
      </c>
      <c r="E58" s="26">
        <f t="shared" si="0"/>
        <v>0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[1]Расшир!E624</f>
        <v>891832.25445999997</v>
      </c>
      <c r="D59" s="24">
        <f>[1]Расшир!F624</f>
        <v>308264.58275</v>
      </c>
      <c r="E59" s="26">
        <f t="shared" si="0"/>
        <v>0.34565309923294119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9" t="s">
        <v>79</v>
      </c>
      <c r="B60" s="47" t="s">
        <v>80</v>
      </c>
      <c r="C60" s="48">
        <f>[1]Расшир!E643</f>
        <v>29699.185109999999</v>
      </c>
      <c r="D60" s="48">
        <f>[1]Расшир!F643-0.01</f>
        <v>17311.085270000003</v>
      </c>
      <c r="E60" s="60">
        <f>D60/C60</f>
        <v>0.58288081662453417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[1]Расшир!E650</f>
        <v>3700</v>
      </c>
      <c r="D61" s="24">
        <f>[1]Расшир!F650</f>
        <v>0</v>
      </c>
      <c r="E61" s="26">
        <f>D61/C61</f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2" t="s">
        <v>83</v>
      </c>
      <c r="B62" s="53" t="s">
        <v>84</v>
      </c>
      <c r="C62" s="24">
        <f>[1]Расшир!$E$653</f>
        <v>25999.185109999999</v>
      </c>
      <c r="D62" s="24">
        <f>[1]Расшир!$F$653-0.01</f>
        <v>17311.085270000003</v>
      </c>
      <c r="E62" s="26">
        <f>D62/C62</f>
        <v>0.66583184037340026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9" t="s">
        <v>85</v>
      </c>
      <c r="B63" s="47" t="s">
        <v>86</v>
      </c>
      <c r="C63" s="48">
        <f>[1]Расшир!E655</f>
        <v>13087768.174080001</v>
      </c>
      <c r="D63" s="48">
        <f>[1]Расшир!F655</f>
        <v>4243072.6258000005</v>
      </c>
      <c r="E63" s="85">
        <f t="shared" si="0"/>
        <v>0.32420138937082488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[1]Расшир!E695</f>
        <v>5326573.0643799994</v>
      </c>
      <c r="D64" s="24">
        <f>[1]Расшир!F695</f>
        <v>1789451.3485499998</v>
      </c>
      <c r="E64" s="26">
        <f t="shared" si="0"/>
        <v>0.33594795883238066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[1]Расшир!E707</f>
        <v>6813611.7964300001</v>
      </c>
      <c r="D65" s="24">
        <f>[1]Расшир!F707</f>
        <v>2147820.1423399998</v>
      </c>
      <c r="E65" s="26">
        <f t="shared" si="0"/>
        <v>0.31522490662960173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[1]Расшир!E719</f>
        <v>388293.58043999999</v>
      </c>
      <c r="D66" s="24">
        <f>[1]Расшир!F719</f>
        <v>94002.260800000004</v>
      </c>
      <c r="E66" s="26">
        <f t="shared" si="0"/>
        <v>0.24209068997092381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49" t="s">
        <v>93</v>
      </c>
      <c r="B67" s="50" t="s">
        <v>94</v>
      </c>
      <c r="C67" s="24">
        <f>[1]Расшир!E739</f>
        <v>559289.73283000011</v>
      </c>
      <c r="D67" s="24">
        <f>[1]Расшир!F739+0.01</f>
        <v>211798.88411000004</v>
      </c>
      <c r="E67" s="26">
        <f t="shared" si="0"/>
        <v>0.37869260184394937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33.75" customHeight="1" x14ac:dyDescent="0.25">
      <c r="A68" s="59" t="s">
        <v>95</v>
      </c>
      <c r="B68" s="51" t="s">
        <v>96</v>
      </c>
      <c r="C68" s="48">
        <f>[1]Расшир!E756</f>
        <v>674921.61187000014</v>
      </c>
      <c r="D68" s="48">
        <f>[1]Расшир!F756</f>
        <v>212448.21539</v>
      </c>
      <c r="E68" s="85">
        <f t="shared" si="0"/>
        <v>0.3147746518315977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8.75" customHeight="1" x14ac:dyDescent="0.25">
      <c r="A69" s="49" t="s">
        <v>97</v>
      </c>
      <c r="B69" s="50" t="s">
        <v>98</v>
      </c>
      <c r="C69" s="24">
        <f>[1]Расшир!E796</f>
        <v>611194.30287000001</v>
      </c>
      <c r="D69" s="24">
        <f>[1]Расшир!F796</f>
        <v>191313.45003000001</v>
      </c>
      <c r="E69" s="26">
        <f t="shared" si="0"/>
        <v>0.31301576132441805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22.5" customHeight="1" x14ac:dyDescent="0.25">
      <c r="A70" s="49" t="s">
        <v>99</v>
      </c>
      <c r="B70" s="50" t="s">
        <v>100</v>
      </c>
      <c r="C70" s="24">
        <f>[1]Расшир!E804</f>
        <v>18826.399000000001</v>
      </c>
      <c r="D70" s="24">
        <f>[1]Расшир!F804</f>
        <v>6284.0211799999997</v>
      </c>
      <c r="E70" s="26">
        <f t="shared" si="0"/>
        <v>0.33378774028957953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2.25" customHeight="1" x14ac:dyDescent="0.25">
      <c r="A71" s="49" t="s">
        <v>101</v>
      </c>
      <c r="B71" s="50" t="s">
        <v>102</v>
      </c>
      <c r="C71" s="24">
        <f>[1]Расшир!E807</f>
        <v>44900.909999999996</v>
      </c>
      <c r="D71" s="24">
        <f>[1]Расшир!F807+0.01</f>
        <v>14850.75418</v>
      </c>
      <c r="E71" s="26">
        <f t="shared" si="0"/>
        <v>0.33074506017806771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26.25" hidden="1" customHeight="1" x14ac:dyDescent="0.25">
      <c r="A72" s="59" t="s">
        <v>103</v>
      </c>
      <c r="B72" s="61" t="s">
        <v>104</v>
      </c>
      <c r="C72" s="48">
        <f>[1]Расшир!E818</f>
        <v>0</v>
      </c>
      <c r="D72" s="48">
        <f>[1]Расшир!F818</f>
        <v>0</v>
      </c>
      <c r="E72" s="60" t="e">
        <f t="shared" si="0"/>
        <v>#DIV/0!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8" hidden="1" customHeight="1" x14ac:dyDescent="0.25">
      <c r="A73" s="52" t="s">
        <v>105</v>
      </c>
      <c r="B73" s="53" t="s">
        <v>106</v>
      </c>
      <c r="C73" s="24">
        <f>[1]Расшир!E839</f>
        <v>0</v>
      </c>
      <c r="D73" s="24">
        <f>[1]Расшир!F839</f>
        <v>0</v>
      </c>
      <c r="E73" s="26" t="e">
        <f t="shared" si="0"/>
        <v>#DIV/0!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9" t="s">
        <v>107</v>
      </c>
      <c r="B74" s="47" t="s">
        <v>108</v>
      </c>
      <c r="C74" s="48">
        <f>[1]Расшир!E938</f>
        <v>1873863.5379999999</v>
      </c>
      <c r="D74" s="48">
        <f>[1]Расшир!F938</f>
        <v>539310.54319</v>
      </c>
      <c r="E74" s="85">
        <f t="shared" si="0"/>
        <v>0.2878067331229538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[1]Расшир!E982</f>
        <v>25300</v>
      </c>
      <c r="D75" s="24">
        <f>[1]Расшир!F982-0.01</f>
        <v>8671.6858200000006</v>
      </c>
      <c r="E75" s="26">
        <f t="shared" si="0"/>
        <v>0.34275438023715415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[1]Расшир!E985</f>
        <v>625200.04</v>
      </c>
      <c r="D76" s="24">
        <f>[1]Расшир!F985</f>
        <v>203527.19071</v>
      </c>
      <c r="E76" s="26">
        <f t="shared" si="0"/>
        <v>0.32553931172173306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[1]Расшир!E989</f>
        <v>652958.5959999999</v>
      </c>
      <c r="D77" s="24">
        <f>[1]Расшир!F989</f>
        <v>150813.45832999999</v>
      </c>
      <c r="E77" s="26">
        <f t="shared" si="0"/>
        <v>0.23096940488091838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[1]Расшир!E1002</f>
        <v>126074.9</v>
      </c>
      <c r="D78" s="24">
        <f>[1]Расшир!F1002</f>
        <v>39360.997940000001</v>
      </c>
      <c r="E78" s="26">
        <f>D78/C78</f>
        <v>0.31220328503135836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49" t="s">
        <v>117</v>
      </c>
      <c r="B79" s="50" t="s">
        <v>118</v>
      </c>
      <c r="C79" s="24">
        <f>[1]Расшир!E1006</f>
        <v>444330.00200000004</v>
      </c>
      <c r="D79" s="24">
        <f>[1]Расшир!F1006</f>
        <v>136937.20038999998</v>
      </c>
      <c r="E79" s="26">
        <f t="shared" si="0"/>
        <v>0.30818805791556692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9" t="s">
        <v>119</v>
      </c>
      <c r="B80" s="47" t="s">
        <v>120</v>
      </c>
      <c r="C80" s="48">
        <f>[1]Расшир!E1017</f>
        <v>455549.68575</v>
      </c>
      <c r="D80" s="48">
        <f>[1]Расшир!F1017</f>
        <v>170731.76118999999</v>
      </c>
      <c r="E80" s="85">
        <f t="shared" si="0"/>
        <v>0.37478186580002482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[1]Расшир!E1057</f>
        <v>0</v>
      </c>
      <c r="D81" s="24">
        <f>[1]Расшир!F1057</f>
        <v>0</v>
      </c>
      <c r="E81" s="26">
        <v>0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[1]Расшир!E1064</f>
        <v>341962.97729000001</v>
      </c>
      <c r="D82" s="24">
        <f>[1]Расшир!F1064</f>
        <v>161604.04612000001</v>
      </c>
      <c r="E82" s="26">
        <f t="shared" si="0"/>
        <v>0.47257760884141709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49" t="s">
        <v>125</v>
      </c>
      <c r="B83" s="50" t="s">
        <v>126</v>
      </c>
      <c r="C83" s="24">
        <f>[1]Расшир!E1072</f>
        <v>113586.70845999999</v>
      </c>
      <c r="D83" s="24">
        <f>[1]Расшир!F1072-0.01</f>
        <v>9127.70507</v>
      </c>
      <c r="E83" s="26">
        <f t="shared" si="0"/>
        <v>8.0358918695265805E-2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8.25" customHeight="1" x14ac:dyDescent="0.25">
      <c r="A84" s="59" t="s">
        <v>127</v>
      </c>
      <c r="B84" s="51" t="s">
        <v>128</v>
      </c>
      <c r="C84" s="48">
        <f>[1]Расшир!E1081</f>
        <v>1350815.9</v>
      </c>
      <c r="D84" s="48">
        <f>[1]Расшир!F1081</f>
        <v>375166.13806999999</v>
      </c>
      <c r="E84" s="85">
        <f t="shared" si="0"/>
        <v>0.27773298942513186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32.25" customHeight="1" x14ac:dyDescent="0.25">
      <c r="A85" s="49" t="s">
        <v>129</v>
      </c>
      <c r="B85" s="50" t="s">
        <v>130</v>
      </c>
      <c r="C85" s="24">
        <f>[1]Расшир!E1084</f>
        <v>1350815.9</v>
      </c>
      <c r="D85" s="24">
        <f>[1]Расшир!F1084</f>
        <v>375166.13806999999</v>
      </c>
      <c r="E85" s="26">
        <f t="shared" si="0"/>
        <v>0.27773298942513186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s="40" customFormat="1" ht="18.75" customHeight="1" x14ac:dyDescent="0.3">
      <c r="A86" s="36"/>
      <c r="B86" s="62" t="s">
        <v>131</v>
      </c>
      <c r="C86" s="63">
        <f>[1]Расшир!E1088</f>
        <v>27630888.748309992</v>
      </c>
      <c r="D86" s="63">
        <f>[1]Расшир!F1088</f>
        <v>7921788.8668300007</v>
      </c>
      <c r="E86" s="87">
        <f t="shared" si="0"/>
        <v>0.28670047275676308</v>
      </c>
      <c r="F86" s="38"/>
      <c r="G86" s="38"/>
      <c r="H86" s="39"/>
      <c r="I86" s="39"/>
      <c r="J86" s="39"/>
      <c r="K86" s="39"/>
      <c r="L86" s="39"/>
      <c r="M86" s="39"/>
      <c r="N86" s="39"/>
      <c r="O86" s="39"/>
    </row>
    <row r="87" spans="1:15" ht="15.75" x14ac:dyDescent="0.25">
      <c r="A87" s="10"/>
      <c r="B87" s="23"/>
      <c r="C87" s="64"/>
      <c r="D87" s="64"/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31.5" x14ac:dyDescent="0.25">
      <c r="A88" s="10"/>
      <c r="B88" s="32" t="s">
        <v>132</v>
      </c>
      <c r="C88" s="16">
        <f>C34-C86</f>
        <v>-1589041.0478199944</v>
      </c>
      <c r="D88" s="16">
        <f>D34-D86</f>
        <v>-525185.72111000028</v>
      </c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3"/>
      <c r="C89" s="64"/>
      <c r="D89" s="64"/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32" t="s">
        <v>133</v>
      </c>
      <c r="C90" s="16">
        <f>C91+C92</f>
        <v>0</v>
      </c>
      <c r="D90" s="16">
        <f>D91+D92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134</v>
      </c>
      <c r="C91" s="64">
        <f>[1]Расшир!E1094</f>
        <v>0</v>
      </c>
      <c r="D91" s="64">
        <f>[1]Расшир!F1094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 t="s">
        <v>135</v>
      </c>
      <c r="C92" s="64">
        <f>[1]Расшир!E1095</f>
        <v>0</v>
      </c>
      <c r="D92" s="64">
        <f>[1]Расшир!F1095</f>
        <v>0</v>
      </c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x14ac:dyDescent="0.25">
      <c r="A93" s="10"/>
      <c r="B93" s="23"/>
      <c r="C93" s="64"/>
      <c r="D93" s="64"/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47.25" x14ac:dyDescent="0.25">
      <c r="A94" s="10"/>
      <c r="B94" s="32" t="s">
        <v>136</v>
      </c>
      <c r="C94" s="16">
        <f>C95+C96</f>
        <v>99999.479999999981</v>
      </c>
      <c r="D94" s="16">
        <f>D95+D96</f>
        <v>599999.47875000001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137</v>
      </c>
      <c r="C95" s="64">
        <f>[1]Расшир!E1098</f>
        <v>1744786.02</v>
      </c>
      <c r="D95" s="64">
        <f>[1]Расшир!F1098</f>
        <v>1621427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31.5" x14ac:dyDescent="0.25">
      <c r="A96" s="10"/>
      <c r="B96" s="30" t="s">
        <v>138</v>
      </c>
      <c r="C96" s="64">
        <f>[1]Расшир!E1099</f>
        <v>-1644786.54</v>
      </c>
      <c r="D96" s="64">
        <f>[1]Расшир!F1099</f>
        <v>-1021427.52125</v>
      </c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3"/>
      <c r="C97" s="64"/>
      <c r="D97" s="64"/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32" t="s">
        <v>139</v>
      </c>
      <c r="C98" s="16">
        <f>C99+C100</f>
        <v>1408884.75</v>
      </c>
      <c r="D98" s="16">
        <f>[1]Расшир!F1101</f>
        <v>245000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x14ac:dyDescent="0.25">
      <c r="A99" s="10"/>
      <c r="B99" s="23" t="s">
        <v>140</v>
      </c>
      <c r="C99" s="64">
        <f>[1]Расшир!E1102</f>
        <v>7131674.8799999999</v>
      </c>
      <c r="D99" s="64">
        <f>[1]Расшир!F1102</f>
        <v>1642790.13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1.5" x14ac:dyDescent="0.25">
      <c r="A100" s="10"/>
      <c r="B100" s="30" t="s">
        <v>141</v>
      </c>
      <c r="C100" s="64">
        <f>[1]Расшир!E1103</f>
        <v>-5722790.1299999999</v>
      </c>
      <c r="D100" s="64">
        <f>[1]Расшир!F1103</f>
        <v>-1397790.13</v>
      </c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0"/>
      <c r="C101" s="64"/>
      <c r="D101" s="64"/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31.5" x14ac:dyDescent="0.25">
      <c r="A102" s="10"/>
      <c r="B102" s="32" t="s">
        <v>142</v>
      </c>
      <c r="C102" s="16">
        <f>C103-C104</f>
        <v>33195.528999999166</v>
      </c>
      <c r="D102" s="16">
        <f>D103-D104</f>
        <v>-319838.0464600008</v>
      </c>
      <c r="E102" s="18"/>
      <c r="F102" s="6"/>
      <c r="G102" s="65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143</v>
      </c>
      <c r="C103" s="64">
        <f>[1]Расшир!E1113</f>
        <v>-34965269.889310002</v>
      </c>
      <c r="D103" s="64">
        <f>[1]Расшир!F1113</f>
        <v>-10743014.46453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3" t="s">
        <v>144</v>
      </c>
      <c r="C104" s="64">
        <f>[1]Расшир!E1114</f>
        <v>-34998465.418310001</v>
      </c>
      <c r="D104" s="64">
        <f>[1]Расшир!F1114</f>
        <v>-10423176.41807</v>
      </c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 x14ac:dyDescent="0.25">
      <c r="A105" s="10"/>
      <c r="B105" s="30"/>
      <c r="C105" s="64"/>
      <c r="D105" s="64"/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31.5" x14ac:dyDescent="0.25">
      <c r="A106" s="10"/>
      <c r="B106" s="32" t="s">
        <v>145</v>
      </c>
      <c r="C106" s="16">
        <f>[1]Расшир!E1104</f>
        <v>46961.288820000002</v>
      </c>
      <c r="D106" s="16">
        <f>D109+D111</f>
        <v>24.288820000000001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57.75" x14ac:dyDescent="0.25">
      <c r="A107" s="10"/>
      <c r="B107" s="66" t="s">
        <v>146</v>
      </c>
      <c r="C107" s="67">
        <f>[1]Расшир!E1105</f>
        <v>46961.288820000002</v>
      </c>
      <c r="D107" s="73">
        <f>D108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47.25" x14ac:dyDescent="0.25">
      <c r="A108" s="10"/>
      <c r="B108" s="68" t="s">
        <v>147</v>
      </c>
      <c r="C108" s="24">
        <f>[1]Расшир!E1106</f>
        <v>46937</v>
      </c>
      <c r="D108" s="64">
        <f>[1]Расшир!F1106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hidden="1" x14ac:dyDescent="0.25">
      <c r="A109" s="10"/>
      <c r="B109" s="69" t="s">
        <v>148</v>
      </c>
      <c r="C109" s="70">
        <f>[1]Расшир!E1109</f>
        <v>0</v>
      </c>
      <c r="D109" s="71">
        <f>[1]Расшир!F1109</f>
        <v>0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 x14ac:dyDescent="0.25">
      <c r="A110" s="10"/>
      <c r="B110" s="68"/>
      <c r="C110" s="64"/>
      <c r="D110" s="64"/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29.25" x14ac:dyDescent="0.25">
      <c r="A111" s="10"/>
      <c r="B111" s="72" t="s">
        <v>149</v>
      </c>
      <c r="C111" s="73">
        <f>C112</f>
        <v>24.288820000000001</v>
      </c>
      <c r="D111" s="73">
        <f>D112</f>
        <v>24.288820000000001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0" x14ac:dyDescent="0.25">
      <c r="A112" s="10"/>
      <c r="B112" s="74" t="s">
        <v>150</v>
      </c>
      <c r="C112" s="75">
        <f>[1]Расшир!E1108</f>
        <v>24.288820000000001</v>
      </c>
      <c r="D112" s="76">
        <f>[1]Расшир!F1108</f>
        <v>24.288820000000001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hidden="1" x14ac:dyDescent="0.25">
      <c r="A113" s="10"/>
      <c r="B113" s="23"/>
      <c r="C113" s="64"/>
      <c r="D113" s="64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 x14ac:dyDescent="0.25">
      <c r="A114" s="10"/>
      <c r="B114" s="23"/>
      <c r="C114" s="64"/>
      <c r="D114" s="64"/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47.25" x14ac:dyDescent="0.25">
      <c r="A115" s="10"/>
      <c r="B115" s="32" t="s">
        <v>151</v>
      </c>
      <c r="C115" s="16">
        <f>C90+C94+C98+C102+C106</f>
        <v>1589041.047819999</v>
      </c>
      <c r="D115" s="16">
        <f>D90+D94+D98+D102+D106</f>
        <v>525185.72110999923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7"/>
      <c r="C116" s="78"/>
      <c r="D116" s="78"/>
      <c r="E116" s="7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8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401" spans="7:7" x14ac:dyDescent="0.2">
      <c r="G401" s="88"/>
    </row>
    <row r="486" spans="1:4" s="5" customFormat="1" ht="18.75" x14ac:dyDescent="0.3">
      <c r="A486" s="1"/>
      <c r="B486" s="2"/>
      <c r="C486" s="3"/>
      <c r="D486" s="80"/>
    </row>
    <row r="487" spans="1:4" s="5" customFormat="1" ht="18.75" x14ac:dyDescent="0.3">
      <c r="A487" s="1"/>
      <c r="B487" s="2"/>
      <c r="C487" s="3"/>
      <c r="D487" s="80"/>
    </row>
    <row r="490" spans="1:4" s="5" customFormat="1" x14ac:dyDescent="0.2">
      <c r="A490" s="1"/>
      <c r="B490" s="2"/>
      <c r="C490" s="3"/>
      <c r="D490" s="81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05F9CE-56C0-43BC-B76B-6B81BEB88CEB}"/>
</file>

<file path=customXml/itemProps2.xml><?xml version="1.0" encoding="utf-8"?>
<ds:datastoreItem xmlns:ds="http://schemas.openxmlformats.org/officeDocument/2006/customXml" ds:itemID="{3B00264C-DC24-4219-A027-FE7345704500}"/>
</file>

<file path=customXml/itemProps3.xml><?xml version="1.0" encoding="utf-8"?>
<ds:datastoreItem xmlns:ds="http://schemas.openxmlformats.org/officeDocument/2006/customXml" ds:itemID="{ED05CB8B-9482-4C18-BCE6-DF7843BE6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petrovape</dc:creator>
  <cp:lastModifiedBy>Богданов Филипп Владимирович</cp:lastModifiedBy>
  <dcterms:created xsi:type="dcterms:W3CDTF">2016-05-16T08:16:32Z</dcterms:created>
  <dcterms:modified xsi:type="dcterms:W3CDTF">2016-05-18T09:56:12Z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