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360" yWindow="240" windowWidth="14940" windowHeight="9150"/>
  </bookViews>
  <sheets>
    <sheet name="Sheet1" sheetId="1" r:id="rId1"/>
  </sheets>
  <definedNames>
    <definedName name="_xlnm.Print_Titles" localSheetId="0">Sheet1!$3:$4</definedName>
    <definedName name="_xlnm.Print_Area" localSheetId="0">Sheet1!$A$1:$J$228</definedName>
  </definedNames>
  <calcPr calcId="145621"/>
</workbook>
</file>

<file path=xl/calcChain.xml><?xml version="1.0" encoding="utf-8"?>
<calcChain xmlns="http://schemas.openxmlformats.org/spreadsheetml/2006/main">
  <c r="F128" i="1" l="1"/>
  <c r="H128" i="1" s="1"/>
  <c r="E128" i="1"/>
  <c r="E129" i="1" s="1"/>
  <c r="H129" i="1" l="1"/>
  <c r="J128" i="1"/>
  <c r="J129" i="1" s="1"/>
  <c r="G128" i="1"/>
  <c r="F129" i="1"/>
  <c r="J71" i="1"/>
  <c r="D71" i="1"/>
  <c r="E71" i="1"/>
  <c r="F71" i="1"/>
  <c r="G71" i="1"/>
  <c r="H71" i="1"/>
  <c r="I71" i="1"/>
  <c r="C71" i="1"/>
  <c r="G129" i="1" l="1"/>
  <c r="I128" i="1"/>
  <c r="I129" i="1" s="1"/>
  <c r="D220" i="1"/>
  <c r="E220" i="1"/>
  <c r="F220" i="1"/>
  <c r="G220" i="1"/>
  <c r="H220" i="1"/>
  <c r="I220" i="1"/>
  <c r="J220" i="1"/>
  <c r="C220" i="1"/>
  <c r="J115" i="1" l="1"/>
  <c r="I115" i="1"/>
  <c r="I116" i="1" s="1"/>
  <c r="H115" i="1"/>
  <c r="F115" i="1"/>
  <c r="F116" i="1" s="1"/>
  <c r="G116" i="1"/>
  <c r="E116" i="1"/>
  <c r="D116" i="1"/>
  <c r="J116" i="1" l="1"/>
  <c r="H116" i="1"/>
</calcChain>
</file>

<file path=xl/sharedStrings.xml><?xml version="1.0" encoding="utf-8"?>
<sst xmlns="http://schemas.openxmlformats.org/spreadsheetml/2006/main" count="438" uniqueCount="255">
  <si>
    <t>%</t>
  </si>
  <si>
    <t>га</t>
  </si>
  <si>
    <t>км</t>
  </si>
  <si>
    <t>2022</t>
  </si>
  <si>
    <t>2023</t>
  </si>
  <si>
    <t>ед.</t>
  </si>
  <si>
    <t>мест</t>
  </si>
  <si>
    <t>руб.</t>
  </si>
  <si>
    <t>тонн</t>
  </si>
  <si>
    <t>чел.</t>
  </si>
  <si>
    <t>Отчет</t>
  </si>
  <si>
    <t>Оценка</t>
  </si>
  <si>
    <t>кв. м.</t>
  </si>
  <si>
    <t>Население</t>
  </si>
  <si>
    <t>Транспорт</t>
  </si>
  <si>
    <t>тыс. руб.</t>
  </si>
  <si>
    <t>тыс. чел.</t>
  </si>
  <si>
    <t>тыс. экз.</t>
  </si>
  <si>
    <t>Инвестиции</t>
  </si>
  <si>
    <t>Территория</t>
  </si>
  <si>
    <t>Образование</t>
  </si>
  <si>
    <t>Прогноз - 1</t>
  </si>
  <si>
    <t>Прогноз - 2</t>
  </si>
  <si>
    <t>Рынок труда</t>
  </si>
  <si>
    <t>тыс. кв. м.</t>
  </si>
  <si>
    <t>тыс. куб. м.</t>
  </si>
  <si>
    <t>Строительство</t>
  </si>
  <si>
    <t>Уровень жизни</t>
  </si>
  <si>
    <t>Площадь земель</t>
  </si>
  <si>
    <t>Количество зоопарков</t>
  </si>
  <si>
    <t>Культура, отдых и досуг</t>
  </si>
  <si>
    <t>Малое предпринимательство</t>
  </si>
  <si>
    <t>Оборот розничной торговли</t>
  </si>
  <si>
    <t>Промышленное производство</t>
  </si>
  <si>
    <t>Среднее предпринимательство</t>
  </si>
  <si>
    <t>Физическая культура и спорт</t>
  </si>
  <si>
    <t>Оборот общественного питания</t>
  </si>
  <si>
    <t>Численность умерших за период</t>
  </si>
  <si>
    <t>Количество посещений зоопарков</t>
  </si>
  <si>
    <t>Количество детских школ искусств</t>
  </si>
  <si>
    <t>Численность работников зоопарков</t>
  </si>
  <si>
    <t>Численность родившихся за период</t>
  </si>
  <si>
    <t>Количество детских музыкальных школ</t>
  </si>
  <si>
    <t>Количество детских художественных школ</t>
  </si>
  <si>
    <t>Объем платных услуг, оказанных населению</t>
  </si>
  <si>
    <t>Миграционный прирост (снижение) населения</t>
  </si>
  <si>
    <t>Естественный прирост (+), убыль (-) населения</t>
  </si>
  <si>
    <t>Финансовый результат деятельности организаций</t>
  </si>
  <si>
    <t>Численность учащихся в детских школах искусств</t>
  </si>
  <si>
    <t>Количество средних организаций, на конец периода</t>
  </si>
  <si>
    <t>Численность учащихся в детских музыкальных школах</t>
  </si>
  <si>
    <t>Инвестиции в основной капитал по видам деятельности</t>
  </si>
  <si>
    <t>Численность занятых в экономике, в среднем за период</t>
  </si>
  <si>
    <t>Численность постоянного населения, на начало периода</t>
  </si>
  <si>
    <t>Численность учащихся в детских художественных школах</t>
  </si>
  <si>
    <t>Общая площадь жилищного фонда всех форм собственности</t>
  </si>
  <si>
    <t>Жилищный фонд по формам собственности на конец периода</t>
  </si>
  <si>
    <t>Численность постоянного населения, в среднем за период</t>
  </si>
  <si>
    <t>Объем инвестиций в основной капитал средних организаций</t>
  </si>
  <si>
    <t>Инвестиции в основной капитал по источникам финансирования</t>
  </si>
  <si>
    <t>Объем использования воды, забранной из природных источников</t>
  </si>
  <si>
    <t>Деятельность субъектов малого и среднего предпринимательства</t>
  </si>
  <si>
    <t>Объем водопотребления (забрано воды) из природных источников</t>
  </si>
  <si>
    <t>Оборот средних организаций по хозяйственным видам деятельности</t>
  </si>
  <si>
    <t>Количество общедоступных библиотек муниципальной формы собственности</t>
  </si>
  <si>
    <t>Количество учреждений музейного типа муниципальной формы собственности</t>
  </si>
  <si>
    <t>Объем отгруженной продукции организаций (по чистым видам деятельности)</t>
  </si>
  <si>
    <t>Книговыдача в общедоступных библиотеках муниципальной формы собственности</t>
  </si>
  <si>
    <t>Библиотечный фонд общедоступных библиотек муниципальной формы собственности</t>
  </si>
  <si>
    <t>Объем отгруженной продукции организаций (по хозяйственным видам деятельности)</t>
  </si>
  <si>
    <t>Количество посещений общедоступных библиотек муниципальной формы собственности</t>
  </si>
  <si>
    <t>Численность постоянного населения в трудоспособном возрасте, в среднем за период</t>
  </si>
  <si>
    <t>Численность работников общедоступных библиотек муниципальной формы собственности</t>
  </si>
  <si>
    <t>Количество учреждений культурно-досугового типа муниципальной формы собственности</t>
  </si>
  <si>
    <t>Количество малых и средних организаций, включая микропредприятия, на конец периода</t>
  </si>
  <si>
    <t>Численность пользователей общедоступных библиотек муниципальной формы собственности</t>
  </si>
  <si>
    <t>Численность посетителей учреждений музейного типа муниципальной формы собственности</t>
  </si>
  <si>
    <t>Численность работников в учреждениях музейного типа муниципальной формы собственности</t>
  </si>
  <si>
    <t>Среднесписочная численность работников средних организаций (без внешних совместителей)</t>
  </si>
  <si>
    <t>Протяженность автомобильных дорог общего пользования местного значения, на конец периода</t>
  </si>
  <si>
    <t>Оборот организаций малого предпринимательства, включая микропредприятия (юридических лиц)</t>
  </si>
  <si>
    <t>Общая площадь жилых домов, введенных в эксплуатацию за счет всех источников финансирования</t>
  </si>
  <si>
    <t>Численность населения систематически занимающегося физкультурой и спортом, на конец периода</t>
  </si>
  <si>
    <t>Объем строительно-монтажных работ, выполненных подрядным способом по полному кругу организаций</t>
  </si>
  <si>
    <t>Численность работников организаций культурно-досугового типа муниципальной формы собственности</t>
  </si>
  <si>
    <t>Количество предметов основного фонда учреждений музейного типа муниципальной формы собственности</t>
  </si>
  <si>
    <t>Количество концертных организаций и самостоятельных коллективов муниципальной формы собственности</t>
  </si>
  <si>
    <t>Количество индивидуальных предпринимателей, прошедших государственную регистрацию, на конец периода</t>
  </si>
  <si>
    <t>Численность детей в расчете на 100 мест в дошкольных образовательных организациях, на конец периода</t>
  </si>
  <si>
    <t>Доля детей и молодежи в возрасте 3-29 лет, систематически занимающихся физической культурой и спортом</t>
  </si>
  <si>
    <t>Индекс производства, к соответствующему периоду предыдущего года - Раздел B: Добыча полезных ископаемых</t>
  </si>
  <si>
    <t>Темп роста оборота розничной торговли в сопоставимых ценах, к соответствующему периоду предыдущего года</t>
  </si>
  <si>
    <t>Индекс производства, к соответствующему периоду предыдущего года - Подраздел C-11: Производство напитков</t>
  </si>
  <si>
    <t>Индекс производства, к соответствующему периоду предыдущего года - Раздел C: Обрабатывающие производства</t>
  </si>
  <si>
    <t>Объем инвестиций в основной капитал (за исключением бюджетных средств) в расчете на 1 человека населения</t>
  </si>
  <si>
    <t>Количество мест в зрительных залах учреждений культурно-досугового типа муниципальной формы собственности</t>
  </si>
  <si>
    <t>Темп роста оборота общественного питания в сопоставимых ценах, к соответствующему периоду предыдущего года</t>
  </si>
  <si>
    <t>Численность лиц в трудоспособном возрасте, не занятых трудовой деятельностью и учебой, в среднем за период</t>
  </si>
  <si>
    <t>Численность детей и молодежи в возрасте 3-29 лет, систематически занимающихся физической культурой и спортом</t>
  </si>
  <si>
    <t>Численность обучающихся в трудоспособном возрасте, обучающихся с отрывом от производства, в среднем за период</t>
  </si>
  <si>
    <t>Количество организаций малого предпринимательства, включая микропредприятия (юридических лиц), на конец периода</t>
  </si>
  <si>
    <t>Индекс производства, к соответствующему периоду предыдущего года - Подраздел C-24: Производство металлургическое</t>
  </si>
  <si>
    <t>Индекс производства, к соответствующему периоду предыдущего года - Подраздел C-10: Производство пищевых продуктов</t>
  </si>
  <si>
    <t>Объем инвестиций в основной капитал за счет всех источников финансирования по полному кругу хозяйствующих субъектов</t>
  </si>
  <si>
    <t>Объем инвестиций в основной капитал организаций малого предпринимательства, включая микропредприятия (юридических лиц)</t>
  </si>
  <si>
    <t>Темп роста объема платных услуг, оказанных населению в сопоставимых ценах, к соответствующему периоду предыдущего года</t>
  </si>
  <si>
    <t>Численность посетителей на платных мероприятиях учреждений культурно-досугового типа муниципальной формы собственности</t>
  </si>
  <si>
    <t>Индекс производства, к соответствующему периоду предыдущего года - Подраздел C-33: Ремонт и монтаж машин и оборудования</t>
  </si>
  <si>
    <t>Количество дошкольных образовательных организаций муниципальной формы собственности (без учета филиалов), на конец периода</t>
  </si>
  <si>
    <t>Численность зрителей на мероприятиях концертных организаций и самостоятельных коллективов муниципальной формы собственности</t>
  </si>
  <si>
    <t>Среднесписочная численность работников списочного состава организаций без внешних совместителей по полному кругу организаций</t>
  </si>
  <si>
    <t>Объем сброса загрязненных сточных вод (без очистки и недостаточно очищенных) в водные объекты, на рельеф, в подземные горизонты</t>
  </si>
  <si>
    <t>Общая площадь жилых домов, введенных в эксплуатацию за счет всех источников финансирования, приходящаяся на 1 человека населения</t>
  </si>
  <si>
    <t>Количество субъектов малого и среднего предпринимательства на 10 тыс. человек населения на начало периода, следующего за отчетным</t>
  </si>
  <si>
    <t>Индекс производства, к соответствующему периоду предыдущего года - Подраздел C-20: Производство химических веществ и химических продуктов</t>
  </si>
  <si>
    <t>Индекс производства, к соответствующему периоду предыдущего года - Подраздел C-30: Производство прочих транспортных средств и оборудования</t>
  </si>
  <si>
    <t>Индекс производства, к соответствующему периоду предыдущего года - Подраздел C-23: Производство прочей неметаллической минеральной продукции</t>
  </si>
  <si>
    <t>Индекс производства, к соответствующему периоду предыдущего года - Подраздел C-29: Производство автотранспортных средств, прицепов и полуприцепов</t>
  </si>
  <si>
    <t>Среднесписочная численность работников организаций малого предпринимательства, включая микропредприятия (юридических лиц), без внешних совместителей</t>
  </si>
  <si>
    <t>Доля граждан среднего возраста (женщины в возрасте 30-54 лет, мужчины в возрасте 30-59 лет), систематически занимающихся физической культурой и спортом</t>
  </si>
  <si>
    <t>Доля граждан старшего возраста (женщины в возрасте 55-79 лет, мужчины в возрасте 60-79 лет), систематически занимающихся физической культурой и спортом</t>
  </si>
  <si>
    <t>Индекс производства, к соответствующему периоду предыдущего года - Подраздел C-28: Производство машин и оборудования, не включенных в другие группировки</t>
  </si>
  <si>
    <t>Численность выпускников дневных общеобразовательных организаций муниципальной формы собственности, не получивших аттестат о среднем (полном) образовании</t>
  </si>
  <si>
    <t>Индекс производства, к соответствующему периоду предыдущего года - Подраздел C-25: Производство готовых металлических изделий, кроме машин и оборудования</t>
  </si>
  <si>
    <t>Индекс производства, к соответствующему периоду предыдущего года - Раздел D: Обеспечение электрической энергией, газом и паром; кондиционирование воздуха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</si>
  <si>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</t>
  </si>
  <si>
    <t>Численность учащихся в дневных образовательных организациях муниципальной формы собственности занимающихся во вторую (третью) смену, на начало учебного года</t>
  </si>
  <si>
    <t>Объем инвестиций в основной капитал за счет собственных средств организаций (без субъектов малого предпринимательства и параметров неформальной деятельности)</t>
  </si>
  <si>
    <t>Объем инвестиций в основной капитал за счет привлеченных средств организаций (без субъектов малого предпринимательства и параметров неформальной деятельности)</t>
  </si>
  <si>
    <t>Численность граждан среднего возраста (женщины в возрасте 30-54 лет, мужчины в возрасте 30-59 лет), систематически занимающихся физической культурой и спортом</t>
  </si>
  <si>
    <t>Численность граждан старшего возраста (женщины в возрасте 55-79 лет, мужчины в возрасте 60-79 лет), систематически занимающихся физической культурой и спортом</t>
  </si>
  <si>
    <t>Численность детей от 1 до 6 лет, состоящих на учете для определения в дошкольные образовательные учреждения муниципальной формы собственности, на конец периода</t>
  </si>
  <si>
    <t>Темп роста объема строительно-монтажных работ, выполненных подрядным способом по полному кругу организаций, в сопоставимых ценах, к соответствующему периоду предыдущего года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</si>
  <si>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P: Образование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</si>
  <si>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F: Строительство</t>
  </si>
  <si>
    <t>Доля среднесписочной численности работников (без внешних совместителей) малых и средних организаций в среднесписочной численности работников (без внешних совместителей) всех организаций</t>
  </si>
  <si>
    <t>Индекс производства, к соответствующему периоду предыдущего года - Раздел E: Водоснабжение; водоотведение, организация сбора и утилизация отходов, деятельность по ликвидации загрязнений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</si>
  <si>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I: Гостиницы и рестораны</t>
  </si>
  <si>
    <t>Темп роста объема инвестиций в основной капитал за счет всех источников финансирования по полному кругу хозяйствующих субъектов в сопоставимых ценах, к соответствующему периоду предыдущего года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</si>
  <si>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B: Добыча полезных ископаемых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</si>
  <si>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H: Транспортировка и хранение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</si>
  <si>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C: Обрабатывающие производства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</si>
  <si>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S: Предоставление прочих видов услуг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</si>
  <si>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K: Деятельность финансовая и страховая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</si>
  <si>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J: Деятельность в области информации и связи</t>
  </si>
  <si>
    <t>Индекс производства, к соответствующему периоду предыдущего года - Подраздел C-16: Обработка древесины и производство изделий из дерева и пробки, кроме мебели, производство изделий из соломки и материалов для плетения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</si>
  <si>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L: Деятельность по операциям с недвижимым имуществом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</si>
  <si>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M: Деятельность профессиональная, научная и техническая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</si>
  <si>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Q: Деятельность в области здравоохранения и социальных услуг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</si>
  <si>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A: Сельское, лесное хозяйство, охота, рыболовство и рыбоводство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</si>
  <si>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N: Деятельность административная и сопутствующие дополнительные услуги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</si>
  <si>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R: Деятельность в области культуры, спорта, организации досуга и развлечений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</si>
  <si>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G: Торговля оптовая и розничная; ремонт автотранспортных средств и мотоциклов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</si>
  <si>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D: Обеспечение электрической энергией, газом и паром; кондиционирование воздуха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</si>
  <si>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O: Государственное управление и обеспечение военной безопасности; социальное обеспечение</t>
  </si>
  <si>
    <t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Раздел B: Добыча полезных ископаемых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</si>
  <si>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Раздел E: Водоснабжение; водоотведение, организация сбора и утилизация отходов, деятельность по ликвидации загрязнений</t>
  </si>
  <si>
    <t>Численность детей в возрасте от 1 до 6 лет, получающих дошкольную образовательную услугу и (или) услугу по их содержанию в организациях, осуществляющих образовательную деятельность по образовательным программам дошкольного образования, присмотр и уход за детьми, муниципальной формы собственности, на конец периода</t>
  </si>
  <si>
    <t>Численность детей в возрасте от 3 до 7 лет (с учетом детей 7 лет), получающих дошкольную образовательную услугу и (или) услугу по их содержанию в организациях, осуществляющих образовательную деятельность по образовательным программам дошкольного образования, присмотр и уход за детьми, всех форм собственности, на конец периода</t>
  </si>
  <si>
    <t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 B: Добыча полезных ископаемых</t>
  </si>
  <si>
    <t xml:space="preserve">Темп роста объема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в действующих ценах, к соответствующему периоду предыдущего года - Разделы B,C,D,E: Добыча полезных ископаемых; Обрабатывающие производства; Обеспечение электрической энергией, газом и паром; кондиционирование воздуха; Водоснабжение; водоотведение, организация сбора и утилизация отходов, деятельность по ликвидации загрязнений   </t>
  </si>
  <si>
    <t>Темп роста объема отгруженных товаров собственного производства, выполненных работ и услуг собственными силами в действующих ценах (по хозяйственным видам деятельности) - РАЗДЕЛ C: Обрабатывающие производства</t>
  </si>
  <si>
    <t>Темп роста объема отгруженных товаров собственного производства, выполненных работ и услуг собственными силами в действующих ценах (по хозяйственным видам деятельности) - Подраздел C-10: Производство пищевых продуктов</t>
  </si>
  <si>
    <t>Темп роста объема отгруженных товаров собственного производства, выполненных работ и услуг собственными силами в действующих ценах (по хозяйственным видам деятельности) - Подраздел C-16: Обработка древесины и производство изделий из дерева и пробки, кроме мебели, производство изделий из соломки и материалов для плетения</t>
  </si>
  <si>
    <t>Темп роста объема отгруженных товаров собственного производства, выполненных работ и услуг собственными силами в действующих ценах (по хозяйственным видам деятельности) - Подраздел C-20: Производство химических веществ и химических продуктов</t>
  </si>
  <si>
    <t>Темп роста объема отгруженных товаров собственного производства, выполненных работ и услуг собственными силами в действующих ценах (по хозяйственным видам деятельности) - Подраздел C-23: Производство прочей неметаллической минеральной продукции</t>
  </si>
  <si>
    <t>Темп роста объема отгруженных товаров собственного производства, выполненных работ и услуг собственными силами в действующих ценах (по хозяйственным видам деятельности) - Подраздел C-24: Производство металлургическое</t>
  </si>
  <si>
    <t>Темп роста объема отгруженных товаров собственного производства, выполненных работ и услуг собственными силами в действующих ценах (по хозяйственным видам деятельности) - Подраздел C-25: Производство готовых металлических изделий, кроме машин и оборудования</t>
  </si>
  <si>
    <t>Темп роста объема отгруженных товаров собственного производства, выполненных работ и услуг собственными силами в действующих ценах (по хозяйственным видам деятельности) - Подраздел C-33: Ремонт и монтаж машин и оборудования</t>
  </si>
  <si>
    <t>Темп роста объема отгруженных товаров собственного производства, выполненных работ и услуг собственными силами в действующих ценах (по хозяйственным видам деятельности) - РАЗДЕЛ D: Обеспечение электрической энергией, газом и паром; кондиционирование воздуха</t>
  </si>
  <si>
    <t>Темп роста объема отгруженных товаров собственного производства, выполненных работ и услуг собственными силами в действующих ценах (по хозяйственным видам деятельности) -  РАЗДЕЛ E: 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</si>
  <si>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(по хозяйственным видам деятельности) - Подраздел C-20: Производство химических веществ и химических продуктов</t>
  </si>
  <si>
    <t>Объем отгруженных товаров собственного производства, выполненных работ и услуг собственными силами (по хозяйственным видам деятельности) - Подраздел C-23: Производство прочей неметаллической минеральной продукции</t>
  </si>
  <si>
    <t>Объем отгруженных товаров собственного производства, выполненных работ и услуг собственными силами (по хозяйственным видам деятельности) - Подраздел C-24: Производство металлургическое</t>
  </si>
  <si>
    <t>Объем отгруженных товаров собственного производства, выполненных работ и услуг собственными силами (по хозяйственным видам деятельности) - Подраздел C-25: Производство готовых металлических изделий, кроме машин и оборудования</t>
  </si>
  <si>
    <t>Объем отгруженных товаров собственного производства, выполненных работ и услуг собственными силами (по хозяйственным видам деятельности) - РАЗДЕЛ C: Обрабатывающие производства</t>
  </si>
  <si>
    <t>Объем отгруженных товаров собственного производства, выполненных работ и услуг собственными силами (по хозяйственным видам деятельности) - Подраздел C-10: Производство пищевых продуктов</t>
  </si>
  <si>
    <t>Объем отгруженных товаров собственного производства, выполненных работ и услуг собственными силами (по хозяйственным видам деятельности) - Подраздел C-33: Ремонт и монтаж машин и оборудования</t>
  </si>
  <si>
    <t>Объем отгруженных товаров собственного производства, выполненных работ и услуг собственными силами (по хозяйственным видам деятельности)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</si>
  <si>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(по хозяйственным видам деятельности) -  РАЗДЕЛ E: Водоснабжение; водоотведение, организация сбора и утилизации отходов, деятельность по ликвидации загрязнений</t>
  </si>
  <si>
    <t>Сальдированный финансовый результат (прибыль за минусом убытков) по крупным и средним организациям всех форм собственности</t>
  </si>
  <si>
    <t>Убыток по крупным и средним организациям всех форм собственности</t>
  </si>
  <si>
    <t>Прибыль по крупным и средним организациям всех форм собственности</t>
  </si>
  <si>
    <t>Торговля, общественное питание, платные услуги</t>
  </si>
  <si>
    <t>Наименование показателей</t>
  </si>
  <si>
    <t>Ед. изм.</t>
  </si>
  <si>
    <t>Среднесписочная численность работников у индивидуальных предпринимателей</t>
  </si>
  <si>
    <t xml:space="preserve">Численность трудовых ресурсов, в среднем за период </t>
  </si>
  <si>
    <t>Численность воспитанников в дошкольных образовательных учреждениях муниципальной формы собственности (с учетом филиалов), на конец периода</t>
  </si>
  <si>
    <t>Пассажирооборот автомобильного транспорта</t>
  </si>
  <si>
    <t>млн.пасс./км.</t>
  </si>
  <si>
    <t>Грузооборот автомобильного транспорта</t>
  </si>
  <si>
    <t>млн.тонн./км.</t>
  </si>
  <si>
    <r>
      <t xml:space="preserve">Объем отгруженных товаров собственного производства, выполненных работ и услуг собственными силами организаций по хозяйственным видам деятельности (без субъектов малого предпринимательства и параметров неформальной деятельности) - </t>
    </r>
    <r>
      <rPr>
        <b/>
        <sz val="8.25"/>
        <rFont val="Times New Roman"/>
        <family val="1"/>
        <charset val="204"/>
      </rPr>
      <t xml:space="preserve">Разделы B,C,D,E: </t>
    </r>
    <r>
      <rPr>
        <sz val="8.25"/>
        <rFont val="Times New Roman"/>
        <family val="1"/>
        <charset val="204"/>
      </rPr>
      <t xml:space="preserve">Добыча полезных ископаемых; Обрабатывающие производства; Обеспечение электрической энергией, газом и паром; кондиционирование воздуха; Водоснабжение; водоотведение, организация сбора и утилизация отходов, деятельность по ликвидации загрязнений   </t>
    </r>
  </si>
  <si>
    <r>
      <t>Индекс производства, к соответствующему периоду предыдущего года -</t>
    </r>
    <r>
      <rPr>
        <b/>
        <i/>
        <sz val="8.25"/>
        <rFont val="Times New Roman"/>
        <family val="1"/>
        <charset val="204"/>
      </rPr>
      <t xml:space="preserve">Разделы B,C,D,E: </t>
    </r>
    <r>
      <rPr>
        <i/>
        <sz val="8.25"/>
        <rFont val="Times New Roman"/>
        <family val="1"/>
        <charset val="204"/>
      </rPr>
      <t xml:space="preserve">Добыча полезных ископаемых; Обрабатывающие производства; Обеспечение электрической энергией, газом и паром; кондиционирование воздуха; Водоснабжение; водоотведение, организация сбора и утилизация отходов, деятельность по ликвидации загрязнений   </t>
    </r>
  </si>
  <si>
    <t>в том числе, объем инвестиций в основной капитал за счет средств бюджетов всех уровней</t>
  </si>
  <si>
    <t>2024</t>
  </si>
  <si>
    <t>Маскина Татьяна Александровна, 226-10-95</t>
  </si>
  <si>
    <t>Удельный вес площади аварийного жилищного фонда к общей площади жилищного фонда</t>
  </si>
  <si>
    <t>Ожидаемая продолжительность жизни</t>
  </si>
  <si>
    <t>лет</t>
  </si>
  <si>
    <t>бал</t>
  </si>
  <si>
    <t>Доля среднесписочной численности работников в сфере услуг в общей среднесписочной численности работников организаций</t>
  </si>
  <si>
    <t>Темп роста объема отгруженных товаров собственного производства, выполненных работ и услуг собственными силами промышленных предприятий в сопоставимых ценах 2017 года</t>
  </si>
  <si>
    <t>2025</t>
  </si>
  <si>
    <t>Количество учреждений музейного типа муниципальной формы собственности, требующих капитального ремонта</t>
  </si>
  <si>
    <t>Количество требующих капитального ремонта детских школ искусств, детских музыкальных школ, детских художественных и хореографических школ</t>
  </si>
  <si>
    <t xml:space="preserve">Уровень зарегистрированной безработицы 
(к трудоспособному населению в трудоспособном возрасте), на конец периода
</t>
  </si>
  <si>
    <t>Показатели из Указов Президента РФ</t>
  </si>
  <si>
    <t>Общая площадь жилья, введенного (приобретенного) в целях переселения грждан из аварийного жилищного фонда за счет бюджетных средств и средств Фонда содействия реформированию ЖКХ</t>
  </si>
  <si>
    <t>Численность работников общедоступных библиотек муниципальной формы собственности - библиотечных работников</t>
  </si>
  <si>
    <t>Численность работников организаций культурно-досугового типа муниципальной формы собственности - работники, относящиеся к основному персоналу</t>
  </si>
  <si>
    <t>Количество мероприятий концертных организаций и самостоятельных коллективов муниципальной формы собственности</t>
  </si>
  <si>
    <t>Численность работников в парках культуры и отдыха муниципальной формы собственности</t>
  </si>
  <si>
    <t>Количество посещений парков культуры и отдыха муниципальной формы собственности</t>
  </si>
  <si>
    <t>Объем водопотребления (забрано воды) из подземных источников</t>
  </si>
  <si>
    <t>Объем использования воды, забранной из природных источников, используемой на производственные нужды</t>
  </si>
  <si>
    <t>Объем использования воды, забранной из природных источников, используемой на хозяйственно-питьевые нужды</t>
  </si>
  <si>
    <t>Количество водозаборных сооружений, оснащенных системами учета воды</t>
  </si>
  <si>
    <t>Объем оборотного и повторно-последовательного использования воды</t>
  </si>
  <si>
    <t>Объем сброса загрязненных сточных вод в поверхностные водные объекты</t>
  </si>
  <si>
    <t>Объем нормативно-очищенных сточных вод, сбрасываемых в поверхностные водные объекты</t>
  </si>
  <si>
    <t>Суммарная мощность очистных сооружений, используемых для очистки сточных вод</t>
  </si>
  <si>
    <t>тыс. куб. м./сутки</t>
  </si>
  <si>
    <t>Количество очистных сооружений, оснащенных средствами учета и контроля качества сбрасываемых сточных вод</t>
  </si>
  <si>
    <t xml:space="preserve">Индекс качества городской среды  </t>
  </si>
  <si>
    <t>Среднедушевой денежный доход (за месяц)</t>
  </si>
  <si>
    <t>Темп роста среднедушевого денежного дохода в действующих ценах (номинальный), к соответствующему периоду предыдущего года</t>
  </si>
  <si>
    <t>Темп роста среднедушевого денежного дохода в сопоставимых ценах (реальный), к соответствующему периоду предыдущего года</t>
  </si>
  <si>
    <t>Фонд заработной платы работников списочного, несписочного состава организаций и внешних совместителей по полному кругу организаций</t>
  </si>
  <si>
    <t>Среднемесячная заработная плата работников по полному кругу организаций</t>
  </si>
  <si>
    <t xml:space="preserve">Темп роста среднемесячной заработной платы работников по полному кругу организаций в действующих ценах (номинальный), к соответствующему периоду предыдущего года </t>
  </si>
  <si>
    <t xml:space="preserve">Темп роста среднемесячной заработной платы работников по полному кругу организаций в в сопоставимых ценах (реальный), к соответствующему периоду предыдущего года </t>
  </si>
  <si>
    <t>Охрана окружающей среды</t>
  </si>
  <si>
    <t>Среднемесячная заработная плата в ценах 2017 года</t>
  </si>
  <si>
    <t>Заместитель Главы города - руководитель департамента экономической политики и инвестиционного развития</t>
  </si>
  <si>
    <t>И.Р. Антипина</t>
  </si>
  <si>
    <t>Тименцева Ксения Александровна, 226-12-17</t>
  </si>
  <si>
    <t>Темп роста индекса качества городской среды к уровню 2018 года</t>
  </si>
  <si>
    <t>Темп роста количества организаций, осуществляющих технологические инновации к уровню 2018 года</t>
  </si>
  <si>
    <t>2026</t>
  </si>
  <si>
    <t>Доля детей в возрасте от 5 до 18 лет, получающих услуги по дополнительному образованию в организациях всех форм собственности, в общей численности детей данной возрастной группы</t>
  </si>
  <si>
    <t>Темп роста объема водопотребления из природных источников, к соответствующему периоду предыдущего года</t>
  </si>
  <si>
    <t>Темп роста объема оборотного и повторно-последовательного использования воды, к соответствующему периоду предыдущего года</t>
  </si>
  <si>
    <t>Темп роста объема сброса загрязненных сточных вод в поверхностные водные объекты, к соответствующему периоду предыдущего года</t>
  </si>
  <si>
    <t>Объем загрязняющих веществ, отходящих от стационарных источников загрязнения атмосферного воздуха</t>
  </si>
  <si>
    <t xml:space="preserve"> </t>
  </si>
  <si>
    <t>Темп роста объема отгруженных товаров собственного производства, выполненных работ и услуг собственными силами в действующих ценах (по хозяйственным видам деятельности) - Подраздел C-27: Производство электрического оборудования</t>
  </si>
  <si>
    <t>объем отгруженных товаров собственного производства, выполненных работ и услуг собственными силами (по хозяйственным видам деятельности) - Подраздел C-27: Производство электрического оборудования</t>
  </si>
  <si>
    <t>Объем отгруженных товаров собственного производства, выполненных работ и услуг собственными силами (по хозяйственным видам деятельности) - Подраздел C-16: Обработка древесины и производство изделий из дерева и пробки, кроме мебели, производство изделий из соломки и материалов для плетения</t>
  </si>
  <si>
    <t>Мониторинг показателей за 2022-2023 годы и прогноз социально-экономического развития города Красноярска на 2024 год и плановый период 2025-2026 годы</t>
  </si>
  <si>
    <t>Протяженность автомобильных дорог общего пользования местного значения с твердым покрытием, на конец периода</t>
  </si>
  <si>
    <t xml:space="preserve">
Приложение 1 
к прогнозу социально-экономического развития 
города Красноярска на 2024 год и 
плановый период 2025-2026 годы</t>
  </si>
  <si>
    <t>Количество зданий кинотеатров муниципальной формы собственности, требующих капитального ремонта</t>
  </si>
  <si>
    <t xml:space="preserve">Количество учреждений муниципальной формы собственности, на балансе которых имеются парки культуры и отдыха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</si>
</sst>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"/>
    </font>
    <font>
      <sz val="8.25"/>
      <name val="Times New Roman"/>
      <family val="1"/>
      <charset val="204"/>
    </font>
    <font>
      <sz val="11"/>
      <name val="Times New Roman"/>
      <family val="1"/>
      <charset val="204"/>
    </font>
    <font>
      <b/>
      <sz val="9.75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8.25"/>
      <name val="Times New Roman"/>
      <family val="1"/>
      <charset val="204"/>
    </font>
    <font>
      <i/>
      <sz val="8.25"/>
      <name val="Times New Roman"/>
      <family val="1"/>
      <charset val="204"/>
    </font>
    <font>
      <b/>
      <i/>
      <sz val="8.25"/>
      <name val="Times New Roman"/>
      <family val="1"/>
      <charset val="204"/>
    </font>
    <font>
      <sz val="10"/>
      <name val="Arial Cyr"/>
      <charset val="204"/>
    </font>
    <font>
      <sz val="8.25"/>
      <color rgb="FFFF0000"/>
      <name val="Times New Roman"/>
      <family val="1"/>
      <charset val="204"/>
    </font>
    <font>
      <sz val="8.25"/>
      <color rgb="FF00B05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i/>
      <sz val="8.5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0" fontId="9" fillId="0" borderId="0"/>
  </cellStyleXfs>
  <cellXfs count="65">
    <xf numFmtId="0" fontId="0" fillId="0" borderId="0" xfId="0"/>
    <xf numFmtId="49" fontId="1" fillId="2" borderId="1" xfId="0" applyNumberFormat="1" applyFont="1" applyFill="1" applyBorder="1" applyAlignment="1" applyProtection="1">
      <alignment horizontal="justify" vertical="top" wrapText="1"/>
    </xf>
    <xf numFmtId="0" fontId="5" fillId="0" borderId="0" xfId="0" applyFont="1"/>
    <xf numFmtId="49" fontId="7" fillId="2" borderId="1" xfId="0" applyNumberFormat="1" applyFont="1" applyFill="1" applyBorder="1" applyAlignment="1" applyProtection="1">
      <alignment horizontal="justify" vertical="top" wrapText="1"/>
    </xf>
    <xf numFmtId="49" fontId="7" fillId="2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4" fillId="0" borderId="0" xfId="0" applyFont="1"/>
    <xf numFmtId="49" fontId="1" fillId="2" borderId="1" xfId="0" applyNumberFormat="1" applyFont="1" applyFill="1" applyBorder="1" applyAlignment="1" applyProtection="1">
      <alignment horizontal="left" vertical="top" wrapText="1" indent="1"/>
    </xf>
    <xf numFmtId="2" fontId="0" fillId="0" borderId="0" xfId="0" applyNumberFormat="1"/>
    <xf numFmtId="3" fontId="1" fillId="5" borderId="1" xfId="0" applyNumberFormat="1" applyFont="1" applyFill="1" applyBorder="1" applyAlignment="1" applyProtection="1">
      <alignment horizontal="right" vertical="top" wrapText="1"/>
    </xf>
    <xf numFmtId="164" fontId="1" fillId="5" borderId="1" xfId="0" applyNumberFormat="1" applyFont="1" applyFill="1" applyBorder="1" applyAlignment="1" applyProtection="1">
      <alignment horizontal="right" vertical="top" wrapText="1"/>
    </xf>
    <xf numFmtId="164" fontId="7" fillId="5" borderId="1" xfId="0" applyNumberFormat="1" applyFont="1" applyFill="1" applyBorder="1" applyAlignment="1" applyProtection="1">
      <alignment horizontal="right" vertical="top" wrapText="1"/>
    </xf>
    <xf numFmtId="3" fontId="0" fillId="0" borderId="0" xfId="0" applyNumberFormat="1"/>
    <xf numFmtId="3" fontId="1" fillId="5" borderId="0" xfId="0" applyNumberFormat="1" applyFont="1" applyFill="1" applyBorder="1" applyAlignment="1" applyProtection="1">
      <alignment horizontal="right" vertical="top" wrapText="1"/>
    </xf>
    <xf numFmtId="0" fontId="0" fillId="5" borderId="0" xfId="0" applyFill="1"/>
    <xf numFmtId="4" fontId="12" fillId="5" borderId="0" xfId="0" applyNumberFormat="1" applyFont="1" applyFill="1" applyBorder="1" applyAlignment="1">
      <alignment horizontal="right" vertical="center" wrapText="1"/>
    </xf>
    <xf numFmtId="164" fontId="7" fillId="5" borderId="0" xfId="0" applyNumberFormat="1" applyFont="1" applyFill="1" applyBorder="1" applyAlignment="1" applyProtection="1">
      <alignment horizontal="right" vertical="top" wrapText="1"/>
    </xf>
    <xf numFmtId="49" fontId="1" fillId="2" borderId="1" xfId="0" applyNumberFormat="1" applyFont="1" applyFill="1" applyBorder="1" applyAlignment="1" applyProtection="1">
      <alignment horizontal="center" vertical="top" wrapText="1"/>
    </xf>
    <xf numFmtId="164" fontId="11" fillId="0" borderId="7" xfId="0" applyNumberFormat="1" applyFont="1" applyFill="1" applyBorder="1" applyAlignment="1" applyProtection="1">
      <alignment horizontal="right" vertical="top" wrapText="1"/>
    </xf>
    <xf numFmtId="0" fontId="0" fillId="0" borderId="0" xfId="0" applyBorder="1"/>
    <xf numFmtId="3" fontId="10" fillId="5" borderId="8" xfId="0" applyNumberFormat="1" applyFont="1" applyFill="1" applyBorder="1" applyAlignment="1" applyProtection="1">
      <alignment horizontal="right" vertical="top" wrapText="1"/>
    </xf>
    <xf numFmtId="4" fontId="1" fillId="5" borderId="1" xfId="0" applyNumberFormat="1" applyFont="1" applyFill="1" applyBorder="1" applyAlignment="1" applyProtection="1">
      <alignment horizontal="right" vertical="top" wrapText="1"/>
    </xf>
    <xf numFmtId="164" fontId="1" fillId="0" borderId="3" xfId="0" applyNumberFormat="1" applyFont="1" applyFill="1" applyBorder="1" applyAlignment="1" applyProtection="1">
      <alignment horizontal="right" vertical="top" wrapText="1"/>
    </xf>
    <xf numFmtId="4" fontId="7" fillId="5" borderId="1" xfId="0" applyNumberFormat="1" applyFont="1" applyFill="1" applyBorder="1" applyAlignment="1" applyProtection="1">
      <alignment horizontal="right" vertical="top" wrapText="1"/>
    </xf>
    <xf numFmtId="164" fontId="13" fillId="5" borderId="1" xfId="0" applyNumberFormat="1" applyFont="1" applyFill="1" applyBorder="1" applyAlignment="1">
      <alignment vertical="center" wrapText="1"/>
    </xf>
    <xf numFmtId="164" fontId="14" fillId="5" borderId="1" xfId="0" applyNumberFormat="1" applyFont="1" applyFill="1" applyBorder="1" applyAlignment="1" applyProtection="1">
      <alignment horizontal="right" vertical="top" wrapText="1"/>
    </xf>
    <xf numFmtId="164" fontId="15" fillId="5" borderId="1" xfId="0" applyNumberFormat="1" applyFont="1" applyFill="1" applyBorder="1" applyAlignment="1" applyProtection="1">
      <alignment horizontal="right" vertical="top" wrapText="1"/>
    </xf>
    <xf numFmtId="49" fontId="1" fillId="2" borderId="3" xfId="0" applyNumberFormat="1" applyFont="1" applyFill="1" applyBorder="1" applyAlignment="1" applyProtection="1">
      <alignment horizontal="left" vertical="top" wrapText="1"/>
    </xf>
    <xf numFmtId="3" fontId="1" fillId="5" borderId="3" xfId="0" applyNumberFormat="1" applyFont="1" applyFill="1" applyBorder="1" applyAlignment="1" applyProtection="1">
      <alignment horizontal="right" vertical="top" wrapText="1"/>
    </xf>
    <xf numFmtId="4" fontId="1" fillId="5" borderId="3" xfId="0" applyNumberFormat="1" applyFont="1" applyFill="1" applyBorder="1" applyAlignment="1" applyProtection="1">
      <alignment horizontal="right" vertical="top" wrapText="1"/>
    </xf>
    <xf numFmtId="49" fontId="1" fillId="2" borderId="9" xfId="0" applyNumberFormat="1" applyFont="1" applyFill="1" applyBorder="1" applyAlignment="1" applyProtection="1">
      <alignment horizontal="left" vertical="top" wrapText="1"/>
    </xf>
    <xf numFmtId="3" fontId="1" fillId="0" borderId="9" xfId="0" applyNumberFormat="1" applyFont="1" applyFill="1" applyBorder="1" applyAlignment="1" applyProtection="1">
      <alignment horizontal="right" vertical="top" wrapText="1"/>
    </xf>
    <xf numFmtId="3" fontId="1" fillId="0" borderId="3" xfId="0" applyNumberFormat="1" applyFont="1" applyFill="1" applyBorder="1" applyAlignment="1" applyProtection="1">
      <alignment horizontal="right" vertical="top" wrapText="1"/>
    </xf>
    <xf numFmtId="164" fontId="1" fillId="5" borderId="3" xfId="0" applyNumberFormat="1" applyFont="1" applyFill="1" applyBorder="1" applyAlignment="1" applyProtection="1">
      <alignment horizontal="right" vertical="top" wrapText="1"/>
    </xf>
    <xf numFmtId="49" fontId="7" fillId="2" borderId="3" xfId="0" applyNumberFormat="1" applyFont="1" applyFill="1" applyBorder="1" applyAlignment="1" applyProtection="1">
      <alignment horizontal="left" vertical="top" wrapText="1"/>
    </xf>
    <xf numFmtId="164" fontId="7" fillId="0" borderId="3" xfId="0" applyNumberFormat="1" applyFont="1" applyFill="1" applyBorder="1" applyAlignment="1" applyProtection="1">
      <alignment horizontal="right" vertical="top" wrapText="1"/>
    </xf>
    <xf numFmtId="49" fontId="1" fillId="2" borderId="3" xfId="0" applyNumberFormat="1" applyFont="1" applyFill="1" applyBorder="1" applyAlignment="1" applyProtection="1">
      <alignment horizontal="left" vertical="top" wrapText="1" inden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4" fontId="7" fillId="0" borderId="3" xfId="0" applyNumberFormat="1" applyFont="1" applyFill="1" applyBorder="1" applyAlignment="1" applyProtection="1">
      <alignment horizontal="right" vertical="top" wrapText="1"/>
    </xf>
    <xf numFmtId="49" fontId="7" fillId="2" borderId="3" xfId="0" applyNumberFormat="1" applyFont="1" applyFill="1" applyBorder="1" applyAlignment="1" applyProtection="1">
      <alignment horizontal="left" vertical="top" wrapText="1" indent="1"/>
    </xf>
    <xf numFmtId="49" fontId="1" fillId="5" borderId="0" xfId="0" applyNumberFormat="1" applyFont="1" applyFill="1" applyBorder="1" applyAlignment="1" applyProtection="1">
      <alignment horizontal="justify" vertical="top" wrapText="1"/>
    </xf>
    <xf numFmtId="49" fontId="1" fillId="5" borderId="0" xfId="0" applyNumberFormat="1" applyFont="1" applyFill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 applyProtection="1">
      <alignment horizontal="right" vertical="top" wrapText="1"/>
    </xf>
    <xf numFmtId="164" fontId="7" fillId="0" borderId="1" xfId="0" applyNumberFormat="1" applyFont="1" applyFill="1" applyBorder="1" applyAlignment="1" applyProtection="1">
      <alignment horizontal="right" vertical="top" wrapText="1"/>
    </xf>
    <xf numFmtId="49" fontId="1" fillId="2" borderId="1" xfId="0" applyNumberFormat="1" applyFont="1" applyFill="1" applyBorder="1" applyAlignment="1" applyProtection="1">
      <alignment horizontal="center"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right" wrapText="1"/>
    </xf>
    <xf numFmtId="0" fontId="17" fillId="0" borderId="0" xfId="0" applyFont="1" applyFill="1" applyBorder="1" applyAlignment="1">
      <alignment horizontal="left" vertical="top" wrapText="1"/>
    </xf>
    <xf numFmtId="0" fontId="2" fillId="5" borderId="0" xfId="0" applyFont="1" applyFill="1" applyAlignment="1">
      <alignment horizontal="center" vertical="center" wrapText="1"/>
    </xf>
    <xf numFmtId="0" fontId="16" fillId="5" borderId="0" xfId="0" applyFont="1" applyFill="1" applyAlignment="1">
      <alignment wrapText="1"/>
    </xf>
    <xf numFmtId="0" fontId="16" fillId="0" borderId="0" xfId="0" applyFont="1" applyBorder="1" applyAlignment="1">
      <alignment horizontal="center" wrapText="1"/>
    </xf>
    <xf numFmtId="49" fontId="3" fillId="3" borderId="1" xfId="0" applyNumberFormat="1" applyFont="1" applyFill="1" applyBorder="1" applyAlignment="1" applyProtection="1">
      <alignment horizontal="left" vertical="top" wrapText="1"/>
    </xf>
    <xf numFmtId="0" fontId="16" fillId="0" borderId="0" xfId="0" applyFont="1" applyAlignment="1">
      <alignment horizontal="right" wrapText="1"/>
    </xf>
    <xf numFmtId="49" fontId="1" fillId="2" borderId="1" xfId="0" applyNumberFormat="1" applyFont="1" applyFill="1" applyBorder="1" applyAlignment="1" applyProtection="1">
      <alignment horizontal="center" vertical="top" wrapText="1"/>
    </xf>
    <xf numFmtId="49" fontId="3" fillId="3" borderId="4" xfId="0" applyNumberFormat="1" applyFont="1" applyFill="1" applyBorder="1" applyAlignment="1" applyProtection="1">
      <alignment horizontal="left" vertical="top" wrapText="1"/>
    </xf>
    <xf numFmtId="49" fontId="3" fillId="3" borderId="5" xfId="0" applyNumberFormat="1" applyFont="1" applyFill="1" applyBorder="1" applyAlignment="1" applyProtection="1">
      <alignment horizontal="left" vertical="top" wrapText="1"/>
    </xf>
    <xf numFmtId="49" fontId="3" fillId="3" borderId="6" xfId="0" applyNumberFormat="1" applyFont="1" applyFill="1" applyBorder="1" applyAlignment="1" applyProtection="1">
      <alignment horizontal="left" vertical="top" wrapText="1"/>
    </xf>
    <xf numFmtId="0" fontId="16" fillId="0" borderId="0" xfId="0" applyFont="1" applyAlignment="1">
      <alignment horizontal="left" vertical="top" wrapText="1"/>
    </xf>
    <xf numFmtId="49" fontId="1" fillId="5" borderId="0" xfId="0" applyNumberFormat="1" applyFont="1" applyFill="1" applyBorder="1" applyAlignment="1" applyProtection="1">
      <alignment horizontal="left" vertical="top" wrapText="1" indent="68"/>
    </xf>
    <xf numFmtId="49" fontId="6" fillId="4" borderId="1" xfId="0" applyNumberFormat="1" applyFont="1" applyFill="1" applyBorder="1" applyAlignment="1" applyProtection="1">
      <alignment horizontal="left" vertical="top" wrapText="1" indent="1"/>
    </xf>
    <xf numFmtId="4" fontId="2" fillId="5" borderId="2" xfId="0" applyNumberFormat="1" applyFont="1" applyFill="1" applyBorder="1" applyAlignment="1" applyProtection="1">
      <alignment horizontal="center" vertical="top" wrapText="1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CBC98"/>
      <rgbColor rgb="006D6D6D"/>
      <rgbColor rgb="009999FF"/>
      <rgbColor rgb="00993366"/>
      <rgbColor rgb="00FFFFF0"/>
      <rgbColor rgb="00E6E6D9"/>
      <rgbColor rgb="00660066"/>
      <rgbColor rgb="00FF8080"/>
      <rgbColor rgb="000066CC"/>
      <rgbColor rgb="00DDDD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FFEA"/>
      <rgbColor rgb="00CCCCB3"/>
      <rgbColor rgb="00F0FFB7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9FBB7"/>
      <color rgb="FF3CE4A4"/>
      <color rgb="FF5DC37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228"/>
  <sheetViews>
    <sheetView tabSelected="1" zoomScaleNormal="100" zoomScaleSheetLayoutView="100" workbookViewId="0">
      <pane ySplit="4" topLeftCell="A5" activePane="bottomLeft" state="frozen"/>
      <selection pane="bottomLeft" activeCell="C140" sqref="C140:J143"/>
    </sheetView>
  </sheetViews>
  <sheetFormatPr defaultRowHeight="12.75" outlineLevelRow="4" x14ac:dyDescent="0.2"/>
  <cols>
    <col min="1" max="1" width="38.5703125" style="5" customWidth="1"/>
    <col min="2" max="2" width="11.42578125" style="6" customWidth="1"/>
    <col min="3" max="10" width="12.85546875" style="7" customWidth="1"/>
    <col min="11" max="16" width="12.7109375" bestFit="1" customWidth="1"/>
  </cols>
  <sheetData>
    <row r="1" spans="1:10" ht="75.75" customHeight="1" x14ac:dyDescent="0.2">
      <c r="A1" s="62" t="s">
        <v>252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8.5" customHeight="1" x14ac:dyDescent="0.2">
      <c r="A2" s="64" t="s">
        <v>250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2">
      <c r="A3" s="57" t="s">
        <v>184</v>
      </c>
      <c r="B3" s="57" t="s">
        <v>185</v>
      </c>
      <c r="C3" s="18" t="s">
        <v>3</v>
      </c>
      <c r="D3" s="18" t="s">
        <v>4</v>
      </c>
      <c r="E3" s="18" t="s">
        <v>196</v>
      </c>
      <c r="F3" s="18" t="s">
        <v>196</v>
      </c>
      <c r="G3" s="18" t="s">
        <v>204</v>
      </c>
      <c r="H3" s="18" t="s">
        <v>204</v>
      </c>
      <c r="I3" s="18" t="s">
        <v>240</v>
      </c>
      <c r="J3" s="18" t="s">
        <v>240</v>
      </c>
    </row>
    <row r="4" spans="1:10" x14ac:dyDescent="0.2">
      <c r="A4" s="57"/>
      <c r="B4" s="57"/>
      <c r="C4" s="18" t="s">
        <v>10</v>
      </c>
      <c r="D4" s="18" t="s">
        <v>11</v>
      </c>
      <c r="E4" s="18" t="s">
        <v>21</v>
      </c>
      <c r="F4" s="18" t="s">
        <v>22</v>
      </c>
      <c r="G4" s="18" t="s">
        <v>21</v>
      </c>
      <c r="H4" s="18" t="s">
        <v>22</v>
      </c>
      <c r="I4" s="18" t="s">
        <v>21</v>
      </c>
      <c r="J4" s="18" t="s">
        <v>22</v>
      </c>
    </row>
    <row r="5" spans="1:10" outlineLevel="1" x14ac:dyDescent="0.2">
      <c r="A5" s="55" t="s">
        <v>19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outlineLevel="2" x14ac:dyDescent="0.2">
      <c r="A6" s="1" t="s">
        <v>28</v>
      </c>
      <c r="B6" s="18" t="s">
        <v>1</v>
      </c>
      <c r="C6" s="22">
        <v>37949.019999999997</v>
      </c>
      <c r="D6" s="22">
        <v>37949.019999999997</v>
      </c>
      <c r="E6" s="22">
        <v>37949.019999999997</v>
      </c>
      <c r="F6" s="22">
        <v>37949.019999999997</v>
      </c>
      <c r="G6" s="22">
        <v>37949.019999999997</v>
      </c>
      <c r="H6" s="22">
        <v>37949.019999999997</v>
      </c>
      <c r="I6" s="22">
        <v>37949.019999999997</v>
      </c>
      <c r="J6" s="22">
        <v>37949.019999999997</v>
      </c>
    </row>
    <row r="7" spans="1:10" outlineLevel="1" x14ac:dyDescent="0.2">
      <c r="A7" s="55" t="s">
        <v>13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ht="22.5" outlineLevel="2" x14ac:dyDescent="0.2">
      <c r="A8" s="1" t="s">
        <v>57</v>
      </c>
      <c r="B8" s="18" t="s">
        <v>9</v>
      </c>
      <c r="C8" s="10">
        <v>1195758</v>
      </c>
      <c r="D8" s="10">
        <v>1199744</v>
      </c>
      <c r="E8" s="10">
        <v>1203797</v>
      </c>
      <c r="F8" s="10">
        <v>1204070</v>
      </c>
      <c r="G8" s="10">
        <v>1207555</v>
      </c>
      <c r="H8" s="10">
        <v>1208376</v>
      </c>
      <c r="I8" s="10">
        <v>1211226</v>
      </c>
      <c r="J8" s="10">
        <v>1212639</v>
      </c>
    </row>
    <row r="9" spans="1:10" ht="22.5" outlineLevel="2" x14ac:dyDescent="0.2">
      <c r="A9" s="1" t="s">
        <v>71</v>
      </c>
      <c r="B9" s="18" t="s">
        <v>9</v>
      </c>
      <c r="C9" s="10">
        <v>673454</v>
      </c>
      <c r="D9" s="10">
        <v>679884</v>
      </c>
      <c r="E9" s="10">
        <v>676806</v>
      </c>
      <c r="F9" s="10">
        <v>680568</v>
      </c>
      <c r="G9" s="10">
        <v>677483</v>
      </c>
      <c r="H9" s="10">
        <v>685353</v>
      </c>
      <c r="I9" s="10">
        <v>678161</v>
      </c>
      <c r="J9" s="10">
        <v>686723</v>
      </c>
    </row>
    <row r="10" spans="1:10" ht="22.5" outlineLevel="2" x14ac:dyDescent="0.2">
      <c r="A10" s="1" t="s">
        <v>53</v>
      </c>
      <c r="B10" s="18" t="s">
        <v>9</v>
      </c>
      <c r="C10" s="10">
        <v>1193857</v>
      </c>
      <c r="D10" s="10">
        <v>1197659</v>
      </c>
      <c r="E10" s="10">
        <v>1201871</v>
      </c>
      <c r="F10" s="10">
        <v>1201871</v>
      </c>
      <c r="G10" s="10">
        <v>1205723</v>
      </c>
      <c r="H10" s="10">
        <v>1206268</v>
      </c>
      <c r="I10" s="10">
        <v>1209388</v>
      </c>
      <c r="J10" s="10">
        <v>1210483</v>
      </c>
    </row>
    <row r="11" spans="1:10" outlineLevel="2" x14ac:dyDescent="0.2">
      <c r="A11" s="1" t="s">
        <v>41</v>
      </c>
      <c r="B11" s="18" t="s">
        <v>9</v>
      </c>
      <c r="C11" s="10">
        <v>10875</v>
      </c>
      <c r="D11" s="10">
        <v>10625</v>
      </c>
      <c r="E11" s="10">
        <v>11031</v>
      </c>
      <c r="F11" s="10">
        <v>11576</v>
      </c>
      <c r="G11" s="10">
        <v>10890</v>
      </c>
      <c r="H11" s="10">
        <v>11776</v>
      </c>
      <c r="I11" s="10">
        <v>10576</v>
      </c>
      <c r="J11" s="10">
        <v>11576</v>
      </c>
    </row>
    <row r="12" spans="1:10" outlineLevel="2" x14ac:dyDescent="0.2">
      <c r="A12" s="1" t="s">
        <v>37</v>
      </c>
      <c r="B12" s="18" t="s">
        <v>9</v>
      </c>
      <c r="C12" s="10">
        <v>12622</v>
      </c>
      <c r="D12" s="10">
        <v>12055</v>
      </c>
      <c r="E12" s="10">
        <v>11352</v>
      </c>
      <c r="F12" s="10">
        <v>11352</v>
      </c>
      <c r="G12" s="10">
        <v>11914</v>
      </c>
      <c r="H12" s="10">
        <v>11223</v>
      </c>
      <c r="I12" s="10">
        <v>11909</v>
      </c>
      <c r="J12" s="10">
        <v>11709</v>
      </c>
    </row>
    <row r="13" spans="1:10" outlineLevel="2" x14ac:dyDescent="0.2">
      <c r="A13" s="1" t="s">
        <v>46</v>
      </c>
      <c r="B13" s="18" t="s">
        <v>9</v>
      </c>
      <c r="C13" s="10">
        <v>-1747</v>
      </c>
      <c r="D13" s="10">
        <v>-1430</v>
      </c>
      <c r="E13" s="10">
        <v>-321</v>
      </c>
      <c r="F13" s="10">
        <v>224</v>
      </c>
      <c r="G13" s="10">
        <v>-1024</v>
      </c>
      <c r="H13" s="10">
        <v>553</v>
      </c>
      <c r="I13" s="10">
        <v>-1333</v>
      </c>
      <c r="J13" s="10">
        <v>-133</v>
      </c>
    </row>
    <row r="14" spans="1:10" outlineLevel="2" x14ac:dyDescent="0.2">
      <c r="A14" s="1" t="s">
        <v>45</v>
      </c>
      <c r="B14" s="18" t="s">
        <v>9</v>
      </c>
      <c r="C14" s="10">
        <v>5507</v>
      </c>
      <c r="D14" s="10">
        <v>5684</v>
      </c>
      <c r="E14" s="10">
        <v>4173</v>
      </c>
      <c r="F14" s="10">
        <v>4173</v>
      </c>
      <c r="G14" s="10">
        <v>4689</v>
      </c>
      <c r="H14" s="10">
        <v>3662</v>
      </c>
      <c r="I14" s="10">
        <v>5009</v>
      </c>
      <c r="J14" s="10">
        <v>4446</v>
      </c>
    </row>
    <row r="15" spans="1:10" outlineLevel="1" x14ac:dyDescent="0.2">
      <c r="A15" s="55" t="s">
        <v>23</v>
      </c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6.5" customHeight="1" outlineLevel="2" x14ac:dyDescent="0.2">
      <c r="A16" s="1" t="s">
        <v>187</v>
      </c>
      <c r="B16" s="18" t="s">
        <v>16</v>
      </c>
      <c r="C16" s="23">
        <v>705.35699999999997</v>
      </c>
      <c r="D16" s="23">
        <v>712.096</v>
      </c>
      <c r="E16" s="23">
        <v>709</v>
      </c>
      <c r="F16" s="23">
        <v>714.53700000000003</v>
      </c>
      <c r="G16" s="23">
        <v>709.90200000000004</v>
      </c>
      <c r="H16" s="23">
        <v>720.24900000000002</v>
      </c>
      <c r="I16" s="23">
        <v>711.072</v>
      </c>
      <c r="J16" s="23">
        <v>722.56500000000005</v>
      </c>
    </row>
    <row r="17" spans="1:10" ht="22.5" outlineLevel="2" x14ac:dyDescent="0.2">
      <c r="A17" s="1" t="s">
        <v>52</v>
      </c>
      <c r="B17" s="18" t="s">
        <v>16</v>
      </c>
      <c r="C17" s="23">
        <v>511.52699999999999</v>
      </c>
      <c r="D17" s="23">
        <v>516.62300000000005</v>
      </c>
      <c r="E17" s="23">
        <v>515.58000000000004</v>
      </c>
      <c r="F17" s="23">
        <v>518.94899999999996</v>
      </c>
      <c r="G17" s="23">
        <v>517.20600000000002</v>
      </c>
      <c r="H17" s="23">
        <v>521.39200000000005</v>
      </c>
      <c r="I17" s="23">
        <v>518.13099999999997</v>
      </c>
      <c r="J17" s="23">
        <v>522.60900000000004</v>
      </c>
    </row>
    <row r="18" spans="1:10" ht="33.75" outlineLevel="2" x14ac:dyDescent="0.2">
      <c r="A18" s="1" t="s">
        <v>99</v>
      </c>
      <c r="B18" s="18" t="s">
        <v>16</v>
      </c>
      <c r="C18" s="23">
        <v>105.39700000000001</v>
      </c>
      <c r="D18" s="23">
        <v>107.92400000000001</v>
      </c>
      <c r="E18" s="23">
        <v>106.746</v>
      </c>
      <c r="F18" s="23">
        <v>109.79</v>
      </c>
      <c r="G18" s="23">
        <v>107.261</v>
      </c>
      <c r="H18" s="23">
        <v>114.887</v>
      </c>
      <c r="I18" s="23">
        <v>107.898</v>
      </c>
      <c r="J18" s="23">
        <v>116.03400000000001</v>
      </c>
    </row>
    <row r="19" spans="1:10" ht="33.75" outlineLevel="2" x14ac:dyDescent="0.2">
      <c r="A19" s="1" t="s">
        <v>97</v>
      </c>
      <c r="B19" s="18" t="s">
        <v>16</v>
      </c>
      <c r="C19" s="23">
        <v>88.433000000000007</v>
      </c>
      <c r="D19" s="23">
        <v>87.549000000000007</v>
      </c>
      <c r="E19" s="23">
        <v>86.674000000000007</v>
      </c>
      <c r="F19" s="23">
        <v>85.798000000000002</v>
      </c>
      <c r="G19" s="23">
        <v>85.435000000000002</v>
      </c>
      <c r="H19" s="23">
        <v>83.97</v>
      </c>
      <c r="I19" s="23">
        <v>85.043000000000006</v>
      </c>
      <c r="J19" s="23">
        <v>83.921999999999997</v>
      </c>
    </row>
    <row r="20" spans="1:10" ht="33.75" outlineLevel="2" x14ac:dyDescent="0.2">
      <c r="A20" s="1" t="s">
        <v>110</v>
      </c>
      <c r="B20" s="18" t="s">
        <v>9</v>
      </c>
      <c r="C20" s="10">
        <v>386628</v>
      </c>
      <c r="D20" s="10">
        <v>387077</v>
      </c>
      <c r="E20" s="10">
        <v>387932</v>
      </c>
      <c r="F20" s="10">
        <v>388523</v>
      </c>
      <c r="G20" s="10">
        <v>388545</v>
      </c>
      <c r="H20" s="10">
        <v>389576</v>
      </c>
      <c r="I20" s="10">
        <v>389101</v>
      </c>
      <c r="J20" s="10">
        <v>390821</v>
      </c>
    </row>
    <row r="21" spans="1:10" ht="33.75" outlineLevel="2" x14ac:dyDescent="0.2">
      <c r="A21" s="1" t="s">
        <v>202</v>
      </c>
      <c r="B21" s="18" t="s">
        <v>0</v>
      </c>
      <c r="C21" s="11">
        <v>83.462139317380007</v>
      </c>
      <c r="D21" s="11">
        <v>83.469180550639805</v>
      </c>
      <c r="E21" s="11">
        <v>83.368734726704687</v>
      </c>
      <c r="F21" s="11">
        <v>83.378847584312894</v>
      </c>
      <c r="G21" s="11">
        <v>83.330373573202593</v>
      </c>
      <c r="H21" s="11">
        <v>83.355750867609913</v>
      </c>
      <c r="I21" s="11">
        <v>83.294515999701872</v>
      </c>
      <c r="J21" s="11">
        <v>83.324162186781166</v>
      </c>
    </row>
    <row r="22" spans="1:10" ht="39" customHeight="1" outlineLevel="2" x14ac:dyDescent="0.2">
      <c r="A22" s="1" t="s">
        <v>207</v>
      </c>
      <c r="B22" s="18" t="s">
        <v>0</v>
      </c>
      <c r="C22" s="22">
        <v>0.5</v>
      </c>
      <c r="D22" s="22">
        <v>0.4</v>
      </c>
      <c r="E22" s="22">
        <v>0.4</v>
      </c>
      <c r="F22" s="22">
        <v>0.4</v>
      </c>
      <c r="G22" s="22">
        <v>0.4</v>
      </c>
      <c r="H22" s="22">
        <v>0.4</v>
      </c>
      <c r="I22" s="22">
        <v>0.4</v>
      </c>
      <c r="J22" s="22">
        <v>0.4</v>
      </c>
    </row>
    <row r="23" spans="1:10" outlineLevel="1" x14ac:dyDescent="0.2">
      <c r="A23" s="55" t="s">
        <v>33</v>
      </c>
      <c r="B23" s="55"/>
      <c r="C23" s="55"/>
      <c r="D23" s="55"/>
      <c r="E23" s="55"/>
      <c r="F23" s="55"/>
      <c r="G23" s="55"/>
      <c r="H23" s="55"/>
      <c r="I23" s="55"/>
      <c r="J23" s="55"/>
    </row>
    <row r="24" spans="1:10" outlineLevel="1" x14ac:dyDescent="0.2">
      <c r="A24" s="63" t="s">
        <v>69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0" ht="127.5" customHeight="1" outlineLevel="1" x14ac:dyDescent="0.2">
      <c r="A25" s="1" t="s">
        <v>193</v>
      </c>
      <c r="B25" s="43" t="s">
        <v>15</v>
      </c>
      <c r="C25" s="44">
        <v>549377567.97000003</v>
      </c>
      <c r="D25" s="44">
        <v>616275404.52999997</v>
      </c>
      <c r="E25" s="44">
        <v>636790104.49000001</v>
      </c>
      <c r="F25" s="44">
        <v>649924083.55999994</v>
      </c>
      <c r="G25" s="44">
        <v>648896474.59000003</v>
      </c>
      <c r="H25" s="44">
        <v>670330284.75</v>
      </c>
      <c r="I25" s="44">
        <v>661466312.48000002</v>
      </c>
      <c r="J25" s="44">
        <v>697263904.00999999</v>
      </c>
    </row>
    <row r="26" spans="1:10" ht="157.5" outlineLevel="1" x14ac:dyDescent="0.2">
      <c r="A26" s="3" t="s">
        <v>160</v>
      </c>
      <c r="B26" s="4" t="s">
        <v>0</v>
      </c>
      <c r="C26" s="45">
        <v>94.9</v>
      </c>
      <c r="D26" s="45">
        <v>112.2</v>
      </c>
      <c r="E26" s="45">
        <v>103.3</v>
      </c>
      <c r="F26" s="45">
        <v>105.5</v>
      </c>
      <c r="G26" s="45">
        <v>101.9</v>
      </c>
      <c r="H26" s="45">
        <v>103.1</v>
      </c>
      <c r="I26" s="45">
        <v>101.9</v>
      </c>
      <c r="J26" s="45">
        <v>104</v>
      </c>
    </row>
    <row r="27" spans="1:10" s="7" customFormat="1" ht="45" outlineLevel="1" x14ac:dyDescent="0.2">
      <c r="A27" s="3" t="s">
        <v>203</v>
      </c>
      <c r="B27" s="4" t="s">
        <v>0</v>
      </c>
      <c r="C27" s="45">
        <v>145.83949214107082</v>
      </c>
      <c r="D27" s="45">
        <v>163.27185792220013</v>
      </c>
      <c r="E27" s="45">
        <v>167.03651926567483</v>
      </c>
      <c r="F27" s="45">
        <v>169.14195724632498</v>
      </c>
      <c r="G27" s="45">
        <v>168.36018124631343</v>
      </c>
      <c r="H27" s="45">
        <v>171.19984930620959</v>
      </c>
      <c r="I27" s="45">
        <v>169.75420672132856</v>
      </c>
      <c r="J27" s="45">
        <v>174.7581893998242</v>
      </c>
    </row>
    <row r="28" spans="1:10" ht="78.75" outlineLevel="2" x14ac:dyDescent="0.2">
      <c r="A28" s="1" t="s">
        <v>155</v>
      </c>
      <c r="B28" s="43" t="s">
        <v>15</v>
      </c>
      <c r="C28" s="44">
        <v>23575059</v>
      </c>
      <c r="D28" s="44">
        <v>20910862.899999999</v>
      </c>
      <c r="E28" s="44">
        <v>20513604.309999999</v>
      </c>
      <c r="F28" s="44">
        <v>21734528.57</v>
      </c>
      <c r="G28" s="44">
        <v>20678596.879999999</v>
      </c>
      <c r="H28" s="44">
        <v>22391398.870000001</v>
      </c>
      <c r="I28" s="44">
        <v>20948425.390000001</v>
      </c>
      <c r="J28" s="44">
        <v>22931197.719999999</v>
      </c>
    </row>
    <row r="29" spans="1:10" ht="101.25" outlineLevel="2" x14ac:dyDescent="0.2">
      <c r="A29" s="3" t="s">
        <v>159</v>
      </c>
      <c r="B29" s="4" t="s">
        <v>0</v>
      </c>
      <c r="C29" s="45">
        <v>135.30000000000001</v>
      </c>
      <c r="D29" s="45">
        <v>88.7</v>
      </c>
      <c r="E29" s="45">
        <v>98.1</v>
      </c>
      <c r="F29" s="45">
        <v>103.9</v>
      </c>
      <c r="G29" s="45">
        <v>100.8</v>
      </c>
      <c r="H29" s="45">
        <v>103</v>
      </c>
      <c r="I29" s="45">
        <v>101.3</v>
      </c>
      <c r="J29" s="45">
        <v>102.4</v>
      </c>
    </row>
    <row r="30" spans="1:10" s="2" customFormat="1" ht="56.25" outlineLevel="2" x14ac:dyDescent="0.2">
      <c r="A30" s="1" t="s">
        <v>175</v>
      </c>
      <c r="B30" s="43" t="s">
        <v>15</v>
      </c>
      <c r="C30" s="44">
        <v>450721320.97000003</v>
      </c>
      <c r="D30" s="44">
        <v>506195652.24000001</v>
      </c>
      <c r="E30" s="44">
        <v>521703157.95999998</v>
      </c>
      <c r="F30" s="44">
        <v>532673321.5</v>
      </c>
      <c r="G30" s="44">
        <v>528474287.73000002</v>
      </c>
      <c r="H30" s="44">
        <v>546549607.19000006</v>
      </c>
      <c r="I30" s="44">
        <v>536985227.03999996</v>
      </c>
      <c r="J30" s="44">
        <v>568410056.10000002</v>
      </c>
    </row>
    <row r="31" spans="1:10" ht="56.25" outlineLevel="2" x14ac:dyDescent="0.2">
      <c r="A31" s="3" t="s">
        <v>161</v>
      </c>
      <c r="B31" s="4" t="s">
        <v>0</v>
      </c>
      <c r="C31" s="45">
        <v>91</v>
      </c>
      <c r="D31" s="45">
        <v>112.3</v>
      </c>
      <c r="E31" s="45">
        <v>103.1</v>
      </c>
      <c r="F31" s="45">
        <v>105.2</v>
      </c>
      <c r="G31" s="45">
        <v>101.3</v>
      </c>
      <c r="H31" s="45">
        <v>102.6</v>
      </c>
      <c r="I31" s="45">
        <v>101.6</v>
      </c>
      <c r="J31" s="45">
        <v>104</v>
      </c>
    </row>
    <row r="32" spans="1:10" s="7" customFormat="1" ht="56.25" outlineLevel="2" x14ac:dyDescent="0.2">
      <c r="A32" s="1" t="s">
        <v>176</v>
      </c>
      <c r="B32" s="43" t="s">
        <v>15</v>
      </c>
      <c r="C32" s="44">
        <v>19664008</v>
      </c>
      <c r="D32" s="44">
        <v>21288805.649999999</v>
      </c>
      <c r="E32" s="44">
        <v>22208269.170000002</v>
      </c>
      <c r="F32" s="44">
        <v>22472463.25</v>
      </c>
      <c r="G32" s="44">
        <v>23195626.609999999</v>
      </c>
      <c r="H32" s="44">
        <v>23586647.98</v>
      </c>
      <c r="I32" s="44">
        <v>24298346.699999999</v>
      </c>
      <c r="J32" s="44">
        <v>24998780.59</v>
      </c>
    </row>
    <row r="33" spans="1:10" s="7" customFormat="1" ht="67.5" outlineLevel="2" x14ac:dyDescent="0.2">
      <c r="A33" s="3" t="s">
        <v>162</v>
      </c>
      <c r="B33" s="4" t="s">
        <v>0</v>
      </c>
      <c r="C33" s="45">
        <v>131.9</v>
      </c>
      <c r="D33" s="45">
        <v>108.3</v>
      </c>
      <c r="E33" s="45">
        <v>104.3</v>
      </c>
      <c r="F33" s="45">
        <v>105.6</v>
      </c>
      <c r="G33" s="45">
        <v>104.4</v>
      </c>
      <c r="H33" s="45">
        <v>105</v>
      </c>
      <c r="I33" s="45">
        <v>104.8</v>
      </c>
      <c r="J33" s="45">
        <v>106</v>
      </c>
    </row>
    <row r="34" spans="1:10" ht="78.75" outlineLevel="2" x14ac:dyDescent="0.2">
      <c r="A34" s="1" t="s">
        <v>249</v>
      </c>
      <c r="B34" s="43" t="s">
        <v>15</v>
      </c>
      <c r="C34" s="44">
        <v>742926</v>
      </c>
      <c r="D34" s="44">
        <v>757858.81</v>
      </c>
      <c r="E34" s="44">
        <v>796054.9</v>
      </c>
      <c r="F34" s="44">
        <v>796843.07</v>
      </c>
      <c r="G34" s="44">
        <v>853472.74</v>
      </c>
      <c r="H34" s="44">
        <v>851936.8</v>
      </c>
      <c r="I34" s="44">
        <v>912410.16</v>
      </c>
      <c r="J34" s="44">
        <v>912616</v>
      </c>
    </row>
    <row r="35" spans="1:10" ht="90" outlineLevel="2" x14ac:dyDescent="0.2">
      <c r="A35" s="3" t="s">
        <v>163</v>
      </c>
      <c r="B35" s="4" t="s">
        <v>0</v>
      </c>
      <c r="C35" s="45">
        <v>106.6</v>
      </c>
      <c r="D35" s="45">
        <v>102</v>
      </c>
      <c r="E35" s="45">
        <v>105</v>
      </c>
      <c r="F35" s="45">
        <v>105.1</v>
      </c>
      <c r="G35" s="45">
        <v>107.2</v>
      </c>
      <c r="H35" s="45">
        <v>106.9</v>
      </c>
      <c r="I35" s="45">
        <v>106.9</v>
      </c>
      <c r="J35" s="45">
        <v>107.1</v>
      </c>
    </row>
    <row r="36" spans="1:10" s="7" customFormat="1" ht="56.25" outlineLevel="2" x14ac:dyDescent="0.2">
      <c r="A36" s="1" t="s">
        <v>171</v>
      </c>
      <c r="B36" s="43" t="s">
        <v>15</v>
      </c>
      <c r="C36" s="44">
        <v>12819185</v>
      </c>
      <c r="D36" s="44">
        <v>13002499.35</v>
      </c>
      <c r="E36" s="44">
        <v>13704634.310000001</v>
      </c>
      <c r="F36" s="44">
        <v>13511807.24</v>
      </c>
      <c r="G36" s="44">
        <v>14355330.35</v>
      </c>
      <c r="H36" s="44">
        <v>14236850.82</v>
      </c>
      <c r="I36" s="44">
        <v>15022350.77</v>
      </c>
      <c r="J36" s="44">
        <v>14986278.65</v>
      </c>
    </row>
    <row r="37" spans="1:10" ht="67.5" outlineLevel="2" x14ac:dyDescent="0.2">
      <c r="A37" s="3" t="s">
        <v>164</v>
      </c>
      <c r="B37" s="4" t="s">
        <v>0</v>
      </c>
      <c r="C37" s="45">
        <v>104.2</v>
      </c>
      <c r="D37" s="45">
        <v>101.4</v>
      </c>
      <c r="E37" s="45">
        <v>105.4</v>
      </c>
      <c r="F37" s="45">
        <v>103.9</v>
      </c>
      <c r="G37" s="45">
        <v>104.7</v>
      </c>
      <c r="H37" s="45">
        <v>105.4</v>
      </c>
      <c r="I37" s="45">
        <v>104.6</v>
      </c>
      <c r="J37" s="45">
        <v>105.3</v>
      </c>
    </row>
    <row r="38" spans="1:10" s="7" customFormat="1" ht="56.25" outlineLevel="2" x14ac:dyDescent="0.2">
      <c r="A38" s="1" t="s">
        <v>172</v>
      </c>
      <c r="B38" s="43" t="s">
        <v>15</v>
      </c>
      <c r="C38" s="44">
        <v>7839386</v>
      </c>
      <c r="D38" s="44">
        <v>9213630.3699999992</v>
      </c>
      <c r="E38" s="44">
        <v>9936273.8200000003</v>
      </c>
      <c r="F38" s="44">
        <v>10045897.6</v>
      </c>
      <c r="G38" s="44">
        <v>10537418.390000001</v>
      </c>
      <c r="H38" s="44">
        <v>10842788.42</v>
      </c>
      <c r="I38" s="44">
        <v>11174932.199999999</v>
      </c>
      <c r="J38" s="44">
        <v>11691778.76</v>
      </c>
    </row>
    <row r="39" spans="1:10" s="2" customFormat="1" ht="67.5" outlineLevel="2" x14ac:dyDescent="0.2">
      <c r="A39" s="3" t="s">
        <v>165</v>
      </c>
      <c r="B39" s="4" t="s">
        <v>0</v>
      </c>
      <c r="C39" s="45">
        <v>105.9</v>
      </c>
      <c r="D39" s="45">
        <v>117.5</v>
      </c>
      <c r="E39" s="45">
        <v>107.8</v>
      </c>
      <c r="F39" s="45">
        <v>109</v>
      </c>
      <c r="G39" s="45">
        <v>106.1</v>
      </c>
      <c r="H39" s="45">
        <v>107.9</v>
      </c>
      <c r="I39" s="45">
        <v>106.1</v>
      </c>
      <c r="J39" s="45">
        <v>107.8</v>
      </c>
    </row>
    <row r="40" spans="1:10" s="7" customFormat="1" ht="56.25" outlineLevel="2" x14ac:dyDescent="0.2">
      <c r="A40" s="1" t="s">
        <v>173</v>
      </c>
      <c r="B40" s="43" t="s">
        <v>15</v>
      </c>
      <c r="C40" s="44">
        <v>345056480</v>
      </c>
      <c r="D40" s="44">
        <v>392376145.44</v>
      </c>
      <c r="E40" s="44">
        <v>401817892.63</v>
      </c>
      <c r="F40" s="44">
        <v>410505885.24000001</v>
      </c>
      <c r="G40" s="44">
        <v>401404020.19999999</v>
      </c>
      <c r="H40" s="44">
        <v>415426619.29000002</v>
      </c>
      <c r="I40" s="44">
        <v>403007629.25999999</v>
      </c>
      <c r="J40" s="44">
        <v>428402054.31</v>
      </c>
    </row>
    <row r="41" spans="1:10" s="2" customFormat="1" ht="56.25" outlineLevel="2" x14ac:dyDescent="0.2">
      <c r="A41" s="3" t="s">
        <v>166</v>
      </c>
      <c r="B41" s="4" t="s">
        <v>0</v>
      </c>
      <c r="C41" s="45">
        <v>89.5</v>
      </c>
      <c r="D41" s="45">
        <v>113.7</v>
      </c>
      <c r="E41" s="45">
        <v>102.4</v>
      </c>
      <c r="F41" s="45">
        <v>104.6</v>
      </c>
      <c r="G41" s="45">
        <v>99.9</v>
      </c>
      <c r="H41" s="45">
        <v>101.2</v>
      </c>
      <c r="I41" s="45">
        <v>100.4</v>
      </c>
      <c r="J41" s="45">
        <v>103.1</v>
      </c>
    </row>
    <row r="42" spans="1:10" s="7" customFormat="1" ht="67.5" outlineLevel="2" x14ac:dyDescent="0.2">
      <c r="A42" s="1" t="s">
        <v>174</v>
      </c>
      <c r="B42" s="43" t="s">
        <v>15</v>
      </c>
      <c r="C42" s="44">
        <v>4775019</v>
      </c>
      <c r="D42" s="44">
        <v>4961913.24</v>
      </c>
      <c r="E42" s="44">
        <v>5145504.03</v>
      </c>
      <c r="F42" s="44">
        <v>5171663.24</v>
      </c>
      <c r="G42" s="44">
        <v>5405480.6200000001</v>
      </c>
      <c r="H42" s="44">
        <v>5443899.5899999999</v>
      </c>
      <c r="I42" s="44">
        <v>5678592.5300000003</v>
      </c>
      <c r="J42" s="44">
        <v>5758556.9900000002</v>
      </c>
    </row>
    <row r="43" spans="1:10" s="2" customFormat="1" ht="78.75" outlineLevel="2" x14ac:dyDescent="0.2">
      <c r="A43" s="3" t="s">
        <v>167</v>
      </c>
      <c r="B43" s="4" t="s">
        <v>0</v>
      </c>
      <c r="C43" s="45">
        <v>112.7</v>
      </c>
      <c r="D43" s="45">
        <v>103.9</v>
      </c>
      <c r="E43" s="45">
        <v>103.7</v>
      </c>
      <c r="F43" s="45">
        <v>104.2</v>
      </c>
      <c r="G43" s="45">
        <v>105.1</v>
      </c>
      <c r="H43" s="45">
        <v>105.3</v>
      </c>
      <c r="I43" s="45">
        <v>105.1</v>
      </c>
      <c r="J43" s="45">
        <v>105.8</v>
      </c>
    </row>
    <row r="44" spans="1:10" s="2" customFormat="1" ht="56.25" outlineLevel="2" x14ac:dyDescent="0.2">
      <c r="A44" s="1" t="s">
        <v>248</v>
      </c>
      <c r="B44" s="43" t="s">
        <v>15</v>
      </c>
      <c r="C44" s="45">
        <v>8285449</v>
      </c>
      <c r="D44" s="45">
        <v>9254017.9900000002</v>
      </c>
      <c r="E44" s="45">
        <v>9958248.7599999998</v>
      </c>
      <c r="F44" s="45">
        <v>10374864.65</v>
      </c>
      <c r="G44" s="45">
        <v>10817645.619999999</v>
      </c>
      <c r="H44" s="45">
        <v>11590798.779999999</v>
      </c>
      <c r="I44" s="45">
        <v>11585698.460000001</v>
      </c>
      <c r="J44" s="45">
        <v>12766685.32</v>
      </c>
    </row>
    <row r="45" spans="1:10" s="2" customFormat="1" ht="67.5" outlineLevel="2" x14ac:dyDescent="0.2">
      <c r="A45" s="3" t="s">
        <v>247</v>
      </c>
      <c r="B45" s="4" t="s">
        <v>0</v>
      </c>
      <c r="C45" s="45">
        <v>101.8</v>
      </c>
      <c r="D45" s="45">
        <v>111.7</v>
      </c>
      <c r="E45" s="45">
        <v>107.6</v>
      </c>
      <c r="F45" s="45">
        <v>112.1</v>
      </c>
      <c r="G45" s="45">
        <v>108.6</v>
      </c>
      <c r="H45" s="45">
        <v>111.7</v>
      </c>
      <c r="I45" s="45">
        <v>107.1</v>
      </c>
      <c r="J45" s="45">
        <v>110.1</v>
      </c>
    </row>
    <row r="46" spans="1:10" ht="56.25" outlineLevel="2" x14ac:dyDescent="0.2">
      <c r="A46" s="1" t="s">
        <v>177</v>
      </c>
      <c r="B46" s="43" t="s">
        <v>15</v>
      </c>
      <c r="C46" s="44">
        <v>14910733</v>
      </c>
      <c r="D46" s="44">
        <v>16131325.6</v>
      </c>
      <c r="E46" s="44">
        <v>17103641.25</v>
      </c>
      <c r="F46" s="44">
        <v>17615633.399999999</v>
      </c>
      <c r="G46" s="44">
        <v>18324670.199999999</v>
      </c>
      <c r="H46" s="44">
        <v>18986693.379999999</v>
      </c>
      <c r="I46" s="44">
        <v>19356349.140000001</v>
      </c>
      <c r="J46" s="44">
        <v>20175962.890000001</v>
      </c>
    </row>
    <row r="47" spans="1:10" ht="67.5" outlineLevel="2" x14ac:dyDescent="0.2">
      <c r="A47" s="3" t="s">
        <v>168</v>
      </c>
      <c r="B47" s="4" t="s">
        <v>0</v>
      </c>
      <c r="C47" s="45">
        <v>96.3</v>
      </c>
      <c r="D47" s="45">
        <v>108.2</v>
      </c>
      <c r="E47" s="45">
        <v>106</v>
      </c>
      <c r="F47" s="45">
        <v>109.2</v>
      </c>
      <c r="G47" s="45">
        <v>107.1</v>
      </c>
      <c r="H47" s="45">
        <v>107.8</v>
      </c>
      <c r="I47" s="45">
        <v>105.6</v>
      </c>
      <c r="J47" s="45">
        <v>106.3</v>
      </c>
    </row>
    <row r="48" spans="1:10" s="7" customFormat="1" ht="76.5" customHeight="1" outlineLevel="2" x14ac:dyDescent="0.2">
      <c r="A48" s="1" t="s">
        <v>178</v>
      </c>
      <c r="B48" s="43" t="s">
        <v>15</v>
      </c>
      <c r="C48" s="44">
        <v>64174827</v>
      </c>
      <c r="D48" s="44">
        <v>77674130.209999993</v>
      </c>
      <c r="E48" s="44">
        <v>82499247.180000007</v>
      </c>
      <c r="F48" s="44">
        <v>83322592.959999993</v>
      </c>
      <c r="G48" s="44">
        <v>87060960.549999997</v>
      </c>
      <c r="H48" s="44">
        <v>88454264.810000002</v>
      </c>
      <c r="I48" s="44">
        <v>90210826.099999994</v>
      </c>
      <c r="J48" s="44">
        <v>92201187.469999999</v>
      </c>
    </row>
    <row r="49" spans="1:10" ht="75.75" customHeight="1" outlineLevel="2" x14ac:dyDescent="0.2">
      <c r="A49" s="3" t="s">
        <v>169</v>
      </c>
      <c r="B49" s="4" t="s">
        <v>0</v>
      </c>
      <c r="C49" s="45">
        <v>115.7</v>
      </c>
      <c r="D49" s="45">
        <v>121</v>
      </c>
      <c r="E49" s="45">
        <v>106.2</v>
      </c>
      <c r="F49" s="45">
        <v>107.3</v>
      </c>
      <c r="G49" s="45">
        <v>105.5</v>
      </c>
      <c r="H49" s="45">
        <v>106.2</v>
      </c>
      <c r="I49" s="45">
        <v>103.6</v>
      </c>
      <c r="J49" s="45">
        <v>104.2</v>
      </c>
    </row>
    <row r="50" spans="1:10" s="7" customFormat="1" ht="73.5" customHeight="1" outlineLevel="2" x14ac:dyDescent="0.2">
      <c r="A50" s="1" t="s">
        <v>179</v>
      </c>
      <c r="B50" s="43" t="s">
        <v>15</v>
      </c>
      <c r="C50" s="44">
        <v>10906361</v>
      </c>
      <c r="D50" s="44">
        <v>11494759.18</v>
      </c>
      <c r="E50" s="44">
        <v>12074095.039999999</v>
      </c>
      <c r="F50" s="44">
        <v>12193640.529999999</v>
      </c>
      <c r="G50" s="44">
        <v>12682629.43</v>
      </c>
      <c r="H50" s="44">
        <v>12935013.880000001</v>
      </c>
      <c r="I50" s="44">
        <v>13321833.949999999</v>
      </c>
      <c r="J50" s="44">
        <v>13721462.720000001</v>
      </c>
    </row>
    <row r="51" spans="1:10" ht="90" customHeight="1" outlineLevel="2" x14ac:dyDescent="0.2">
      <c r="A51" s="3" t="s">
        <v>170</v>
      </c>
      <c r="B51" s="4" t="s">
        <v>0</v>
      </c>
      <c r="C51" s="45">
        <v>117.9</v>
      </c>
      <c r="D51" s="45">
        <v>105.4</v>
      </c>
      <c r="E51" s="45">
        <v>105</v>
      </c>
      <c r="F51" s="45">
        <v>106.1</v>
      </c>
      <c r="G51" s="45">
        <v>105</v>
      </c>
      <c r="H51" s="45">
        <v>106.1</v>
      </c>
      <c r="I51" s="45">
        <v>105</v>
      </c>
      <c r="J51" s="45">
        <v>106.1</v>
      </c>
    </row>
    <row r="52" spans="1:10" outlineLevel="1" x14ac:dyDescent="0.2">
      <c r="A52" s="63" t="s">
        <v>66</v>
      </c>
      <c r="B52" s="63"/>
      <c r="C52" s="63"/>
      <c r="D52" s="63"/>
      <c r="E52" s="63"/>
      <c r="F52" s="63"/>
      <c r="G52" s="63"/>
      <c r="H52" s="63"/>
      <c r="I52" s="63"/>
      <c r="J52" s="63"/>
    </row>
    <row r="53" spans="1:10" ht="90" outlineLevel="1" x14ac:dyDescent="0.2">
      <c r="A53" s="3" t="s">
        <v>194</v>
      </c>
      <c r="B53" s="4" t="s">
        <v>0</v>
      </c>
      <c r="C53" s="12">
        <v>101.8</v>
      </c>
      <c r="D53" s="12">
        <v>100.2</v>
      </c>
      <c r="E53" s="12">
        <v>100.3</v>
      </c>
      <c r="F53" s="12">
        <v>100.8</v>
      </c>
      <c r="G53" s="12">
        <v>100.7</v>
      </c>
      <c r="H53" s="12">
        <v>101.6</v>
      </c>
      <c r="I53" s="12">
        <v>100.8</v>
      </c>
      <c r="J53" s="12">
        <v>101.7</v>
      </c>
    </row>
    <row r="54" spans="1:10" ht="33.75" outlineLevel="2" x14ac:dyDescent="0.2">
      <c r="A54" s="3" t="s">
        <v>90</v>
      </c>
      <c r="B54" s="4" t="s">
        <v>0</v>
      </c>
      <c r="C54" s="12">
        <v>101</v>
      </c>
      <c r="D54" s="12">
        <v>103</v>
      </c>
      <c r="E54" s="12">
        <v>100</v>
      </c>
      <c r="F54" s="12">
        <v>102</v>
      </c>
      <c r="G54" s="12">
        <v>101</v>
      </c>
      <c r="H54" s="12">
        <v>102.6</v>
      </c>
      <c r="I54" s="12">
        <v>101</v>
      </c>
      <c r="J54" s="12">
        <v>102.6</v>
      </c>
    </row>
    <row r="55" spans="1:10" s="2" customFormat="1" ht="33.75" outlineLevel="2" x14ac:dyDescent="0.2">
      <c r="A55" s="3" t="s">
        <v>93</v>
      </c>
      <c r="B55" s="4" t="s">
        <v>0</v>
      </c>
      <c r="C55" s="12">
        <v>101.7</v>
      </c>
      <c r="D55" s="12">
        <v>100.1</v>
      </c>
      <c r="E55" s="12">
        <v>100.3</v>
      </c>
      <c r="F55" s="12">
        <v>100.8</v>
      </c>
      <c r="G55" s="12">
        <v>100.7</v>
      </c>
      <c r="H55" s="12">
        <v>101.6</v>
      </c>
      <c r="I55" s="12">
        <v>100.8</v>
      </c>
      <c r="J55" s="12">
        <v>101.7</v>
      </c>
    </row>
    <row r="56" spans="1:10" s="7" customFormat="1" ht="33.75" outlineLevel="3" x14ac:dyDescent="0.2">
      <c r="A56" s="3" t="s">
        <v>102</v>
      </c>
      <c r="B56" s="4" t="s">
        <v>0</v>
      </c>
      <c r="C56" s="12">
        <v>101.6</v>
      </c>
      <c r="D56" s="12">
        <v>103.7</v>
      </c>
      <c r="E56" s="12">
        <v>100.5</v>
      </c>
      <c r="F56" s="12">
        <v>101.5</v>
      </c>
      <c r="G56" s="12">
        <v>101.7</v>
      </c>
      <c r="H56" s="12">
        <v>102</v>
      </c>
      <c r="I56" s="12">
        <v>102</v>
      </c>
      <c r="J56" s="12">
        <v>103</v>
      </c>
    </row>
    <row r="57" spans="1:10" s="7" customFormat="1" ht="33.75" outlineLevel="3" x14ac:dyDescent="0.2">
      <c r="A57" s="3" t="s">
        <v>92</v>
      </c>
      <c r="B57" s="4" t="s">
        <v>0</v>
      </c>
      <c r="C57" s="12">
        <v>92</v>
      </c>
      <c r="D57" s="12">
        <v>90.2</v>
      </c>
      <c r="E57" s="12">
        <v>95</v>
      </c>
      <c r="F57" s="12">
        <v>98</v>
      </c>
      <c r="G57" s="12">
        <v>95</v>
      </c>
      <c r="H57" s="12">
        <v>99</v>
      </c>
      <c r="I57" s="12">
        <v>95</v>
      </c>
      <c r="J57" s="12">
        <v>99</v>
      </c>
    </row>
    <row r="58" spans="1:10" ht="56.25" outlineLevel="3" x14ac:dyDescent="0.2">
      <c r="A58" s="3" t="s">
        <v>145</v>
      </c>
      <c r="B58" s="4" t="s">
        <v>0</v>
      </c>
      <c r="C58" s="12">
        <v>97.4</v>
      </c>
      <c r="D58" s="12">
        <v>101</v>
      </c>
      <c r="E58" s="12">
        <v>101</v>
      </c>
      <c r="F58" s="12">
        <v>101.1</v>
      </c>
      <c r="G58" s="12">
        <v>102.4</v>
      </c>
      <c r="H58" s="12">
        <v>103</v>
      </c>
      <c r="I58" s="12">
        <v>102.4</v>
      </c>
      <c r="J58" s="12">
        <v>103.5</v>
      </c>
    </row>
    <row r="59" spans="1:10" s="2" customFormat="1" ht="45" outlineLevel="3" x14ac:dyDescent="0.2">
      <c r="A59" s="3" t="s">
        <v>114</v>
      </c>
      <c r="B59" s="4" t="s">
        <v>0</v>
      </c>
      <c r="C59" s="12">
        <v>89.3</v>
      </c>
      <c r="D59" s="12">
        <v>98</v>
      </c>
      <c r="E59" s="12">
        <v>100</v>
      </c>
      <c r="F59" s="12">
        <v>100.5</v>
      </c>
      <c r="G59" s="12">
        <v>101.5</v>
      </c>
      <c r="H59" s="12">
        <v>102</v>
      </c>
      <c r="I59" s="12">
        <v>101.5</v>
      </c>
      <c r="J59" s="12">
        <v>102</v>
      </c>
    </row>
    <row r="60" spans="1:10" s="2" customFormat="1" ht="45" outlineLevel="3" x14ac:dyDescent="0.2">
      <c r="A60" s="3" t="s">
        <v>116</v>
      </c>
      <c r="B60" s="4" t="s">
        <v>0</v>
      </c>
      <c r="C60" s="12">
        <v>101.3</v>
      </c>
      <c r="D60" s="12">
        <v>102.2</v>
      </c>
      <c r="E60" s="12">
        <v>100.6</v>
      </c>
      <c r="F60" s="12">
        <v>101.9</v>
      </c>
      <c r="G60" s="12">
        <v>101</v>
      </c>
      <c r="H60" s="12">
        <v>102.5</v>
      </c>
      <c r="I60" s="12">
        <v>101</v>
      </c>
      <c r="J60" s="12">
        <v>102.5</v>
      </c>
    </row>
    <row r="61" spans="1:10" s="2" customFormat="1" ht="33.75" outlineLevel="3" x14ac:dyDescent="0.2">
      <c r="A61" s="3" t="s">
        <v>101</v>
      </c>
      <c r="B61" s="4" t="s">
        <v>0</v>
      </c>
      <c r="C61" s="12">
        <v>100.8</v>
      </c>
      <c r="D61" s="12">
        <v>100.1</v>
      </c>
      <c r="E61" s="12">
        <v>100.3</v>
      </c>
      <c r="F61" s="12">
        <v>100.5</v>
      </c>
      <c r="G61" s="12">
        <v>100.5</v>
      </c>
      <c r="H61" s="12">
        <v>101.3</v>
      </c>
      <c r="I61" s="12">
        <v>100.5</v>
      </c>
      <c r="J61" s="12">
        <v>101.3</v>
      </c>
    </row>
    <row r="62" spans="1:10" s="2" customFormat="1" ht="45" outlineLevel="3" x14ac:dyDescent="0.2">
      <c r="A62" s="3" t="s">
        <v>123</v>
      </c>
      <c r="B62" s="4" t="s">
        <v>0</v>
      </c>
      <c r="C62" s="12">
        <v>95.8</v>
      </c>
      <c r="D62" s="12">
        <v>100.4</v>
      </c>
      <c r="E62" s="12">
        <v>100</v>
      </c>
      <c r="F62" s="12">
        <v>100.8</v>
      </c>
      <c r="G62" s="12">
        <v>101.5</v>
      </c>
      <c r="H62" s="12">
        <v>102</v>
      </c>
      <c r="I62" s="12">
        <v>101.5</v>
      </c>
      <c r="J62" s="12">
        <v>102.5</v>
      </c>
    </row>
    <row r="63" spans="1:10" s="2" customFormat="1" ht="45" outlineLevel="3" x14ac:dyDescent="0.2">
      <c r="A63" s="3" t="s">
        <v>121</v>
      </c>
      <c r="B63" s="4" t="s">
        <v>0</v>
      </c>
      <c r="C63" s="12">
        <v>137.30000000000001</v>
      </c>
      <c r="D63" s="12">
        <v>108</v>
      </c>
      <c r="E63" s="12">
        <v>102</v>
      </c>
      <c r="F63" s="12">
        <v>104</v>
      </c>
      <c r="G63" s="12">
        <v>102</v>
      </c>
      <c r="H63" s="12">
        <v>105</v>
      </c>
      <c r="I63" s="12">
        <v>102</v>
      </c>
      <c r="J63" s="12">
        <v>105</v>
      </c>
    </row>
    <row r="64" spans="1:10" ht="45" outlineLevel="3" x14ac:dyDescent="0.2">
      <c r="A64" s="3" t="s">
        <v>117</v>
      </c>
      <c r="B64" s="4" t="s">
        <v>0</v>
      </c>
      <c r="C64" s="12">
        <v>63.4</v>
      </c>
      <c r="D64" s="12">
        <v>86</v>
      </c>
      <c r="E64" s="12">
        <v>100</v>
      </c>
      <c r="F64" s="12">
        <v>101</v>
      </c>
      <c r="G64" s="12">
        <v>101</v>
      </c>
      <c r="H64" s="12">
        <v>102</v>
      </c>
      <c r="I64" s="12">
        <v>101</v>
      </c>
      <c r="J64" s="12">
        <v>102</v>
      </c>
    </row>
    <row r="65" spans="1:10" ht="45" outlineLevel="3" x14ac:dyDescent="0.2">
      <c r="A65" s="3" t="s">
        <v>115</v>
      </c>
      <c r="B65" s="4" t="s">
        <v>0</v>
      </c>
      <c r="C65" s="12">
        <v>90.2</v>
      </c>
      <c r="D65" s="12">
        <v>110</v>
      </c>
      <c r="E65" s="12">
        <v>100.2</v>
      </c>
      <c r="F65" s="12">
        <v>101</v>
      </c>
      <c r="G65" s="12">
        <v>101.5</v>
      </c>
      <c r="H65" s="12">
        <v>102.1</v>
      </c>
      <c r="I65" s="12">
        <v>101.5</v>
      </c>
      <c r="J65" s="12">
        <v>102.1</v>
      </c>
    </row>
    <row r="66" spans="1:10" ht="33.75" outlineLevel="3" x14ac:dyDescent="0.2">
      <c r="A66" s="3" t="s">
        <v>107</v>
      </c>
      <c r="B66" s="4" t="s">
        <v>0</v>
      </c>
      <c r="C66" s="12">
        <v>103.2</v>
      </c>
      <c r="D66" s="12">
        <v>98.8</v>
      </c>
      <c r="E66" s="12">
        <v>100.5</v>
      </c>
      <c r="F66" s="12">
        <v>101.3</v>
      </c>
      <c r="G66" s="12">
        <v>100.6</v>
      </c>
      <c r="H66" s="12">
        <v>101.3</v>
      </c>
      <c r="I66" s="12">
        <v>100.6</v>
      </c>
      <c r="J66" s="12">
        <v>101.3</v>
      </c>
    </row>
    <row r="67" spans="1:10" ht="45" outlineLevel="2" x14ac:dyDescent="0.2">
      <c r="A67" s="3" t="s">
        <v>124</v>
      </c>
      <c r="B67" s="4" t="s">
        <v>0</v>
      </c>
      <c r="C67" s="12">
        <v>101.4</v>
      </c>
      <c r="D67" s="12">
        <v>101.2</v>
      </c>
      <c r="E67" s="12">
        <v>100.2</v>
      </c>
      <c r="F67" s="12">
        <v>101.2</v>
      </c>
      <c r="G67" s="12">
        <v>100.6</v>
      </c>
      <c r="H67" s="12">
        <v>101.2</v>
      </c>
      <c r="I67" s="12">
        <v>100.6</v>
      </c>
      <c r="J67" s="12">
        <v>101.2</v>
      </c>
    </row>
    <row r="68" spans="1:10" ht="56.25" outlineLevel="2" x14ac:dyDescent="0.2">
      <c r="A68" s="3" t="s">
        <v>136</v>
      </c>
      <c r="B68" s="4" t="s">
        <v>0</v>
      </c>
      <c r="C68" s="12">
        <v>86.5</v>
      </c>
      <c r="D68" s="12">
        <v>98.5</v>
      </c>
      <c r="E68" s="12">
        <v>101</v>
      </c>
      <c r="F68" s="12">
        <v>102</v>
      </c>
      <c r="G68" s="12">
        <v>101</v>
      </c>
      <c r="H68" s="12">
        <v>102</v>
      </c>
      <c r="I68" s="12">
        <v>101</v>
      </c>
      <c r="J68" s="12">
        <v>102</v>
      </c>
    </row>
    <row r="69" spans="1:10" outlineLevel="1" x14ac:dyDescent="0.2">
      <c r="A69" s="55" t="s">
        <v>61</v>
      </c>
      <c r="B69" s="55"/>
      <c r="C69" s="55"/>
      <c r="D69" s="55"/>
      <c r="E69" s="55"/>
      <c r="F69" s="55"/>
      <c r="G69" s="55"/>
      <c r="H69" s="55"/>
      <c r="I69" s="55"/>
      <c r="J69" s="55"/>
    </row>
    <row r="70" spans="1:10" ht="22.5" outlineLevel="2" x14ac:dyDescent="0.2">
      <c r="A70" s="1" t="s">
        <v>74</v>
      </c>
      <c r="B70" s="18" t="s">
        <v>5</v>
      </c>
      <c r="C70" s="10">
        <v>30716</v>
      </c>
      <c r="D70" s="10">
        <v>31135</v>
      </c>
      <c r="E70" s="10">
        <v>31351</v>
      </c>
      <c r="F70" s="10">
        <v>31523</v>
      </c>
      <c r="G70" s="10">
        <v>31632</v>
      </c>
      <c r="H70" s="10">
        <v>31921</v>
      </c>
      <c r="I70" s="10">
        <v>31924</v>
      </c>
      <c r="J70" s="10">
        <v>32041</v>
      </c>
    </row>
    <row r="71" spans="1:10" ht="42.75" customHeight="1" outlineLevel="2" x14ac:dyDescent="0.2">
      <c r="A71" s="3" t="s">
        <v>113</v>
      </c>
      <c r="B71" s="46" t="s">
        <v>5</v>
      </c>
      <c r="C71" s="24">
        <f>(C70+C75)/D8*10000</f>
        <v>513.76793715992744</v>
      </c>
      <c r="D71" s="24">
        <f t="shared" ref="D71:I71" si="0">(D70+D75)/E8*10000</f>
        <v>516.39935969270562</v>
      </c>
      <c r="E71" s="24">
        <f t="shared" si="0"/>
        <v>518.34195686297312</v>
      </c>
      <c r="F71" s="24">
        <f t="shared" si="0"/>
        <v>519.65334912281423</v>
      </c>
      <c r="G71" s="24">
        <f t="shared" si="0"/>
        <v>521.13746052553176</v>
      </c>
      <c r="H71" s="24">
        <f t="shared" si="0"/>
        <v>524.61720603751894</v>
      </c>
      <c r="I71" s="24">
        <f t="shared" si="0"/>
        <v>524.02240073096777</v>
      </c>
      <c r="J71" s="24">
        <f>(J70+J75)/1214795*10000</f>
        <v>524.98569717524356</v>
      </c>
    </row>
    <row r="72" spans="1:10" ht="62.25" customHeight="1" outlineLevel="2" x14ac:dyDescent="0.2">
      <c r="A72" s="3" t="s">
        <v>135</v>
      </c>
      <c r="B72" s="4" t="s">
        <v>0</v>
      </c>
      <c r="C72" s="24">
        <v>46.46</v>
      </c>
      <c r="D72" s="24">
        <v>46.53</v>
      </c>
      <c r="E72" s="24">
        <v>46.41</v>
      </c>
      <c r="F72" s="24">
        <v>46.57</v>
      </c>
      <c r="G72" s="24">
        <v>46.51</v>
      </c>
      <c r="H72" s="24">
        <v>46.65</v>
      </c>
      <c r="I72" s="24">
        <v>46.59</v>
      </c>
      <c r="J72" s="24">
        <v>46.74</v>
      </c>
    </row>
    <row r="73" spans="1:10" outlineLevel="1" x14ac:dyDescent="0.2">
      <c r="A73" s="63" t="s">
        <v>31</v>
      </c>
      <c r="B73" s="63"/>
      <c r="C73" s="63"/>
      <c r="D73" s="63"/>
      <c r="E73" s="63"/>
      <c r="F73" s="63"/>
      <c r="G73" s="63"/>
      <c r="H73" s="63"/>
      <c r="I73" s="63"/>
      <c r="J73" s="63"/>
    </row>
    <row r="74" spans="1:10" ht="40.5" customHeight="1" outlineLevel="2" x14ac:dyDescent="0.2">
      <c r="A74" s="1" t="s">
        <v>100</v>
      </c>
      <c r="B74" s="18" t="s">
        <v>5</v>
      </c>
      <c r="C74" s="10">
        <v>30532</v>
      </c>
      <c r="D74" s="10">
        <v>30950</v>
      </c>
      <c r="E74" s="10">
        <v>31165</v>
      </c>
      <c r="F74" s="10">
        <v>31332</v>
      </c>
      <c r="G74" s="10">
        <v>31445</v>
      </c>
      <c r="H74" s="10">
        <v>31728</v>
      </c>
      <c r="I74" s="10">
        <v>31726</v>
      </c>
      <c r="J74" s="10">
        <v>31840</v>
      </c>
    </row>
    <row r="75" spans="1:10" ht="37.5" customHeight="1" outlineLevel="2" x14ac:dyDescent="0.2">
      <c r="A75" s="1" t="s">
        <v>87</v>
      </c>
      <c r="B75" s="18" t="s">
        <v>9</v>
      </c>
      <c r="C75" s="10">
        <v>30923</v>
      </c>
      <c r="D75" s="10">
        <v>31029</v>
      </c>
      <c r="E75" s="10">
        <v>31061</v>
      </c>
      <c r="F75" s="10">
        <v>31228</v>
      </c>
      <c r="G75" s="10">
        <v>31341</v>
      </c>
      <c r="H75" s="10">
        <v>31622</v>
      </c>
      <c r="I75" s="10">
        <v>31621</v>
      </c>
      <c r="J75" s="10">
        <v>31734</v>
      </c>
    </row>
    <row r="76" spans="1:10" ht="47.25" customHeight="1" outlineLevel="2" x14ac:dyDescent="0.2">
      <c r="A76" s="1" t="s">
        <v>118</v>
      </c>
      <c r="B76" s="18" t="s">
        <v>9</v>
      </c>
      <c r="C76" s="10">
        <v>141762</v>
      </c>
      <c r="D76" s="10">
        <v>143464</v>
      </c>
      <c r="E76" s="10">
        <v>144755</v>
      </c>
      <c r="F76" s="10">
        <v>147702</v>
      </c>
      <c r="G76" s="10">
        <v>146637</v>
      </c>
      <c r="H76" s="10">
        <v>150361</v>
      </c>
      <c r="I76" s="10">
        <v>148543</v>
      </c>
      <c r="J76" s="10">
        <v>153067</v>
      </c>
    </row>
    <row r="77" spans="1:10" ht="27.75" customHeight="1" outlineLevel="2" x14ac:dyDescent="0.2">
      <c r="A77" s="1" t="s">
        <v>186</v>
      </c>
      <c r="B77" s="18" t="s">
        <v>9</v>
      </c>
      <c r="C77" s="10">
        <v>46120</v>
      </c>
      <c r="D77" s="10">
        <v>46336</v>
      </c>
      <c r="E77" s="10">
        <v>46729</v>
      </c>
      <c r="F77" s="10">
        <v>47471</v>
      </c>
      <c r="G77" s="10">
        <v>47430</v>
      </c>
      <c r="H77" s="10">
        <v>48326</v>
      </c>
      <c r="I77" s="10">
        <v>47999</v>
      </c>
      <c r="J77" s="10">
        <v>49195</v>
      </c>
    </row>
    <row r="78" spans="1:10" ht="29.25" customHeight="1" outlineLevel="2" x14ac:dyDescent="0.2">
      <c r="A78" s="1" t="s">
        <v>80</v>
      </c>
      <c r="B78" s="18" t="s">
        <v>15</v>
      </c>
      <c r="C78" s="11">
        <v>374077881</v>
      </c>
      <c r="D78" s="11">
        <v>381635750.26999998</v>
      </c>
      <c r="E78" s="11">
        <v>400473290.89999998</v>
      </c>
      <c r="F78" s="11">
        <v>404657545.26999998</v>
      </c>
      <c r="G78" s="11">
        <v>420240652.54000002</v>
      </c>
      <c r="H78" s="11">
        <v>424631441.69999999</v>
      </c>
      <c r="I78" s="11">
        <v>435216348.43000001</v>
      </c>
      <c r="J78" s="11">
        <v>444009922.18000001</v>
      </c>
    </row>
    <row r="79" spans="1:10" ht="33.75" outlineLevel="2" x14ac:dyDescent="0.2">
      <c r="A79" s="1" t="s">
        <v>104</v>
      </c>
      <c r="B79" s="18" t="s">
        <v>15</v>
      </c>
      <c r="C79" s="11">
        <v>7554144</v>
      </c>
      <c r="D79" s="11">
        <v>7605203</v>
      </c>
      <c r="E79" s="11">
        <v>7609403</v>
      </c>
      <c r="F79" s="11">
        <v>7747923</v>
      </c>
      <c r="G79" s="11">
        <v>7699403</v>
      </c>
      <c r="H79" s="11">
        <v>7944532</v>
      </c>
      <c r="I79" s="11">
        <v>8084407</v>
      </c>
      <c r="J79" s="11">
        <v>8389967</v>
      </c>
    </row>
    <row r="80" spans="1:10" ht="12" customHeight="1" outlineLevel="1" x14ac:dyDescent="0.2">
      <c r="A80" s="63" t="s">
        <v>34</v>
      </c>
      <c r="B80" s="63"/>
      <c r="C80" s="63"/>
      <c r="D80" s="63"/>
      <c r="E80" s="63"/>
      <c r="F80" s="63"/>
      <c r="G80" s="63"/>
      <c r="H80" s="63"/>
      <c r="I80" s="63"/>
      <c r="J80" s="63"/>
    </row>
    <row r="81" spans="1:10" outlineLevel="2" x14ac:dyDescent="0.2">
      <c r="A81" s="1" t="s">
        <v>49</v>
      </c>
      <c r="B81" s="18" t="s">
        <v>5</v>
      </c>
      <c r="C81" s="10">
        <v>184</v>
      </c>
      <c r="D81" s="10">
        <v>186</v>
      </c>
      <c r="E81" s="10">
        <v>187</v>
      </c>
      <c r="F81" s="10">
        <v>192</v>
      </c>
      <c r="G81" s="10">
        <v>189</v>
      </c>
      <c r="H81" s="10">
        <v>196</v>
      </c>
      <c r="I81" s="10">
        <v>192</v>
      </c>
      <c r="J81" s="10">
        <v>200</v>
      </c>
    </row>
    <row r="82" spans="1:10" ht="22.5" outlineLevel="2" x14ac:dyDescent="0.2">
      <c r="A82" s="1" t="s">
        <v>78</v>
      </c>
      <c r="B82" s="18" t="s">
        <v>9</v>
      </c>
      <c r="C82" s="10">
        <v>11725</v>
      </c>
      <c r="D82" s="10">
        <v>11948</v>
      </c>
      <c r="E82" s="10">
        <v>12132</v>
      </c>
      <c r="F82" s="10">
        <v>12258</v>
      </c>
      <c r="G82" s="10">
        <v>12386</v>
      </c>
      <c r="H82" s="10">
        <v>12577</v>
      </c>
      <c r="I82" s="10">
        <v>12646</v>
      </c>
      <c r="J82" s="10">
        <v>12904</v>
      </c>
    </row>
    <row r="83" spans="1:10" ht="22.5" outlineLevel="2" x14ac:dyDescent="0.2">
      <c r="A83" s="1" t="s">
        <v>63</v>
      </c>
      <c r="B83" s="18" t="s">
        <v>15</v>
      </c>
      <c r="C83" s="11">
        <v>91381281</v>
      </c>
      <c r="D83" s="11">
        <v>95887913.359999999</v>
      </c>
      <c r="E83" s="11">
        <v>101093476.40000001</v>
      </c>
      <c r="F83" s="11">
        <v>101394948</v>
      </c>
      <c r="G83" s="11">
        <v>105662901.53</v>
      </c>
      <c r="H83" s="11">
        <v>107137957.84999999</v>
      </c>
      <c r="I83" s="11">
        <v>110658643.52</v>
      </c>
      <c r="J83" s="11">
        <v>113763369.17</v>
      </c>
    </row>
    <row r="84" spans="1:10" ht="22.5" outlineLevel="2" x14ac:dyDescent="0.2">
      <c r="A84" s="1" t="s">
        <v>58</v>
      </c>
      <c r="B84" s="18" t="s">
        <v>15</v>
      </c>
      <c r="C84" s="11">
        <v>3065888</v>
      </c>
      <c r="D84" s="11">
        <v>3335073</v>
      </c>
      <c r="E84" s="11">
        <v>3416182</v>
      </c>
      <c r="F84" s="11">
        <v>3525172</v>
      </c>
      <c r="G84" s="11">
        <v>3492636</v>
      </c>
      <c r="H84" s="11">
        <v>3644675</v>
      </c>
      <c r="I84" s="11">
        <v>3637511</v>
      </c>
      <c r="J84" s="11">
        <v>3876222</v>
      </c>
    </row>
    <row r="85" spans="1:10" outlineLevel="1" x14ac:dyDescent="0.2">
      <c r="A85" s="55" t="s">
        <v>18</v>
      </c>
      <c r="B85" s="55"/>
      <c r="C85" s="55"/>
      <c r="D85" s="55"/>
      <c r="E85" s="55"/>
      <c r="F85" s="55"/>
      <c r="G85" s="55"/>
      <c r="H85" s="55"/>
      <c r="I85" s="55"/>
      <c r="J85" s="55"/>
    </row>
    <row r="86" spans="1:10" s="2" customFormat="1" ht="33.75" outlineLevel="2" x14ac:dyDescent="0.2">
      <c r="A86" s="1" t="s">
        <v>103</v>
      </c>
      <c r="B86" s="18" t="s">
        <v>15</v>
      </c>
      <c r="C86" s="11">
        <v>122988144</v>
      </c>
      <c r="D86" s="11">
        <v>137173003</v>
      </c>
      <c r="E86" s="11">
        <v>155544903</v>
      </c>
      <c r="F86" s="11">
        <v>162053023</v>
      </c>
      <c r="G86" s="11">
        <v>143424503</v>
      </c>
      <c r="H86" s="11">
        <v>151238632</v>
      </c>
      <c r="I86" s="11">
        <v>136650234</v>
      </c>
      <c r="J86" s="11">
        <v>146147595</v>
      </c>
    </row>
    <row r="87" spans="1:10" ht="56.25" outlineLevel="2" x14ac:dyDescent="0.2">
      <c r="A87" s="3" t="s">
        <v>138</v>
      </c>
      <c r="B87" s="4" t="s">
        <v>0</v>
      </c>
      <c r="C87" s="12">
        <v>100.07038960929187</v>
      </c>
      <c r="D87" s="12">
        <v>100.48064631496673</v>
      </c>
      <c r="E87" s="12">
        <v>107.37995555808523</v>
      </c>
      <c r="F87" s="12">
        <v>111.76697666903466</v>
      </c>
      <c r="G87" s="12">
        <v>87.483662873784283</v>
      </c>
      <c r="H87" s="12">
        <v>88.46126465317613</v>
      </c>
      <c r="I87" s="12">
        <v>90.567271964552305</v>
      </c>
      <c r="J87" s="12">
        <v>91.769964023899789</v>
      </c>
    </row>
    <row r="88" spans="1:10" ht="33.75" outlineLevel="2" x14ac:dyDescent="0.2">
      <c r="A88" s="3" t="s">
        <v>94</v>
      </c>
      <c r="B88" s="4" t="s">
        <v>7</v>
      </c>
      <c r="C88" s="12">
        <v>68511.401136350294</v>
      </c>
      <c r="D88" s="12">
        <v>69116.14</v>
      </c>
      <c r="E88" s="12">
        <v>69210.070000000007</v>
      </c>
      <c r="F88" s="12">
        <v>69321.23</v>
      </c>
      <c r="G88" s="12">
        <v>69233.16</v>
      </c>
      <c r="H88" s="12">
        <v>69560.240000000005</v>
      </c>
      <c r="I88" s="12">
        <v>69448.02</v>
      </c>
      <c r="J88" s="12">
        <v>69881.33</v>
      </c>
    </row>
    <row r="89" spans="1:10" outlineLevel="1" x14ac:dyDescent="0.2">
      <c r="A89" s="63" t="s">
        <v>51</v>
      </c>
      <c r="B89" s="63"/>
      <c r="C89" s="63"/>
      <c r="D89" s="63"/>
      <c r="E89" s="63"/>
      <c r="F89" s="63"/>
      <c r="G89" s="63"/>
      <c r="H89" s="63"/>
      <c r="I89" s="63"/>
      <c r="J89" s="63"/>
    </row>
    <row r="90" spans="1:10" ht="45" outlineLevel="2" x14ac:dyDescent="0.2">
      <c r="A90" s="1" t="s">
        <v>125</v>
      </c>
      <c r="B90" s="18" t="s">
        <v>15</v>
      </c>
      <c r="C90" s="11">
        <v>115434000</v>
      </c>
      <c r="D90" s="11">
        <v>129567800</v>
      </c>
      <c r="E90" s="11">
        <v>147935500</v>
      </c>
      <c r="F90" s="11">
        <v>154305100</v>
      </c>
      <c r="G90" s="11">
        <v>135725100</v>
      </c>
      <c r="H90" s="11">
        <v>143294100</v>
      </c>
      <c r="I90" s="11">
        <v>128565827</v>
      </c>
      <c r="J90" s="11">
        <v>137757628</v>
      </c>
    </row>
    <row r="91" spans="1:10" ht="56.25" outlineLevel="3" x14ac:dyDescent="0.2">
      <c r="A91" s="1" t="s">
        <v>149</v>
      </c>
      <c r="B91" s="18" t="s">
        <v>15</v>
      </c>
      <c r="C91" s="11">
        <v>767296</v>
      </c>
      <c r="D91" s="11">
        <v>454725</v>
      </c>
      <c r="E91" s="11">
        <v>458000</v>
      </c>
      <c r="F91" s="11">
        <v>459300</v>
      </c>
      <c r="G91" s="11">
        <v>462600</v>
      </c>
      <c r="H91" s="11">
        <v>463900</v>
      </c>
      <c r="I91" s="11">
        <v>494982</v>
      </c>
      <c r="J91" s="11">
        <v>601012</v>
      </c>
    </row>
    <row r="92" spans="1:10" ht="56.25" outlineLevel="3" x14ac:dyDescent="0.2">
      <c r="A92" s="1" t="s">
        <v>139</v>
      </c>
      <c r="B92" s="18" t="s">
        <v>15</v>
      </c>
      <c r="C92" s="11">
        <v>842120</v>
      </c>
      <c r="D92" s="11">
        <v>1037465</v>
      </c>
      <c r="E92" s="11">
        <v>1043600</v>
      </c>
      <c r="F92" s="11">
        <v>1047800</v>
      </c>
      <c r="G92" s="11">
        <v>1054000</v>
      </c>
      <c r="H92" s="11">
        <v>1059300</v>
      </c>
      <c r="I92" s="11">
        <v>1127780</v>
      </c>
      <c r="J92" s="11">
        <v>1244044</v>
      </c>
    </row>
    <row r="93" spans="1:10" ht="56.25" outlineLevel="3" x14ac:dyDescent="0.2">
      <c r="A93" s="1" t="s">
        <v>141</v>
      </c>
      <c r="B93" s="18" t="s">
        <v>15</v>
      </c>
      <c r="C93" s="11">
        <v>19022742</v>
      </c>
      <c r="D93" s="11">
        <v>21594970</v>
      </c>
      <c r="E93" s="11">
        <v>24803900</v>
      </c>
      <c r="F93" s="11">
        <v>25110900</v>
      </c>
      <c r="G93" s="11">
        <v>25031900</v>
      </c>
      <c r="H93" s="11">
        <v>26362000</v>
      </c>
      <c r="I93" s="11">
        <v>27644133</v>
      </c>
      <c r="J93" s="11">
        <v>28470960</v>
      </c>
    </row>
    <row r="94" spans="1:10" ht="57.75" customHeight="1" outlineLevel="3" x14ac:dyDescent="0.2">
      <c r="A94" s="1" t="s">
        <v>153</v>
      </c>
      <c r="B94" s="18" t="s">
        <v>15</v>
      </c>
      <c r="C94" s="11">
        <v>15461262</v>
      </c>
      <c r="D94" s="11">
        <v>9325075</v>
      </c>
      <c r="E94" s="11">
        <v>8372700</v>
      </c>
      <c r="F94" s="11">
        <v>8418300</v>
      </c>
      <c r="G94" s="11">
        <v>6456500</v>
      </c>
      <c r="H94" s="11">
        <v>6502500</v>
      </c>
      <c r="I94" s="11">
        <v>6908455</v>
      </c>
      <c r="J94" s="11">
        <v>7522700</v>
      </c>
    </row>
    <row r="95" spans="1:10" ht="67.5" outlineLevel="3" x14ac:dyDescent="0.2">
      <c r="A95" s="1" t="s">
        <v>156</v>
      </c>
      <c r="B95" s="18" t="s">
        <v>15</v>
      </c>
      <c r="C95" s="11">
        <v>968377</v>
      </c>
      <c r="D95" s="11">
        <v>784485</v>
      </c>
      <c r="E95" s="11">
        <v>789400</v>
      </c>
      <c r="F95" s="11">
        <v>792300</v>
      </c>
      <c r="G95" s="11">
        <v>797300</v>
      </c>
      <c r="H95" s="11">
        <v>800200</v>
      </c>
      <c r="I95" s="11">
        <v>853111</v>
      </c>
      <c r="J95" s="11">
        <v>964216</v>
      </c>
    </row>
    <row r="96" spans="1:10" ht="45" outlineLevel="3" x14ac:dyDescent="0.2">
      <c r="A96" s="1" t="s">
        <v>134</v>
      </c>
      <c r="B96" s="18" t="s">
        <v>15</v>
      </c>
      <c r="C96" s="11">
        <v>1269913</v>
      </c>
      <c r="D96" s="11">
        <v>15457410</v>
      </c>
      <c r="E96" s="11">
        <v>38035700</v>
      </c>
      <c r="F96" s="11">
        <v>39850000</v>
      </c>
      <c r="G96" s="11">
        <v>27535700</v>
      </c>
      <c r="H96" s="11">
        <v>28696100</v>
      </c>
      <c r="I96" s="11">
        <v>12080199</v>
      </c>
      <c r="J96" s="11">
        <v>12991788</v>
      </c>
    </row>
    <row r="97" spans="1:10" ht="67.5" outlineLevel="3" x14ac:dyDescent="0.2">
      <c r="A97" s="1" t="s">
        <v>152</v>
      </c>
      <c r="B97" s="18" t="s">
        <v>15</v>
      </c>
      <c r="C97" s="11">
        <v>3729714</v>
      </c>
      <c r="D97" s="11">
        <v>3827655</v>
      </c>
      <c r="E97" s="11">
        <v>3847800</v>
      </c>
      <c r="F97" s="11">
        <v>3866000</v>
      </c>
      <c r="G97" s="11">
        <v>3886300</v>
      </c>
      <c r="H97" s="11">
        <v>3901700</v>
      </c>
      <c r="I97" s="11">
        <v>4158341</v>
      </c>
      <c r="J97" s="11">
        <v>4513836</v>
      </c>
    </row>
    <row r="98" spans="1:10" ht="56.25" outlineLevel="3" x14ac:dyDescent="0.2">
      <c r="A98" s="1" t="s">
        <v>140</v>
      </c>
      <c r="B98" s="18" t="s">
        <v>15</v>
      </c>
      <c r="C98" s="11">
        <v>38525100</v>
      </c>
      <c r="D98" s="11">
        <v>35199511</v>
      </c>
      <c r="E98" s="11">
        <v>33276500</v>
      </c>
      <c r="F98" s="11">
        <v>35315700</v>
      </c>
      <c r="G98" s="11">
        <v>32506800</v>
      </c>
      <c r="H98" s="11">
        <v>35668900</v>
      </c>
      <c r="I98" s="11">
        <v>34642276</v>
      </c>
      <c r="J98" s="11">
        <v>36522412</v>
      </c>
    </row>
    <row r="99" spans="1:10" ht="45" outlineLevel="3" x14ac:dyDescent="0.2">
      <c r="A99" s="1" t="s">
        <v>137</v>
      </c>
      <c r="B99" s="18" t="s">
        <v>15</v>
      </c>
      <c r="C99" s="11">
        <v>246156</v>
      </c>
      <c r="D99" s="11">
        <v>275075</v>
      </c>
      <c r="E99" s="11">
        <v>277400</v>
      </c>
      <c r="F99" s="11">
        <v>277800</v>
      </c>
      <c r="G99" s="11">
        <v>280200</v>
      </c>
      <c r="H99" s="11">
        <v>280600</v>
      </c>
      <c r="I99" s="11">
        <v>299814</v>
      </c>
      <c r="J99" s="11">
        <v>353048</v>
      </c>
    </row>
    <row r="100" spans="1:10" ht="56.25" outlineLevel="3" x14ac:dyDescent="0.2">
      <c r="A100" s="1" t="s">
        <v>144</v>
      </c>
      <c r="B100" s="18" t="s">
        <v>15</v>
      </c>
      <c r="C100" s="11">
        <v>4500272</v>
      </c>
      <c r="D100" s="11">
        <v>4788670</v>
      </c>
      <c r="E100" s="11">
        <v>4813600</v>
      </c>
      <c r="F100" s="11">
        <v>4836600</v>
      </c>
      <c r="G100" s="11">
        <v>4861700</v>
      </c>
      <c r="H100" s="11">
        <v>4885000</v>
      </c>
      <c r="I100" s="11">
        <v>5202019</v>
      </c>
      <c r="J100" s="11">
        <v>5775800</v>
      </c>
    </row>
    <row r="101" spans="1:10" ht="56.25" outlineLevel="3" x14ac:dyDescent="0.2">
      <c r="A101" s="1" t="s">
        <v>143</v>
      </c>
      <c r="B101" s="18" t="s">
        <v>15</v>
      </c>
      <c r="C101" s="11">
        <v>528558</v>
      </c>
      <c r="D101" s="11">
        <v>570215</v>
      </c>
      <c r="E101" s="11">
        <v>574100</v>
      </c>
      <c r="F101" s="11">
        <v>576000</v>
      </c>
      <c r="G101" s="11">
        <v>579800</v>
      </c>
      <c r="H101" s="11">
        <v>581800</v>
      </c>
      <c r="I101" s="11">
        <v>620386</v>
      </c>
      <c r="J101" s="11">
        <v>678344</v>
      </c>
    </row>
    <row r="102" spans="1:10" ht="56.25" outlineLevel="3" x14ac:dyDescent="0.2">
      <c r="A102" s="1" t="s">
        <v>146</v>
      </c>
      <c r="B102" s="18" t="s">
        <v>15</v>
      </c>
      <c r="C102" s="11">
        <v>10832742</v>
      </c>
      <c r="D102" s="11">
        <v>15688778</v>
      </c>
      <c r="E102" s="11">
        <v>10868200</v>
      </c>
      <c r="F102" s="11">
        <v>11985000</v>
      </c>
      <c r="G102" s="11">
        <v>10985900</v>
      </c>
      <c r="H102" s="11">
        <v>12104900</v>
      </c>
      <c r="I102" s="11">
        <v>11754913</v>
      </c>
      <c r="J102" s="11">
        <v>13073292</v>
      </c>
    </row>
    <row r="103" spans="1:10" ht="56.25" outlineLevel="3" x14ac:dyDescent="0.2">
      <c r="A103" s="1" t="s">
        <v>147</v>
      </c>
      <c r="B103" s="18" t="s">
        <v>15</v>
      </c>
      <c r="C103" s="11">
        <v>4796147</v>
      </c>
      <c r="D103" s="11">
        <v>4877335</v>
      </c>
      <c r="E103" s="11">
        <v>4902700</v>
      </c>
      <c r="F103" s="11">
        <v>4926100</v>
      </c>
      <c r="G103" s="11">
        <v>4951700</v>
      </c>
      <c r="H103" s="11">
        <v>4975400</v>
      </c>
      <c r="I103" s="11">
        <v>5298319</v>
      </c>
      <c r="J103" s="11">
        <v>5673432</v>
      </c>
    </row>
    <row r="104" spans="1:10" ht="67.5" outlineLevel="3" x14ac:dyDescent="0.2">
      <c r="A104" s="1" t="s">
        <v>150</v>
      </c>
      <c r="B104" s="18" t="s">
        <v>15</v>
      </c>
      <c r="C104" s="11">
        <v>344477</v>
      </c>
      <c r="D104" s="11">
        <v>406825</v>
      </c>
      <c r="E104" s="11">
        <v>409800</v>
      </c>
      <c r="F104" s="11">
        <v>410900</v>
      </c>
      <c r="G104" s="11">
        <v>413900</v>
      </c>
      <c r="H104" s="11">
        <v>415000</v>
      </c>
      <c r="I104" s="11">
        <v>442843</v>
      </c>
      <c r="J104" s="11">
        <v>548200</v>
      </c>
    </row>
    <row r="105" spans="1:10" ht="67.5" outlineLevel="3" x14ac:dyDescent="0.2">
      <c r="A105" s="1" t="s">
        <v>154</v>
      </c>
      <c r="B105" s="18" t="s">
        <v>15</v>
      </c>
      <c r="C105" s="11">
        <v>2143292</v>
      </c>
      <c r="D105" s="11">
        <v>2692000</v>
      </c>
      <c r="E105" s="11">
        <v>2706400</v>
      </c>
      <c r="F105" s="11">
        <v>2718900</v>
      </c>
      <c r="G105" s="11">
        <v>2733500</v>
      </c>
      <c r="H105" s="11">
        <v>2746100</v>
      </c>
      <c r="I105" s="11">
        <v>2927845</v>
      </c>
      <c r="J105" s="11">
        <v>3265788</v>
      </c>
    </row>
    <row r="106" spans="1:10" ht="45" outlineLevel="3" x14ac:dyDescent="0.2">
      <c r="A106" s="1" t="s">
        <v>133</v>
      </c>
      <c r="B106" s="18" t="s">
        <v>15</v>
      </c>
      <c r="C106" s="11">
        <v>4164756</v>
      </c>
      <c r="D106" s="11">
        <v>4466647</v>
      </c>
      <c r="E106" s="11">
        <v>4591000</v>
      </c>
      <c r="F106" s="11">
        <v>5511300</v>
      </c>
      <c r="G106" s="11">
        <v>4940900</v>
      </c>
      <c r="H106" s="11">
        <v>5566400</v>
      </c>
      <c r="I106" s="11">
        <v>5286763</v>
      </c>
      <c r="J106" s="11">
        <v>6111712</v>
      </c>
    </row>
    <row r="107" spans="1:10" ht="56.25" outlineLevel="3" x14ac:dyDescent="0.2">
      <c r="A107" s="1" t="s">
        <v>148</v>
      </c>
      <c r="B107" s="18" t="s">
        <v>15</v>
      </c>
      <c r="C107" s="11">
        <v>5032930</v>
      </c>
      <c r="D107" s="11">
        <v>5747316</v>
      </c>
      <c r="E107" s="11">
        <v>5778100</v>
      </c>
      <c r="F107" s="11">
        <v>5804800</v>
      </c>
      <c r="G107" s="11">
        <v>5835900</v>
      </c>
      <c r="H107" s="11">
        <v>5862900</v>
      </c>
      <c r="I107" s="11">
        <v>6244413</v>
      </c>
      <c r="J107" s="11">
        <v>6631932</v>
      </c>
    </row>
    <row r="108" spans="1:10" ht="67.5" outlineLevel="3" x14ac:dyDescent="0.2">
      <c r="A108" s="1" t="s">
        <v>151</v>
      </c>
      <c r="B108" s="18" t="s">
        <v>15</v>
      </c>
      <c r="C108" s="11">
        <v>1887063</v>
      </c>
      <c r="D108" s="11">
        <v>1936320</v>
      </c>
      <c r="E108" s="11">
        <v>1947100</v>
      </c>
      <c r="F108" s="11">
        <v>1955700</v>
      </c>
      <c r="G108" s="11">
        <v>1966600</v>
      </c>
      <c r="H108" s="11">
        <v>1975300</v>
      </c>
      <c r="I108" s="11">
        <v>2104262</v>
      </c>
      <c r="J108" s="11">
        <v>2283324</v>
      </c>
    </row>
    <row r="109" spans="1:10" ht="56.25" outlineLevel="3" x14ac:dyDescent="0.2">
      <c r="A109" s="1" t="s">
        <v>142</v>
      </c>
      <c r="B109" s="18" t="s">
        <v>15</v>
      </c>
      <c r="C109" s="11">
        <v>371083</v>
      </c>
      <c r="D109" s="11">
        <v>437323</v>
      </c>
      <c r="E109" s="11">
        <v>439500</v>
      </c>
      <c r="F109" s="11">
        <v>441700</v>
      </c>
      <c r="G109" s="11">
        <v>443900</v>
      </c>
      <c r="H109" s="11">
        <v>446100</v>
      </c>
      <c r="I109" s="11">
        <v>474973</v>
      </c>
      <c r="J109" s="11">
        <v>531788</v>
      </c>
    </row>
    <row r="110" spans="1:10" outlineLevel="1" x14ac:dyDescent="0.2">
      <c r="A110" s="63" t="s">
        <v>59</v>
      </c>
      <c r="B110" s="63"/>
      <c r="C110" s="63"/>
      <c r="D110" s="63"/>
      <c r="E110" s="63"/>
      <c r="F110" s="63"/>
      <c r="G110" s="63"/>
      <c r="H110" s="63"/>
      <c r="I110" s="63"/>
      <c r="J110" s="63"/>
    </row>
    <row r="111" spans="1:10" ht="45" outlineLevel="2" x14ac:dyDescent="0.2">
      <c r="A111" s="1" t="s">
        <v>127</v>
      </c>
      <c r="B111" s="18" t="s">
        <v>15</v>
      </c>
      <c r="C111" s="11">
        <v>63761367</v>
      </c>
      <c r="D111" s="11">
        <v>71569258</v>
      </c>
      <c r="E111" s="11">
        <v>75577136</v>
      </c>
      <c r="F111" s="11">
        <v>75710900</v>
      </c>
      <c r="G111" s="11">
        <v>71459385</v>
      </c>
      <c r="H111" s="11">
        <v>72476881</v>
      </c>
      <c r="I111" s="11">
        <v>70084194</v>
      </c>
      <c r="J111" s="11">
        <v>75501950</v>
      </c>
    </row>
    <row r="112" spans="1:10" ht="45" outlineLevel="2" x14ac:dyDescent="0.2">
      <c r="A112" s="1" t="s">
        <v>128</v>
      </c>
      <c r="B112" s="18" t="s">
        <v>15</v>
      </c>
      <c r="C112" s="11">
        <v>51672633</v>
      </c>
      <c r="D112" s="11">
        <v>57998542</v>
      </c>
      <c r="E112" s="11">
        <v>72358364</v>
      </c>
      <c r="F112" s="11">
        <v>78594200</v>
      </c>
      <c r="G112" s="11">
        <v>64265715</v>
      </c>
      <c r="H112" s="11">
        <v>70817219</v>
      </c>
      <c r="I112" s="11">
        <v>58481633</v>
      </c>
      <c r="J112" s="11">
        <v>62255678</v>
      </c>
    </row>
    <row r="113" spans="1:19" ht="22.5" outlineLevel="3" x14ac:dyDescent="0.2">
      <c r="A113" s="8" t="s">
        <v>195</v>
      </c>
      <c r="B113" s="18" t="s">
        <v>15</v>
      </c>
      <c r="C113" s="11">
        <v>33510944</v>
      </c>
      <c r="D113" s="11">
        <v>46646125</v>
      </c>
      <c r="E113" s="11">
        <v>64620620</v>
      </c>
      <c r="F113" s="11">
        <v>70837487</v>
      </c>
      <c r="G113" s="11">
        <v>52122250</v>
      </c>
      <c r="H113" s="11">
        <v>59239175</v>
      </c>
      <c r="I113" s="11">
        <v>44448580</v>
      </c>
      <c r="J113" s="11">
        <v>53016802</v>
      </c>
    </row>
    <row r="114" spans="1:19" outlineLevel="1" x14ac:dyDescent="0.2">
      <c r="A114" s="55" t="s">
        <v>26</v>
      </c>
      <c r="B114" s="55"/>
      <c r="C114" s="55"/>
      <c r="D114" s="55"/>
      <c r="E114" s="55"/>
      <c r="F114" s="55"/>
      <c r="G114" s="55"/>
      <c r="H114" s="55"/>
      <c r="I114" s="55"/>
      <c r="J114" s="55"/>
    </row>
    <row r="115" spans="1:19" ht="23.25" customHeight="1" outlineLevel="2" x14ac:dyDescent="0.2">
      <c r="A115" s="1" t="s">
        <v>83</v>
      </c>
      <c r="B115" s="18" t="s">
        <v>15</v>
      </c>
      <c r="C115" s="11">
        <v>42688106.75</v>
      </c>
      <c r="D115" s="11">
        <v>39273058.210000001</v>
      </c>
      <c r="E115" s="11">
        <v>40488952.092181601</v>
      </c>
      <c r="F115" s="11">
        <f>41236711.1205*1.01</f>
        <v>41649078.231704995</v>
      </c>
      <c r="G115" s="11">
        <v>42310954.936329767</v>
      </c>
      <c r="H115" s="11">
        <f>43051126.409802*1.03</f>
        <v>44342660.20209606</v>
      </c>
      <c r="I115" s="11">
        <f>43961082.1788466*1.01</f>
        <v>44400693.000635065</v>
      </c>
      <c r="J115" s="22">
        <f>44687069.2133745*1.05</f>
        <v>46921422.674043231</v>
      </c>
      <c r="K115" s="16"/>
      <c r="L115" s="16"/>
      <c r="M115" s="16"/>
      <c r="N115" s="16"/>
      <c r="O115" s="16"/>
      <c r="P115" s="16"/>
    </row>
    <row r="116" spans="1:19" ht="46.5" customHeight="1" outlineLevel="2" x14ac:dyDescent="0.2">
      <c r="A116" s="3" t="s">
        <v>132</v>
      </c>
      <c r="B116" s="4" t="s">
        <v>0</v>
      </c>
      <c r="C116" s="12">
        <v>90.81</v>
      </c>
      <c r="D116" s="12">
        <f>D115/C115/1.15*100</f>
        <v>80</v>
      </c>
      <c r="E116" s="12">
        <f>E115/D115/1.058*100</f>
        <v>97.444234404536871</v>
      </c>
      <c r="F116" s="12">
        <f>F115/D115/1.053*100</f>
        <v>100.71225071225069</v>
      </c>
      <c r="G116" s="12">
        <f>G115/E115/1.04*100</f>
        <v>100.48076923076923</v>
      </c>
      <c r="H116" s="12">
        <f>H115/F115/1.046*100</f>
        <v>101.7852072014085</v>
      </c>
      <c r="I116" s="12">
        <f>I115/G115/1.04*100</f>
        <v>100.90288461538455</v>
      </c>
      <c r="J116" s="12">
        <f>J115/H115/1.042*100</f>
        <v>101.5504164880831</v>
      </c>
      <c r="K116" s="17"/>
      <c r="L116" s="17"/>
      <c r="M116" s="17"/>
      <c r="N116" s="17"/>
      <c r="O116" s="17"/>
      <c r="P116" s="17"/>
    </row>
    <row r="117" spans="1:19" s="7" customFormat="1" ht="33.75" outlineLevel="2" x14ac:dyDescent="0.2">
      <c r="A117" s="1" t="s">
        <v>81</v>
      </c>
      <c r="B117" s="18" t="s">
        <v>12</v>
      </c>
      <c r="C117" s="11">
        <v>833902</v>
      </c>
      <c r="D117" s="11">
        <v>750000</v>
      </c>
      <c r="E117" s="11">
        <v>700000</v>
      </c>
      <c r="F117" s="11">
        <v>700000</v>
      </c>
      <c r="G117" s="11">
        <v>700000</v>
      </c>
      <c r="H117" s="11">
        <v>700000</v>
      </c>
      <c r="I117" s="11">
        <v>700000</v>
      </c>
      <c r="J117" s="11">
        <v>700000</v>
      </c>
    </row>
    <row r="118" spans="1:19" ht="45" outlineLevel="2" x14ac:dyDescent="0.2">
      <c r="A118" s="3" t="s">
        <v>112</v>
      </c>
      <c r="B118" s="4" t="s">
        <v>12</v>
      </c>
      <c r="C118" s="24">
        <v>0.7</v>
      </c>
      <c r="D118" s="24">
        <v>0.63</v>
      </c>
      <c r="E118" s="24">
        <v>0.57999999999999996</v>
      </c>
      <c r="F118" s="24">
        <v>0.57999999999999996</v>
      </c>
      <c r="G118" s="24">
        <v>0.57999999999999996</v>
      </c>
      <c r="H118" s="24">
        <v>0.57999999999999996</v>
      </c>
      <c r="I118" s="24">
        <v>0.57999999999999996</v>
      </c>
      <c r="J118" s="24">
        <v>0.57999999999999996</v>
      </c>
    </row>
    <row r="119" spans="1:19" ht="56.25" outlineLevel="2" x14ac:dyDescent="0.2">
      <c r="A119" s="1" t="s">
        <v>209</v>
      </c>
      <c r="B119" s="18" t="s">
        <v>24</v>
      </c>
      <c r="C119" s="11">
        <v>28.52</v>
      </c>
      <c r="D119" s="11">
        <v>10.47</v>
      </c>
      <c r="E119" s="11">
        <v>7.66</v>
      </c>
      <c r="F119" s="11">
        <v>7.66</v>
      </c>
      <c r="G119" s="11">
        <v>3.3</v>
      </c>
      <c r="H119" s="11">
        <v>3.3</v>
      </c>
      <c r="I119" s="11">
        <v>3.3</v>
      </c>
      <c r="J119" s="11">
        <v>3.3</v>
      </c>
    </row>
    <row r="120" spans="1:19" outlineLevel="1" x14ac:dyDescent="0.2">
      <c r="A120" s="55" t="s">
        <v>47</v>
      </c>
      <c r="B120" s="55"/>
      <c r="C120" s="55"/>
      <c r="D120" s="55"/>
      <c r="E120" s="55"/>
      <c r="F120" s="55"/>
      <c r="G120" s="55"/>
      <c r="H120" s="55"/>
      <c r="I120" s="55"/>
      <c r="J120" s="55"/>
    </row>
    <row r="121" spans="1:19" ht="33.75" outlineLevel="2" x14ac:dyDescent="0.2">
      <c r="A121" s="1" t="s">
        <v>180</v>
      </c>
      <c r="B121" s="18" t="s">
        <v>15</v>
      </c>
      <c r="C121" s="11">
        <v>422445725</v>
      </c>
      <c r="D121" s="11">
        <v>415459945.67880213</v>
      </c>
      <c r="E121" s="11">
        <v>421684480.25887477</v>
      </c>
      <c r="F121" s="11">
        <v>423658223.76486689</v>
      </c>
      <c r="G121" s="11">
        <v>426804761.37272203</v>
      </c>
      <c r="H121" s="11">
        <v>432956933.27647734</v>
      </c>
      <c r="I121" s="11">
        <v>432734130.47970843</v>
      </c>
      <c r="J121" s="11">
        <v>443164859.96770668</v>
      </c>
    </row>
    <row r="122" spans="1:19" ht="22.5" outlineLevel="2" x14ac:dyDescent="0.2">
      <c r="A122" s="1" t="s">
        <v>181</v>
      </c>
      <c r="B122" s="18" t="s">
        <v>15</v>
      </c>
      <c r="C122" s="11">
        <v>24603806</v>
      </c>
      <c r="D122" s="11">
        <v>27088790.405999999</v>
      </c>
      <c r="E122" s="11">
        <v>27955631.698991999</v>
      </c>
      <c r="F122" s="11">
        <v>27440944.681278002</v>
      </c>
      <c r="G122" s="11">
        <v>28822256.281660698</v>
      </c>
      <c r="H122" s="11">
        <v>27468385.625959277</v>
      </c>
      <c r="I122" s="11">
        <v>28793434.025379084</v>
      </c>
      <c r="J122" s="11">
        <v>26424586.972172827</v>
      </c>
    </row>
    <row r="123" spans="1:19" ht="22.5" outlineLevel="2" x14ac:dyDescent="0.2">
      <c r="A123" s="1" t="s">
        <v>182</v>
      </c>
      <c r="B123" s="18" t="s">
        <v>15</v>
      </c>
      <c r="C123" s="11">
        <v>447049531</v>
      </c>
      <c r="D123" s="11">
        <v>442548736.08480215</v>
      </c>
      <c r="E123" s="11">
        <v>450541194.34655988</v>
      </c>
      <c r="F123" s="11">
        <v>452003174.79573637</v>
      </c>
      <c r="G123" s="11">
        <v>456540097.85008293</v>
      </c>
      <c r="H123" s="11">
        <v>461348014.93230122</v>
      </c>
      <c r="I123" s="11">
        <v>462452469.44397545</v>
      </c>
      <c r="J123" s="11">
        <v>470530507.95579112</v>
      </c>
    </row>
    <row r="124" spans="1:19" outlineLevel="1" x14ac:dyDescent="0.2">
      <c r="A124" s="55" t="s">
        <v>56</v>
      </c>
      <c r="B124" s="55"/>
      <c r="C124" s="55"/>
      <c r="D124" s="55"/>
      <c r="E124" s="55"/>
      <c r="F124" s="55"/>
      <c r="G124" s="55"/>
      <c r="H124" s="55"/>
      <c r="I124" s="55"/>
      <c r="J124" s="55"/>
    </row>
    <row r="125" spans="1:19" ht="22.5" outlineLevel="2" x14ac:dyDescent="0.2">
      <c r="A125" s="1" t="s">
        <v>55</v>
      </c>
      <c r="B125" s="18" t="s">
        <v>24</v>
      </c>
      <c r="C125" s="11">
        <v>30353.38</v>
      </c>
      <c r="D125" s="11">
        <v>30960.45</v>
      </c>
      <c r="E125" s="11">
        <v>31579.66</v>
      </c>
      <c r="F125" s="11">
        <v>31579.66</v>
      </c>
      <c r="G125" s="11">
        <v>31895.46</v>
      </c>
      <c r="H125" s="11">
        <v>31895.46</v>
      </c>
      <c r="I125" s="11">
        <v>32553.360000000001</v>
      </c>
      <c r="J125" s="11">
        <v>32553.360000000001</v>
      </c>
    </row>
    <row r="126" spans="1:19" ht="22.5" outlineLevel="2" x14ac:dyDescent="0.2">
      <c r="A126" s="1" t="s">
        <v>198</v>
      </c>
      <c r="B126" s="18" t="s">
        <v>0</v>
      </c>
      <c r="C126" s="22">
        <v>0.62</v>
      </c>
      <c r="D126" s="22">
        <v>0.56999999999999995</v>
      </c>
      <c r="E126" s="22">
        <v>0.48</v>
      </c>
      <c r="F126" s="22">
        <v>0.48</v>
      </c>
      <c r="G126" s="22">
        <v>0.48</v>
      </c>
      <c r="H126" s="22">
        <v>0.48</v>
      </c>
      <c r="I126" s="22">
        <v>0.43</v>
      </c>
      <c r="J126" s="22">
        <v>0.43</v>
      </c>
      <c r="K126" s="9"/>
      <c r="L126" s="9"/>
      <c r="M126" s="9"/>
      <c r="N126" s="9"/>
      <c r="O126" s="9"/>
      <c r="P126" s="9"/>
      <c r="Q126" s="9"/>
      <c r="R126" s="9"/>
      <c r="S126" s="9"/>
    </row>
    <row r="127" spans="1:19" outlineLevel="1" x14ac:dyDescent="0.2">
      <c r="A127" s="55" t="s">
        <v>14</v>
      </c>
      <c r="B127" s="55"/>
      <c r="C127" s="55"/>
      <c r="D127" s="55"/>
      <c r="E127" s="55"/>
      <c r="F127" s="55"/>
      <c r="G127" s="55"/>
      <c r="H127" s="55"/>
      <c r="I127" s="55"/>
      <c r="J127" s="55"/>
    </row>
    <row r="128" spans="1:19" ht="22.5" outlineLevel="3" x14ac:dyDescent="0.2">
      <c r="A128" s="1" t="s">
        <v>79</v>
      </c>
      <c r="B128" s="18" t="s">
        <v>2</v>
      </c>
      <c r="C128" s="11">
        <v>1220.0999999999999</v>
      </c>
      <c r="D128" s="11">
        <v>1228.42</v>
      </c>
      <c r="E128" s="11">
        <f>1228.42+4.79</f>
        <v>1233.21</v>
      </c>
      <c r="F128" s="11">
        <f>1228.42+4.79</f>
        <v>1233.21</v>
      </c>
      <c r="G128" s="11">
        <f>E128+0.46</f>
        <v>1233.67</v>
      </c>
      <c r="H128" s="11">
        <f>F128+0.46</f>
        <v>1233.67</v>
      </c>
      <c r="I128" s="11">
        <f>G128+0.68</f>
        <v>1234.3500000000001</v>
      </c>
      <c r="J128" s="11">
        <f>H128+0.68</f>
        <v>1234.3500000000001</v>
      </c>
    </row>
    <row r="129" spans="1:10" ht="33.75" outlineLevel="4" x14ac:dyDescent="0.2">
      <c r="A129" s="1" t="s">
        <v>251</v>
      </c>
      <c r="B129" s="18" t="s">
        <v>2</v>
      </c>
      <c r="C129" s="11">
        <v>1220.0999999999999</v>
      </c>
      <c r="D129" s="11">
        <v>1228.42</v>
      </c>
      <c r="E129" s="11">
        <f>E128</f>
        <v>1233.21</v>
      </c>
      <c r="F129" s="11">
        <f t="shared" ref="F129:J129" si="1">F128</f>
        <v>1233.21</v>
      </c>
      <c r="G129" s="11">
        <f t="shared" si="1"/>
        <v>1233.67</v>
      </c>
      <c r="H129" s="11">
        <f t="shared" si="1"/>
        <v>1233.67</v>
      </c>
      <c r="I129" s="11">
        <f t="shared" si="1"/>
        <v>1234.3500000000001</v>
      </c>
      <c r="J129" s="11">
        <f t="shared" si="1"/>
        <v>1234.3500000000001</v>
      </c>
    </row>
    <row r="130" spans="1:10" outlineLevel="2" x14ac:dyDescent="0.2">
      <c r="A130" s="1" t="s">
        <v>189</v>
      </c>
      <c r="B130" s="18" t="s">
        <v>190</v>
      </c>
      <c r="C130" s="11">
        <v>1120.52</v>
      </c>
      <c r="D130" s="11">
        <v>1128.3</v>
      </c>
      <c r="E130" s="11">
        <v>1150.9000000000001</v>
      </c>
      <c r="F130" s="11">
        <v>1150.9000000000001</v>
      </c>
      <c r="G130" s="11">
        <v>1173.9000000000001</v>
      </c>
      <c r="H130" s="11">
        <v>1173.9000000000001</v>
      </c>
      <c r="I130" s="11">
        <v>1173.9000000000001</v>
      </c>
      <c r="J130" s="11">
        <v>1197.4000000000001</v>
      </c>
    </row>
    <row r="131" spans="1:10" outlineLevel="2" x14ac:dyDescent="0.2">
      <c r="A131" s="1" t="s">
        <v>191</v>
      </c>
      <c r="B131" s="18" t="s">
        <v>192</v>
      </c>
      <c r="C131" s="25">
        <v>1040.8</v>
      </c>
      <c r="D131" s="25">
        <v>1000</v>
      </c>
      <c r="E131" s="25">
        <v>1000</v>
      </c>
      <c r="F131" s="25">
        <v>1000</v>
      </c>
      <c r="G131" s="25">
        <v>1000</v>
      </c>
      <c r="H131" s="25">
        <v>1000</v>
      </c>
      <c r="I131" s="25">
        <v>1000</v>
      </c>
      <c r="J131" s="25">
        <v>1000</v>
      </c>
    </row>
    <row r="132" spans="1:10" outlineLevel="1" x14ac:dyDescent="0.2">
      <c r="A132" s="55" t="s">
        <v>183</v>
      </c>
      <c r="B132" s="55"/>
      <c r="C132" s="55"/>
      <c r="D132" s="55"/>
      <c r="E132" s="55"/>
      <c r="F132" s="55"/>
      <c r="G132" s="55"/>
      <c r="H132" s="55"/>
      <c r="I132" s="55"/>
      <c r="J132" s="55"/>
    </row>
    <row r="133" spans="1:10" ht="15.75" customHeight="1" outlineLevel="2" x14ac:dyDescent="0.2">
      <c r="A133" s="1" t="s">
        <v>32</v>
      </c>
      <c r="B133" s="18" t="s">
        <v>15</v>
      </c>
      <c r="C133" s="26">
        <v>415638338.69999999</v>
      </c>
      <c r="D133" s="26">
        <v>453678067.30000001</v>
      </c>
      <c r="E133" s="26">
        <v>487465266.30000001</v>
      </c>
      <c r="F133" s="26">
        <v>494104393.19999999</v>
      </c>
      <c r="G133" s="26">
        <v>517644660.69999999</v>
      </c>
      <c r="H133" s="26">
        <v>531896515.30000001</v>
      </c>
      <c r="I133" s="26">
        <v>549588232.79999995</v>
      </c>
      <c r="J133" s="26">
        <v>573024261.10000002</v>
      </c>
    </row>
    <row r="134" spans="1:10" ht="33.75" outlineLevel="2" x14ac:dyDescent="0.2">
      <c r="A134" s="3" t="s">
        <v>91</v>
      </c>
      <c r="B134" s="4" t="s">
        <v>0</v>
      </c>
      <c r="C134" s="27">
        <v>95.243223220885568</v>
      </c>
      <c r="D134" s="27">
        <v>104.65208263055605</v>
      </c>
      <c r="E134" s="27">
        <v>98.756797138330356</v>
      </c>
      <c r="F134" s="27">
        <v>101.21821165544627</v>
      </c>
      <c r="G134" s="27">
        <v>102.50104837011716</v>
      </c>
      <c r="H134" s="27">
        <v>103.50827963843143</v>
      </c>
      <c r="I134" s="27">
        <v>102.28414829082814</v>
      </c>
      <c r="J134" s="27">
        <v>103.68843442766847</v>
      </c>
    </row>
    <row r="135" spans="1:10" ht="15.75" customHeight="1" outlineLevel="2" x14ac:dyDescent="0.2">
      <c r="A135" s="1" t="s">
        <v>36</v>
      </c>
      <c r="B135" s="18" t="s">
        <v>15</v>
      </c>
      <c r="C135" s="11">
        <v>20440291.300000001</v>
      </c>
      <c r="D135" s="11">
        <v>23172598.399999999</v>
      </c>
      <c r="E135" s="11">
        <v>24801236</v>
      </c>
      <c r="F135" s="11">
        <v>25348984.399999999</v>
      </c>
      <c r="G135" s="11">
        <v>26323466.399999999</v>
      </c>
      <c r="H135" s="11">
        <v>27315260.699999999</v>
      </c>
      <c r="I135" s="11">
        <v>27937642.199999999</v>
      </c>
      <c r="J135" s="11">
        <v>29433416.899999999</v>
      </c>
    </row>
    <row r="136" spans="1:10" ht="33.75" outlineLevel="2" x14ac:dyDescent="0.2">
      <c r="A136" s="3" t="s">
        <v>96</v>
      </c>
      <c r="B136" s="4" t="s">
        <v>0</v>
      </c>
      <c r="C136" s="12">
        <v>111.47169819911562</v>
      </c>
      <c r="D136" s="12">
        <v>104.8</v>
      </c>
      <c r="E136" s="12">
        <v>107.2</v>
      </c>
      <c r="F136" s="12">
        <v>106.4</v>
      </c>
      <c r="G136" s="12">
        <v>103.7</v>
      </c>
      <c r="H136" s="12">
        <v>103.9</v>
      </c>
      <c r="I136" s="12">
        <v>102.05007612523251</v>
      </c>
      <c r="J136" s="12">
        <v>103.61007612073114</v>
      </c>
    </row>
    <row r="137" spans="1:10" ht="15" customHeight="1" outlineLevel="2" x14ac:dyDescent="0.2">
      <c r="A137" s="1" t="s">
        <v>44</v>
      </c>
      <c r="B137" s="18" t="s">
        <v>15</v>
      </c>
      <c r="C137" s="11">
        <v>167158867.09</v>
      </c>
      <c r="D137" s="11">
        <v>188852755.63</v>
      </c>
      <c r="E137" s="11">
        <v>202723760.44</v>
      </c>
      <c r="F137" s="11">
        <v>205623786.59999999</v>
      </c>
      <c r="G137" s="11">
        <v>215442795.11000001</v>
      </c>
      <c r="H137" s="11">
        <v>220097991.09</v>
      </c>
      <c r="I137" s="11">
        <v>228989189.87</v>
      </c>
      <c r="J137" s="11">
        <v>235723657.46000001</v>
      </c>
    </row>
    <row r="138" spans="1:10" ht="33.75" outlineLevel="2" x14ac:dyDescent="0.2">
      <c r="A138" s="3" t="s">
        <v>105</v>
      </c>
      <c r="B138" s="4" t="s">
        <v>0</v>
      </c>
      <c r="C138" s="12">
        <v>103.0138572291702</v>
      </c>
      <c r="D138" s="12">
        <v>102.98815537138577</v>
      </c>
      <c r="E138" s="12">
        <v>100.79331282985788</v>
      </c>
      <c r="F138" s="12">
        <v>102.91160669359924</v>
      </c>
      <c r="G138" s="12">
        <v>101.3098875019879</v>
      </c>
      <c r="H138" s="12">
        <v>102.13661101337321</v>
      </c>
      <c r="I138" s="12">
        <v>102.1015361507084</v>
      </c>
      <c r="J138" s="12">
        <v>102.88128092628699</v>
      </c>
    </row>
    <row r="139" spans="1:10" outlineLevel="1" x14ac:dyDescent="0.2">
      <c r="A139" s="55" t="s">
        <v>20</v>
      </c>
      <c r="B139" s="55"/>
      <c r="C139" s="55"/>
      <c r="D139" s="55"/>
      <c r="E139" s="55"/>
      <c r="F139" s="55"/>
      <c r="G139" s="55"/>
      <c r="H139" s="55"/>
      <c r="I139" s="55"/>
      <c r="J139" s="55"/>
    </row>
    <row r="140" spans="1:10" ht="33.75" outlineLevel="2" x14ac:dyDescent="0.2">
      <c r="A140" s="1" t="s">
        <v>108</v>
      </c>
      <c r="B140" s="18" t="s">
        <v>5</v>
      </c>
      <c r="C140" s="10">
        <v>159</v>
      </c>
      <c r="D140" s="10">
        <v>156</v>
      </c>
      <c r="E140" s="10">
        <v>157</v>
      </c>
      <c r="F140" s="10">
        <v>157</v>
      </c>
      <c r="G140" s="10">
        <v>158</v>
      </c>
      <c r="H140" s="10">
        <v>158</v>
      </c>
      <c r="I140" s="10">
        <v>159</v>
      </c>
      <c r="J140" s="10">
        <v>159</v>
      </c>
    </row>
    <row r="141" spans="1:10" ht="35.25" customHeight="1" outlineLevel="2" x14ac:dyDescent="0.2">
      <c r="A141" s="1" t="s">
        <v>188</v>
      </c>
      <c r="B141" s="18" t="s">
        <v>9</v>
      </c>
      <c r="C141" s="10">
        <v>53529</v>
      </c>
      <c r="D141" s="10">
        <v>54019</v>
      </c>
      <c r="E141" s="10">
        <v>54319</v>
      </c>
      <c r="F141" s="10">
        <v>54319</v>
      </c>
      <c r="G141" s="10">
        <v>54584</v>
      </c>
      <c r="H141" s="10">
        <v>54584</v>
      </c>
      <c r="I141" s="10">
        <v>54884</v>
      </c>
      <c r="J141" s="10">
        <v>54884</v>
      </c>
    </row>
    <row r="142" spans="1:10" ht="90" outlineLevel="2" x14ac:dyDescent="0.2">
      <c r="A142" s="1" t="s">
        <v>158</v>
      </c>
      <c r="B142" s="18" t="s">
        <v>9</v>
      </c>
      <c r="C142" s="10">
        <v>50251</v>
      </c>
      <c r="D142" s="10">
        <v>50621</v>
      </c>
      <c r="E142" s="10">
        <v>50841</v>
      </c>
      <c r="F142" s="10">
        <v>50841</v>
      </c>
      <c r="G142" s="10">
        <v>51066</v>
      </c>
      <c r="H142" s="10">
        <v>51066</v>
      </c>
      <c r="I142" s="10">
        <v>51146</v>
      </c>
      <c r="J142" s="10">
        <v>51146</v>
      </c>
    </row>
    <row r="143" spans="1:10" ht="90" outlineLevel="2" x14ac:dyDescent="0.2">
      <c r="A143" s="1" t="s">
        <v>157</v>
      </c>
      <c r="B143" s="18" t="s">
        <v>9</v>
      </c>
      <c r="C143" s="10">
        <v>57127</v>
      </c>
      <c r="D143" s="10">
        <v>57617</v>
      </c>
      <c r="E143" s="10">
        <v>57917</v>
      </c>
      <c r="F143" s="10">
        <v>57917</v>
      </c>
      <c r="G143" s="10">
        <v>58182</v>
      </c>
      <c r="H143" s="10">
        <v>58182</v>
      </c>
      <c r="I143" s="10">
        <v>58482</v>
      </c>
      <c r="J143" s="10">
        <v>58482</v>
      </c>
    </row>
    <row r="144" spans="1:10" ht="45" outlineLevel="3" x14ac:dyDescent="0.2">
      <c r="A144" s="1" t="s">
        <v>131</v>
      </c>
      <c r="B144" s="18" t="s">
        <v>9</v>
      </c>
      <c r="C144" s="10">
        <v>1288</v>
      </c>
      <c r="D144" s="10">
        <v>1200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</row>
    <row r="145" spans="1:10" ht="38.25" customHeight="1" outlineLevel="2" x14ac:dyDescent="0.2">
      <c r="A145" s="3" t="s">
        <v>88</v>
      </c>
      <c r="B145" s="4" t="s">
        <v>9</v>
      </c>
      <c r="C145" s="12">
        <v>1288</v>
      </c>
      <c r="D145" s="12">
        <v>1200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</row>
    <row r="146" spans="1:10" ht="51" customHeight="1" outlineLevel="4" x14ac:dyDescent="0.2">
      <c r="A146" s="1" t="s">
        <v>126</v>
      </c>
      <c r="B146" s="18" t="s">
        <v>9</v>
      </c>
      <c r="C146" s="10">
        <v>41962</v>
      </c>
      <c r="D146" s="10">
        <v>44731</v>
      </c>
      <c r="E146" s="10">
        <v>47448</v>
      </c>
      <c r="F146" s="10">
        <v>48198</v>
      </c>
      <c r="G146" s="10">
        <v>52755</v>
      </c>
      <c r="H146" s="10">
        <v>54180</v>
      </c>
      <c r="I146" s="10">
        <v>54666</v>
      </c>
      <c r="J146" s="10">
        <v>55946</v>
      </c>
    </row>
    <row r="147" spans="1:10" ht="51" customHeight="1" outlineLevel="2" x14ac:dyDescent="0.2">
      <c r="A147" s="1" t="s">
        <v>122</v>
      </c>
      <c r="B147" s="18" t="s">
        <v>9</v>
      </c>
      <c r="C147" s="10">
        <v>60</v>
      </c>
      <c r="D147" s="10">
        <v>55</v>
      </c>
      <c r="E147" s="10">
        <v>60</v>
      </c>
      <c r="F147" s="10">
        <v>70</v>
      </c>
      <c r="G147" s="10">
        <v>60</v>
      </c>
      <c r="H147" s="10">
        <v>70</v>
      </c>
      <c r="I147" s="10">
        <v>60</v>
      </c>
      <c r="J147" s="10">
        <v>70</v>
      </c>
    </row>
    <row r="148" spans="1:10" ht="56.25" outlineLevel="2" x14ac:dyDescent="0.2">
      <c r="A148" s="3" t="s">
        <v>241</v>
      </c>
      <c r="B148" s="4" t="s">
        <v>0</v>
      </c>
      <c r="C148" s="12">
        <v>64.09</v>
      </c>
      <c r="D148" s="12">
        <v>74</v>
      </c>
      <c r="E148" s="12">
        <v>75</v>
      </c>
      <c r="F148" s="12">
        <v>75</v>
      </c>
      <c r="G148" s="12">
        <v>75.5</v>
      </c>
      <c r="H148" s="12">
        <v>75.5</v>
      </c>
      <c r="I148" s="12">
        <v>76</v>
      </c>
      <c r="J148" s="12">
        <v>75.5</v>
      </c>
    </row>
    <row r="149" spans="1:10" outlineLevel="1" x14ac:dyDescent="0.2">
      <c r="A149" s="55" t="s">
        <v>35</v>
      </c>
      <c r="B149" s="55"/>
      <c r="C149" s="55"/>
      <c r="D149" s="55"/>
      <c r="E149" s="55"/>
      <c r="F149" s="55"/>
      <c r="G149" s="55"/>
      <c r="H149" s="55"/>
      <c r="I149" s="55"/>
      <c r="J149" s="55"/>
    </row>
    <row r="150" spans="1:10" ht="42" customHeight="1" outlineLevel="2" x14ac:dyDescent="0.2">
      <c r="A150" s="1" t="s">
        <v>82</v>
      </c>
      <c r="B150" s="18" t="s">
        <v>9</v>
      </c>
      <c r="C150" s="10">
        <v>517654</v>
      </c>
      <c r="D150" s="10">
        <v>534024</v>
      </c>
      <c r="E150" s="10">
        <v>543900</v>
      </c>
      <c r="F150" s="10">
        <v>550900</v>
      </c>
      <c r="G150" s="10">
        <v>576600</v>
      </c>
      <c r="H150" s="10">
        <v>585994</v>
      </c>
      <c r="I150" s="10">
        <v>610555</v>
      </c>
      <c r="J150" s="10">
        <v>625555</v>
      </c>
    </row>
    <row r="151" spans="1:10" ht="44.25" customHeight="1" outlineLevel="3" x14ac:dyDescent="0.2">
      <c r="A151" s="1" t="s">
        <v>98</v>
      </c>
      <c r="B151" s="18" t="s">
        <v>9</v>
      </c>
      <c r="C151" s="10">
        <v>323600</v>
      </c>
      <c r="D151" s="10">
        <v>325000</v>
      </c>
      <c r="E151" s="10">
        <v>325351</v>
      </c>
      <c r="F151" s="10">
        <v>326500</v>
      </c>
      <c r="G151" s="10">
        <v>326500</v>
      </c>
      <c r="H151" s="10">
        <v>328500</v>
      </c>
      <c r="I151" s="10">
        <v>326599</v>
      </c>
      <c r="J151" s="10">
        <v>329500</v>
      </c>
    </row>
    <row r="152" spans="1:10" ht="55.5" customHeight="1" outlineLevel="3" x14ac:dyDescent="0.2">
      <c r="A152" s="1" t="s">
        <v>129</v>
      </c>
      <c r="B152" s="18" t="s">
        <v>9</v>
      </c>
      <c r="C152" s="10">
        <v>168093</v>
      </c>
      <c r="D152" s="10">
        <v>181024</v>
      </c>
      <c r="E152" s="10">
        <v>188930</v>
      </c>
      <c r="F152" s="10">
        <v>194400</v>
      </c>
      <c r="G152" s="10">
        <v>212748</v>
      </c>
      <c r="H152" s="10">
        <v>219494</v>
      </c>
      <c r="I152" s="10">
        <v>240748</v>
      </c>
      <c r="J152" s="10">
        <v>251785</v>
      </c>
    </row>
    <row r="153" spans="1:10" ht="54.75" customHeight="1" outlineLevel="3" x14ac:dyDescent="0.2">
      <c r="A153" s="1" t="s">
        <v>130</v>
      </c>
      <c r="B153" s="18" t="s">
        <v>9</v>
      </c>
      <c r="C153" s="10">
        <v>25961</v>
      </c>
      <c r="D153" s="10">
        <v>28000</v>
      </c>
      <c r="E153" s="10">
        <v>29619</v>
      </c>
      <c r="F153" s="10">
        <v>30000</v>
      </c>
      <c r="G153" s="10">
        <v>37352</v>
      </c>
      <c r="H153" s="10">
        <v>38000</v>
      </c>
      <c r="I153" s="10">
        <v>43208</v>
      </c>
      <c r="J153" s="10">
        <v>44270</v>
      </c>
    </row>
    <row r="154" spans="1:10" ht="39" customHeight="1" outlineLevel="2" x14ac:dyDescent="0.2">
      <c r="A154" s="1" t="s">
        <v>89</v>
      </c>
      <c r="B154" s="18" t="s">
        <v>0</v>
      </c>
      <c r="C154" s="11">
        <v>92.98</v>
      </c>
      <c r="D154" s="11">
        <v>93.38</v>
      </c>
      <c r="E154" s="11">
        <v>93.48</v>
      </c>
      <c r="F154" s="11">
        <v>93.81</v>
      </c>
      <c r="G154" s="11">
        <v>93.81</v>
      </c>
      <c r="H154" s="11">
        <v>94.39</v>
      </c>
      <c r="I154" s="11">
        <v>93.84</v>
      </c>
      <c r="J154" s="11">
        <v>94.67</v>
      </c>
    </row>
    <row r="155" spans="1:10" ht="48.75" customHeight="1" outlineLevel="2" x14ac:dyDescent="0.2">
      <c r="A155" s="1" t="s">
        <v>119</v>
      </c>
      <c r="B155" s="18" t="s">
        <v>0</v>
      </c>
      <c r="C155" s="11">
        <v>34.56</v>
      </c>
      <c r="D155" s="11">
        <v>37.22</v>
      </c>
      <c r="E155" s="11">
        <v>38.85</v>
      </c>
      <c r="F155" s="11">
        <v>39.97</v>
      </c>
      <c r="G155" s="11">
        <v>43.75</v>
      </c>
      <c r="H155" s="11">
        <v>45.13</v>
      </c>
      <c r="I155" s="11">
        <v>49.5</v>
      </c>
      <c r="J155" s="11">
        <v>51.77</v>
      </c>
    </row>
    <row r="156" spans="1:10" ht="49.5" customHeight="1" outlineLevel="2" x14ac:dyDescent="0.2">
      <c r="A156" s="1" t="s">
        <v>120</v>
      </c>
      <c r="B156" s="18" t="s">
        <v>0</v>
      </c>
      <c r="C156" s="11">
        <v>12.84</v>
      </c>
      <c r="D156" s="11">
        <v>13.84</v>
      </c>
      <c r="E156" s="11">
        <v>14.65</v>
      </c>
      <c r="F156" s="11">
        <v>14.83</v>
      </c>
      <c r="G156" s="11">
        <v>18.47</v>
      </c>
      <c r="H156" s="11">
        <v>18.79</v>
      </c>
      <c r="I156" s="11">
        <v>21.36</v>
      </c>
      <c r="J156" s="11">
        <v>21.89</v>
      </c>
    </row>
    <row r="157" spans="1:10" outlineLevel="1" x14ac:dyDescent="0.2">
      <c r="A157" s="55" t="s">
        <v>30</v>
      </c>
      <c r="B157" s="55"/>
      <c r="C157" s="55"/>
      <c r="D157" s="55"/>
      <c r="E157" s="55"/>
      <c r="F157" s="55"/>
      <c r="G157" s="55"/>
      <c r="H157" s="55"/>
      <c r="I157" s="55"/>
      <c r="J157" s="55"/>
    </row>
    <row r="158" spans="1:10" ht="22.5" outlineLevel="1" x14ac:dyDescent="0.2">
      <c r="A158" s="28" t="s">
        <v>64</v>
      </c>
      <c r="B158" s="28" t="s">
        <v>5</v>
      </c>
      <c r="C158" s="29">
        <v>43</v>
      </c>
      <c r="D158" s="29">
        <v>44</v>
      </c>
      <c r="E158" s="29">
        <v>44</v>
      </c>
      <c r="F158" s="29">
        <v>44</v>
      </c>
      <c r="G158" s="29">
        <v>44</v>
      </c>
      <c r="H158" s="29">
        <v>44</v>
      </c>
      <c r="I158" s="29">
        <v>44</v>
      </c>
      <c r="J158" s="29">
        <v>44</v>
      </c>
    </row>
    <row r="159" spans="1:10" ht="22.5" outlineLevel="1" x14ac:dyDescent="0.2">
      <c r="A159" s="28" t="s">
        <v>72</v>
      </c>
      <c r="B159" s="28" t="s">
        <v>9</v>
      </c>
      <c r="C159" s="29">
        <v>269</v>
      </c>
      <c r="D159" s="29">
        <v>269</v>
      </c>
      <c r="E159" s="29">
        <v>269</v>
      </c>
      <c r="F159" s="29">
        <v>269</v>
      </c>
      <c r="G159" s="29">
        <v>269</v>
      </c>
      <c r="H159" s="29">
        <v>269</v>
      </c>
      <c r="I159" s="29">
        <v>269</v>
      </c>
      <c r="J159" s="29">
        <v>269</v>
      </c>
    </row>
    <row r="160" spans="1:10" ht="33.75" outlineLevel="1" x14ac:dyDescent="0.2">
      <c r="A160" s="28" t="s">
        <v>210</v>
      </c>
      <c r="B160" s="28" t="s">
        <v>9</v>
      </c>
      <c r="C160" s="29">
        <v>260</v>
      </c>
      <c r="D160" s="29">
        <v>260</v>
      </c>
      <c r="E160" s="29">
        <v>260</v>
      </c>
      <c r="F160" s="29">
        <v>260</v>
      </c>
      <c r="G160" s="29">
        <v>260</v>
      </c>
      <c r="H160" s="29">
        <v>260</v>
      </c>
      <c r="I160" s="29">
        <v>260</v>
      </c>
      <c r="J160" s="29">
        <v>260</v>
      </c>
    </row>
    <row r="161" spans="1:10" ht="22.5" outlineLevel="1" x14ac:dyDescent="0.2">
      <c r="A161" s="28" t="s">
        <v>68</v>
      </c>
      <c r="B161" s="28" t="s">
        <v>17</v>
      </c>
      <c r="C161" s="30">
        <v>1590.7570000000001</v>
      </c>
      <c r="D161" s="30">
        <v>1590.751</v>
      </c>
      <c r="E161" s="30">
        <v>1590.751</v>
      </c>
      <c r="F161" s="30">
        <v>1601.751</v>
      </c>
      <c r="G161" s="30">
        <v>1590.751</v>
      </c>
      <c r="H161" s="30">
        <v>1601.751</v>
      </c>
      <c r="I161" s="30">
        <v>1590.751</v>
      </c>
      <c r="J161" s="30">
        <v>1601.751</v>
      </c>
    </row>
    <row r="162" spans="1:10" ht="22.5" outlineLevel="1" x14ac:dyDescent="0.2">
      <c r="A162" s="28" t="s">
        <v>75</v>
      </c>
      <c r="B162" s="28" t="s">
        <v>9</v>
      </c>
      <c r="C162" s="29">
        <v>222662</v>
      </c>
      <c r="D162" s="29">
        <v>222662</v>
      </c>
      <c r="E162" s="29">
        <v>222662</v>
      </c>
      <c r="F162" s="29">
        <v>242662</v>
      </c>
      <c r="G162" s="29">
        <v>222662</v>
      </c>
      <c r="H162" s="29">
        <v>242662</v>
      </c>
      <c r="I162" s="29">
        <v>222662</v>
      </c>
      <c r="J162" s="29">
        <v>242662</v>
      </c>
    </row>
    <row r="163" spans="1:10" ht="22.5" outlineLevel="1" x14ac:dyDescent="0.2">
      <c r="A163" s="28" t="s">
        <v>70</v>
      </c>
      <c r="B163" s="28" t="s">
        <v>16</v>
      </c>
      <c r="C163" s="30">
        <v>1831.261</v>
      </c>
      <c r="D163" s="30">
        <v>2062.605</v>
      </c>
      <c r="E163" s="30">
        <v>2459.1210000000001</v>
      </c>
      <c r="F163" s="30">
        <v>2459.1210000000001</v>
      </c>
      <c r="G163" s="30">
        <v>2459.1210000000001</v>
      </c>
      <c r="H163" s="30">
        <v>3161.7280000000001</v>
      </c>
      <c r="I163" s="30">
        <v>3161.7280000000001</v>
      </c>
      <c r="J163" s="30">
        <v>3186.172</v>
      </c>
    </row>
    <row r="164" spans="1:10" ht="22.5" outlineLevel="1" x14ac:dyDescent="0.2">
      <c r="A164" s="28" t="s">
        <v>67</v>
      </c>
      <c r="B164" s="28" t="s">
        <v>17</v>
      </c>
      <c r="C164" s="30">
        <v>4134.82</v>
      </c>
      <c r="D164" s="30">
        <v>4444.9319999999998</v>
      </c>
      <c r="E164" s="30">
        <v>4444.9319999999998</v>
      </c>
      <c r="F164" s="30">
        <v>4778.3019999999997</v>
      </c>
      <c r="G164" s="30">
        <v>4778.3019999999997</v>
      </c>
      <c r="H164" s="30">
        <v>5136.6750000000002</v>
      </c>
      <c r="I164" s="30">
        <v>5136.6750000000002</v>
      </c>
      <c r="J164" s="30">
        <v>5521.9260000000004</v>
      </c>
    </row>
    <row r="165" spans="1:10" ht="22.5" outlineLevel="1" x14ac:dyDescent="0.2">
      <c r="A165" s="28" t="s">
        <v>73</v>
      </c>
      <c r="B165" s="28" t="s">
        <v>5</v>
      </c>
      <c r="C165" s="29">
        <v>5</v>
      </c>
      <c r="D165" s="29">
        <v>5</v>
      </c>
      <c r="E165" s="29">
        <v>5</v>
      </c>
      <c r="F165" s="29">
        <v>5</v>
      </c>
      <c r="G165" s="29">
        <v>5</v>
      </c>
      <c r="H165" s="29">
        <v>5</v>
      </c>
      <c r="I165" s="29">
        <v>5</v>
      </c>
      <c r="J165" s="29">
        <v>5</v>
      </c>
    </row>
    <row r="166" spans="1:10" ht="33.75" outlineLevel="1" x14ac:dyDescent="0.2">
      <c r="A166" s="28" t="s">
        <v>84</v>
      </c>
      <c r="B166" s="28" t="s">
        <v>9</v>
      </c>
      <c r="C166" s="29">
        <v>380</v>
      </c>
      <c r="D166" s="29">
        <v>380</v>
      </c>
      <c r="E166" s="29">
        <v>380</v>
      </c>
      <c r="F166" s="29">
        <v>380</v>
      </c>
      <c r="G166" s="29">
        <v>380</v>
      </c>
      <c r="H166" s="29">
        <v>380</v>
      </c>
      <c r="I166" s="29">
        <v>380</v>
      </c>
      <c r="J166" s="29">
        <v>380</v>
      </c>
    </row>
    <row r="167" spans="1:10" ht="45" outlineLevel="1" x14ac:dyDescent="0.2">
      <c r="A167" s="28" t="s">
        <v>211</v>
      </c>
      <c r="B167" s="28" t="s">
        <v>9</v>
      </c>
      <c r="C167" s="29">
        <v>309</v>
      </c>
      <c r="D167" s="29">
        <v>309</v>
      </c>
      <c r="E167" s="29">
        <v>309</v>
      </c>
      <c r="F167" s="29">
        <v>309</v>
      </c>
      <c r="G167" s="29">
        <v>309</v>
      </c>
      <c r="H167" s="29">
        <v>309</v>
      </c>
      <c r="I167" s="29">
        <v>309</v>
      </c>
      <c r="J167" s="29">
        <v>309</v>
      </c>
    </row>
    <row r="168" spans="1:10" ht="33.75" outlineLevel="1" x14ac:dyDescent="0.2">
      <c r="A168" s="28" t="s">
        <v>95</v>
      </c>
      <c r="B168" s="28" t="s">
        <v>6</v>
      </c>
      <c r="C168" s="29">
        <v>2623</v>
      </c>
      <c r="D168" s="29">
        <v>2623</v>
      </c>
      <c r="E168" s="29">
        <v>2623</v>
      </c>
      <c r="F168" s="29">
        <v>2623</v>
      </c>
      <c r="G168" s="29">
        <v>2623</v>
      </c>
      <c r="H168" s="29">
        <v>2623</v>
      </c>
      <c r="I168" s="29">
        <v>2623</v>
      </c>
      <c r="J168" s="29">
        <v>2623</v>
      </c>
    </row>
    <row r="169" spans="1:10" ht="33.75" outlineLevel="1" x14ac:dyDescent="0.2">
      <c r="A169" s="28" t="s">
        <v>106</v>
      </c>
      <c r="B169" s="28" t="s">
        <v>9</v>
      </c>
      <c r="C169" s="29">
        <v>376811</v>
      </c>
      <c r="D169" s="29">
        <v>429080</v>
      </c>
      <c r="E169" s="29">
        <v>429080</v>
      </c>
      <c r="F169" s="29">
        <v>448564</v>
      </c>
      <c r="G169" s="29">
        <v>448564</v>
      </c>
      <c r="H169" s="29">
        <v>467329</v>
      </c>
      <c r="I169" s="29">
        <v>467329</v>
      </c>
      <c r="J169" s="29">
        <v>498139</v>
      </c>
    </row>
    <row r="170" spans="1:10" ht="22.5" outlineLevel="3" x14ac:dyDescent="0.2">
      <c r="A170" s="31" t="s">
        <v>65</v>
      </c>
      <c r="B170" s="31" t="s">
        <v>5</v>
      </c>
      <c r="C170" s="32">
        <v>2</v>
      </c>
      <c r="D170" s="32">
        <v>2</v>
      </c>
      <c r="E170" s="32">
        <v>2</v>
      </c>
      <c r="F170" s="32">
        <v>2</v>
      </c>
      <c r="G170" s="32">
        <v>2</v>
      </c>
      <c r="H170" s="32">
        <v>2</v>
      </c>
      <c r="I170" s="32">
        <v>2</v>
      </c>
      <c r="J170" s="32">
        <v>2</v>
      </c>
    </row>
    <row r="171" spans="1:10" ht="22.5" outlineLevel="3" x14ac:dyDescent="0.2">
      <c r="A171" s="28" t="s">
        <v>77</v>
      </c>
      <c r="B171" s="28" t="s">
        <v>9</v>
      </c>
      <c r="C171" s="33">
        <v>47</v>
      </c>
      <c r="D171" s="33">
        <v>47</v>
      </c>
      <c r="E171" s="33">
        <v>47</v>
      </c>
      <c r="F171" s="33">
        <v>47</v>
      </c>
      <c r="G171" s="33">
        <v>47</v>
      </c>
      <c r="H171" s="33">
        <v>47</v>
      </c>
      <c r="I171" s="33">
        <v>47</v>
      </c>
      <c r="J171" s="33">
        <v>47</v>
      </c>
    </row>
    <row r="172" spans="1:10" ht="33.75" outlineLevel="3" x14ac:dyDescent="0.2">
      <c r="A172" s="28" t="s">
        <v>85</v>
      </c>
      <c r="B172" s="28" t="s">
        <v>5</v>
      </c>
      <c r="C172" s="33">
        <v>2862</v>
      </c>
      <c r="D172" s="33">
        <v>2862</v>
      </c>
      <c r="E172" s="33">
        <v>2862</v>
      </c>
      <c r="F172" s="33">
        <v>2862</v>
      </c>
      <c r="G172" s="33">
        <v>2862</v>
      </c>
      <c r="H172" s="33">
        <v>2862</v>
      </c>
      <c r="I172" s="33">
        <v>2862</v>
      </c>
      <c r="J172" s="33">
        <v>2862</v>
      </c>
    </row>
    <row r="173" spans="1:10" ht="22.5" outlineLevel="3" x14ac:dyDescent="0.2">
      <c r="A173" s="28" t="s">
        <v>76</v>
      </c>
      <c r="B173" s="28" t="s">
        <v>9</v>
      </c>
      <c r="C173" s="33">
        <v>242300</v>
      </c>
      <c r="D173" s="33">
        <v>197650</v>
      </c>
      <c r="E173" s="33">
        <v>197650</v>
      </c>
      <c r="F173" s="33">
        <v>212450</v>
      </c>
      <c r="G173" s="33">
        <v>212450</v>
      </c>
      <c r="H173" s="33">
        <v>227250</v>
      </c>
      <c r="I173" s="33">
        <v>227250</v>
      </c>
      <c r="J173" s="33">
        <v>242470</v>
      </c>
    </row>
    <row r="174" spans="1:10" ht="33.75" outlineLevel="3" x14ac:dyDescent="0.2">
      <c r="A174" s="28" t="s">
        <v>86</v>
      </c>
      <c r="B174" s="28" t="s">
        <v>5</v>
      </c>
      <c r="C174" s="33">
        <v>5</v>
      </c>
      <c r="D174" s="33">
        <v>5</v>
      </c>
      <c r="E174" s="33">
        <v>5</v>
      </c>
      <c r="F174" s="33">
        <v>5</v>
      </c>
      <c r="G174" s="33">
        <v>5</v>
      </c>
      <c r="H174" s="33">
        <v>5</v>
      </c>
      <c r="I174" s="33">
        <v>5</v>
      </c>
      <c r="J174" s="33">
        <v>5</v>
      </c>
    </row>
    <row r="175" spans="1:10" ht="33.75" outlineLevel="3" x14ac:dyDescent="0.2">
      <c r="A175" s="28" t="s">
        <v>212</v>
      </c>
      <c r="B175" s="28" t="s">
        <v>5</v>
      </c>
      <c r="C175" s="33">
        <v>458</v>
      </c>
      <c r="D175" s="33">
        <v>458</v>
      </c>
      <c r="E175" s="33">
        <v>498</v>
      </c>
      <c r="F175" s="33">
        <v>518</v>
      </c>
      <c r="G175" s="33">
        <v>518</v>
      </c>
      <c r="H175" s="33">
        <v>538</v>
      </c>
      <c r="I175" s="33">
        <v>538</v>
      </c>
      <c r="J175" s="33">
        <v>558</v>
      </c>
    </row>
    <row r="176" spans="1:10" ht="33.75" outlineLevel="3" x14ac:dyDescent="0.2">
      <c r="A176" s="28" t="s">
        <v>109</v>
      </c>
      <c r="B176" s="28" t="s">
        <v>9</v>
      </c>
      <c r="C176" s="33">
        <v>276500</v>
      </c>
      <c r="D176" s="33">
        <v>239932</v>
      </c>
      <c r="E176" s="33">
        <v>239932</v>
      </c>
      <c r="F176" s="33">
        <v>258480</v>
      </c>
      <c r="G176" s="33">
        <v>258480</v>
      </c>
      <c r="H176" s="33">
        <v>269250</v>
      </c>
      <c r="I176" s="33">
        <v>269250</v>
      </c>
      <c r="J176" s="33">
        <v>274400</v>
      </c>
    </row>
    <row r="177" spans="1:11" outlineLevel="3" x14ac:dyDescent="0.2">
      <c r="A177" s="28" t="s">
        <v>39</v>
      </c>
      <c r="B177" s="28" t="s">
        <v>5</v>
      </c>
      <c r="C177" s="29">
        <v>6</v>
      </c>
      <c r="D177" s="29">
        <v>6</v>
      </c>
      <c r="E177" s="29">
        <v>6</v>
      </c>
      <c r="F177" s="29">
        <v>6</v>
      </c>
      <c r="G177" s="29">
        <v>6</v>
      </c>
      <c r="H177" s="29">
        <v>6</v>
      </c>
      <c r="I177" s="29">
        <v>6</v>
      </c>
      <c r="J177" s="29">
        <v>6</v>
      </c>
    </row>
    <row r="178" spans="1:11" outlineLevel="3" x14ac:dyDescent="0.2">
      <c r="A178" s="28" t="s">
        <v>48</v>
      </c>
      <c r="B178" s="28" t="s">
        <v>9</v>
      </c>
      <c r="C178" s="29">
        <v>3527</v>
      </c>
      <c r="D178" s="29">
        <v>3527</v>
      </c>
      <c r="E178" s="29">
        <v>3527</v>
      </c>
      <c r="F178" s="29">
        <v>3527</v>
      </c>
      <c r="G178" s="29">
        <v>3527</v>
      </c>
      <c r="H178" s="29">
        <v>3527</v>
      </c>
      <c r="I178" s="29">
        <v>3527</v>
      </c>
      <c r="J178" s="29">
        <v>3527</v>
      </c>
      <c r="K178" s="13"/>
    </row>
    <row r="179" spans="1:11" outlineLevel="3" x14ac:dyDescent="0.2">
      <c r="A179" s="28" t="s">
        <v>42</v>
      </c>
      <c r="B179" s="28" t="s">
        <v>5</v>
      </c>
      <c r="C179" s="29">
        <v>9</v>
      </c>
      <c r="D179" s="29">
        <v>9</v>
      </c>
      <c r="E179" s="29">
        <v>9</v>
      </c>
      <c r="F179" s="29">
        <v>9</v>
      </c>
      <c r="G179" s="29">
        <v>9</v>
      </c>
      <c r="H179" s="29">
        <v>9</v>
      </c>
      <c r="I179" s="29">
        <v>9</v>
      </c>
      <c r="J179" s="29">
        <v>9</v>
      </c>
    </row>
    <row r="180" spans="1:11" ht="22.5" outlineLevel="3" x14ac:dyDescent="0.2">
      <c r="A180" s="28" t="s">
        <v>50</v>
      </c>
      <c r="B180" s="28" t="s">
        <v>9</v>
      </c>
      <c r="C180" s="29">
        <v>4014</v>
      </c>
      <c r="D180" s="29">
        <v>4014</v>
      </c>
      <c r="E180" s="29">
        <v>4014</v>
      </c>
      <c r="F180" s="29">
        <v>4014</v>
      </c>
      <c r="G180" s="29">
        <v>4014</v>
      </c>
      <c r="H180" s="29">
        <v>4014</v>
      </c>
      <c r="I180" s="29">
        <v>4014</v>
      </c>
      <c r="J180" s="29">
        <v>4014</v>
      </c>
    </row>
    <row r="181" spans="1:11" outlineLevel="3" x14ac:dyDescent="0.2">
      <c r="A181" s="28" t="s">
        <v>43</v>
      </c>
      <c r="B181" s="28" t="s">
        <v>5</v>
      </c>
      <c r="C181" s="29">
        <v>2</v>
      </c>
      <c r="D181" s="29">
        <v>2</v>
      </c>
      <c r="E181" s="29">
        <v>2</v>
      </c>
      <c r="F181" s="29">
        <v>2</v>
      </c>
      <c r="G181" s="29">
        <v>2</v>
      </c>
      <c r="H181" s="29">
        <v>2</v>
      </c>
      <c r="I181" s="29">
        <v>2</v>
      </c>
      <c r="J181" s="29">
        <v>2</v>
      </c>
    </row>
    <row r="182" spans="1:11" ht="22.5" outlineLevel="3" x14ac:dyDescent="0.2">
      <c r="A182" s="28" t="s">
        <v>54</v>
      </c>
      <c r="B182" s="28" t="s">
        <v>9</v>
      </c>
      <c r="C182" s="29">
        <v>1234</v>
      </c>
      <c r="D182" s="29">
        <v>1234</v>
      </c>
      <c r="E182" s="29">
        <v>1234</v>
      </c>
      <c r="F182" s="29">
        <v>1234</v>
      </c>
      <c r="G182" s="29">
        <v>1234</v>
      </c>
      <c r="H182" s="29">
        <v>1234</v>
      </c>
      <c r="I182" s="29">
        <v>1234</v>
      </c>
      <c r="J182" s="29">
        <v>1234</v>
      </c>
    </row>
    <row r="183" spans="1:11" ht="33.75" outlineLevel="3" x14ac:dyDescent="0.2">
      <c r="A183" s="28" t="s">
        <v>254</v>
      </c>
      <c r="B183" s="28" t="s">
        <v>5</v>
      </c>
      <c r="C183" s="29">
        <v>1</v>
      </c>
      <c r="D183" s="29">
        <v>1</v>
      </c>
      <c r="E183" s="29">
        <v>1</v>
      </c>
      <c r="F183" s="29">
        <v>1</v>
      </c>
      <c r="G183" s="29">
        <v>1</v>
      </c>
      <c r="H183" s="29">
        <v>1</v>
      </c>
      <c r="I183" s="29">
        <v>1</v>
      </c>
      <c r="J183" s="29">
        <v>1</v>
      </c>
    </row>
    <row r="184" spans="1:11" ht="22.5" outlineLevel="3" x14ac:dyDescent="0.2">
      <c r="A184" s="28" t="s">
        <v>213</v>
      </c>
      <c r="B184" s="28" t="s">
        <v>9</v>
      </c>
      <c r="C184" s="29">
        <v>141</v>
      </c>
      <c r="D184" s="29">
        <v>141</v>
      </c>
      <c r="E184" s="29">
        <v>141</v>
      </c>
      <c r="F184" s="29">
        <v>141</v>
      </c>
      <c r="G184" s="29">
        <v>141</v>
      </c>
      <c r="H184" s="29">
        <v>141</v>
      </c>
      <c r="I184" s="29">
        <v>141</v>
      </c>
      <c r="J184" s="29">
        <v>141</v>
      </c>
    </row>
    <row r="185" spans="1:11" ht="22.5" outlineLevel="3" x14ac:dyDescent="0.2">
      <c r="A185" s="28" t="s">
        <v>214</v>
      </c>
      <c r="B185" s="28" t="s">
        <v>9</v>
      </c>
      <c r="C185" s="29">
        <v>308820</v>
      </c>
      <c r="D185" s="29">
        <v>244020</v>
      </c>
      <c r="E185" s="29">
        <v>244020</v>
      </c>
      <c r="F185" s="29">
        <v>284690</v>
      </c>
      <c r="G185" s="29">
        <v>284690</v>
      </c>
      <c r="H185" s="29">
        <v>366030</v>
      </c>
      <c r="I185" s="29">
        <v>366030</v>
      </c>
      <c r="J185" s="29">
        <v>406700</v>
      </c>
    </row>
    <row r="186" spans="1:11" outlineLevel="3" x14ac:dyDescent="0.2">
      <c r="A186" s="28" t="s">
        <v>29</v>
      </c>
      <c r="B186" s="28" t="s">
        <v>5</v>
      </c>
      <c r="C186" s="29">
        <v>1</v>
      </c>
      <c r="D186" s="29">
        <v>1</v>
      </c>
      <c r="E186" s="29">
        <v>1</v>
      </c>
      <c r="F186" s="29">
        <v>1</v>
      </c>
      <c r="G186" s="29">
        <v>1</v>
      </c>
      <c r="H186" s="29">
        <v>1</v>
      </c>
      <c r="I186" s="29">
        <v>1</v>
      </c>
      <c r="J186" s="29">
        <v>1</v>
      </c>
    </row>
    <row r="187" spans="1:11" outlineLevel="3" x14ac:dyDescent="0.2">
      <c r="A187" s="28" t="s">
        <v>40</v>
      </c>
      <c r="B187" s="28" t="s">
        <v>9</v>
      </c>
      <c r="C187" s="29">
        <v>264</v>
      </c>
      <c r="D187" s="29">
        <v>264</v>
      </c>
      <c r="E187" s="29">
        <v>264</v>
      </c>
      <c r="F187" s="29">
        <v>264</v>
      </c>
      <c r="G187" s="29">
        <v>264</v>
      </c>
      <c r="H187" s="29">
        <v>264</v>
      </c>
      <c r="I187" s="29">
        <v>264</v>
      </c>
      <c r="J187" s="29">
        <v>264</v>
      </c>
    </row>
    <row r="188" spans="1:11" outlineLevel="3" x14ac:dyDescent="0.2">
      <c r="A188" s="28" t="s">
        <v>38</v>
      </c>
      <c r="B188" s="28" t="s">
        <v>9</v>
      </c>
      <c r="C188" s="29">
        <v>698600</v>
      </c>
      <c r="D188" s="29">
        <v>673600</v>
      </c>
      <c r="E188" s="29">
        <v>673600</v>
      </c>
      <c r="F188" s="29">
        <v>785880</v>
      </c>
      <c r="G188" s="29">
        <v>785880</v>
      </c>
      <c r="H188" s="29">
        <v>1010410</v>
      </c>
      <c r="I188" s="29">
        <v>1010410</v>
      </c>
      <c r="J188" s="29">
        <v>1122680</v>
      </c>
    </row>
    <row r="189" spans="1:11" ht="33.75" outlineLevel="3" x14ac:dyDescent="0.2">
      <c r="A189" s="28" t="s">
        <v>205</v>
      </c>
      <c r="B189" s="28" t="s">
        <v>5</v>
      </c>
      <c r="C189" s="29">
        <v>2</v>
      </c>
      <c r="D189" s="29">
        <v>2</v>
      </c>
      <c r="E189" s="29">
        <v>2</v>
      </c>
      <c r="F189" s="29">
        <v>2</v>
      </c>
      <c r="G189" s="29">
        <v>2</v>
      </c>
      <c r="H189" s="29">
        <v>2</v>
      </c>
      <c r="I189" s="29">
        <v>2</v>
      </c>
      <c r="J189" s="29">
        <v>2</v>
      </c>
    </row>
    <row r="190" spans="1:11" ht="33.75" outlineLevel="3" x14ac:dyDescent="0.2">
      <c r="A190" s="28" t="s">
        <v>253</v>
      </c>
      <c r="B190" s="28" t="s">
        <v>5</v>
      </c>
      <c r="C190" s="29">
        <v>2</v>
      </c>
      <c r="D190" s="29">
        <v>2</v>
      </c>
      <c r="E190" s="29">
        <v>2</v>
      </c>
      <c r="F190" s="29">
        <v>2</v>
      </c>
      <c r="G190" s="29">
        <v>2</v>
      </c>
      <c r="H190" s="29">
        <v>2</v>
      </c>
      <c r="I190" s="29">
        <v>2</v>
      </c>
      <c r="J190" s="29">
        <v>2</v>
      </c>
    </row>
    <row r="191" spans="1:11" ht="33.75" customHeight="1" outlineLevel="3" x14ac:dyDescent="0.2">
      <c r="A191" s="28" t="s">
        <v>206</v>
      </c>
      <c r="B191" s="28" t="s">
        <v>5</v>
      </c>
      <c r="C191" s="29">
        <v>9</v>
      </c>
      <c r="D191" s="29">
        <v>8</v>
      </c>
      <c r="E191" s="29">
        <v>8</v>
      </c>
      <c r="F191" s="29">
        <v>8</v>
      </c>
      <c r="G191" s="29">
        <v>8</v>
      </c>
      <c r="H191" s="29">
        <v>8</v>
      </c>
      <c r="I191" s="29">
        <v>8</v>
      </c>
      <c r="J191" s="29">
        <v>8</v>
      </c>
    </row>
    <row r="192" spans="1:11" outlineLevel="1" x14ac:dyDescent="0.2">
      <c r="A192" s="55" t="s">
        <v>27</v>
      </c>
      <c r="B192" s="55"/>
      <c r="C192" s="55"/>
      <c r="D192" s="55"/>
      <c r="E192" s="55"/>
      <c r="F192" s="55"/>
      <c r="G192" s="55"/>
      <c r="H192" s="55"/>
      <c r="I192" s="55"/>
      <c r="J192" s="55"/>
    </row>
    <row r="193" spans="1:10" outlineLevel="1" x14ac:dyDescent="0.2">
      <c r="A193" s="1" t="s">
        <v>226</v>
      </c>
      <c r="B193" s="18" t="s">
        <v>7</v>
      </c>
      <c r="C193" s="34">
        <v>43980.33</v>
      </c>
      <c r="D193" s="34">
        <v>48634.239999999998</v>
      </c>
      <c r="E193" s="34">
        <v>52240.04</v>
      </c>
      <c r="F193" s="34">
        <v>53604.41</v>
      </c>
      <c r="G193" s="34">
        <v>55793.29</v>
      </c>
      <c r="H193" s="34">
        <v>57559.05</v>
      </c>
      <c r="I193" s="34">
        <v>59425.18</v>
      </c>
      <c r="J193" s="34">
        <v>61522.75</v>
      </c>
    </row>
    <row r="194" spans="1:10" ht="33.75" outlineLevel="1" x14ac:dyDescent="0.2">
      <c r="A194" s="3" t="s">
        <v>227</v>
      </c>
      <c r="B194" s="4" t="s">
        <v>0</v>
      </c>
      <c r="C194" s="34">
        <v>113.48</v>
      </c>
      <c r="D194" s="34">
        <v>110.58</v>
      </c>
      <c r="E194" s="34">
        <v>107.41</v>
      </c>
      <c r="F194" s="34">
        <v>110.22</v>
      </c>
      <c r="G194" s="34">
        <v>106.8</v>
      </c>
      <c r="H194" s="34">
        <v>107.38</v>
      </c>
      <c r="I194" s="34">
        <v>106.51</v>
      </c>
      <c r="J194" s="34">
        <v>106.89</v>
      </c>
    </row>
    <row r="195" spans="1:10" ht="33.75" outlineLevel="1" x14ac:dyDescent="0.2">
      <c r="A195" s="3" t="s">
        <v>228</v>
      </c>
      <c r="B195" s="4" t="s">
        <v>0</v>
      </c>
      <c r="C195" s="34">
        <v>99.37</v>
      </c>
      <c r="D195" s="34">
        <v>104.52</v>
      </c>
      <c r="E195" s="34">
        <v>99.37</v>
      </c>
      <c r="F195" s="34">
        <v>102.91</v>
      </c>
      <c r="G195" s="34">
        <v>102.69</v>
      </c>
      <c r="H195" s="34">
        <v>103.05</v>
      </c>
      <c r="I195" s="34">
        <v>102.51</v>
      </c>
      <c r="J195" s="34">
        <v>102.78</v>
      </c>
    </row>
    <row r="196" spans="1:10" ht="33.75" outlineLevel="1" x14ac:dyDescent="0.2">
      <c r="A196" s="1" t="s">
        <v>229</v>
      </c>
      <c r="B196" s="18" t="s">
        <v>15</v>
      </c>
      <c r="C196" s="34">
        <v>300071057.39999998</v>
      </c>
      <c r="D196" s="34">
        <v>339814032.54000002</v>
      </c>
      <c r="E196" s="34">
        <v>374228337.79000002</v>
      </c>
      <c r="F196" s="34">
        <v>375873752.25</v>
      </c>
      <c r="G196" s="34">
        <v>397204349.88999999</v>
      </c>
      <c r="H196" s="34">
        <v>404754979.64999998</v>
      </c>
      <c r="I196" s="34">
        <v>420137440.61000001</v>
      </c>
      <c r="J196" s="34">
        <v>433653816.74000001</v>
      </c>
    </row>
    <row r="197" spans="1:10" ht="22.5" outlineLevel="1" x14ac:dyDescent="0.2">
      <c r="A197" s="1" t="s">
        <v>230</v>
      </c>
      <c r="B197" s="18" t="s">
        <v>7</v>
      </c>
      <c r="C197" s="34">
        <v>64676.954204041082</v>
      </c>
      <c r="D197" s="34">
        <v>73158.146944923108</v>
      </c>
      <c r="E197" s="34">
        <v>80389.591000055007</v>
      </c>
      <c r="F197" s="34">
        <v>80620.227599138278</v>
      </c>
      <c r="G197" s="34">
        <v>85190.550620477254</v>
      </c>
      <c r="H197" s="34">
        <v>86580.235018327599</v>
      </c>
      <c r="I197" s="34">
        <v>89980.37369260595</v>
      </c>
      <c r="J197" s="34">
        <v>92466.418287826571</v>
      </c>
    </row>
    <row r="198" spans="1:10" ht="45" outlineLevel="1" x14ac:dyDescent="0.2">
      <c r="A198" s="3" t="s">
        <v>231</v>
      </c>
      <c r="B198" s="4" t="s">
        <v>0</v>
      </c>
      <c r="C198" s="34">
        <v>115.15310753071671</v>
      </c>
      <c r="D198" s="34">
        <v>113.11316039114303</v>
      </c>
      <c r="E198" s="34">
        <v>109.88467362435527</v>
      </c>
      <c r="F198" s="34" t="s">
        <v>246</v>
      </c>
      <c r="G198" s="34">
        <v>105.97211599250326</v>
      </c>
      <c r="H198" s="34">
        <v>107.39269485670991</v>
      </c>
      <c r="I198" s="34">
        <v>105.6224816452558</v>
      </c>
      <c r="J198" s="34">
        <v>106.79853002045208</v>
      </c>
    </row>
    <row r="199" spans="1:10" ht="45" outlineLevel="1" x14ac:dyDescent="0.2">
      <c r="A199" s="3" t="s">
        <v>232</v>
      </c>
      <c r="B199" s="4" t="s">
        <v>0</v>
      </c>
      <c r="C199" s="34">
        <v>100.83459503565388</v>
      </c>
      <c r="D199" s="34">
        <v>106.91224989711061</v>
      </c>
      <c r="E199" s="34">
        <v>101.65094692354789</v>
      </c>
      <c r="F199" s="34">
        <v>102.89442688901815</v>
      </c>
      <c r="G199" s="34">
        <v>101.89626537740698</v>
      </c>
      <c r="H199" s="34">
        <v>103.0640065803358</v>
      </c>
      <c r="I199" s="34">
        <v>101.65782641506816</v>
      </c>
      <c r="J199" s="34">
        <v>102.69089425043468</v>
      </c>
    </row>
    <row r="200" spans="1:10" outlineLevel="1" x14ac:dyDescent="0.2">
      <c r="A200" s="1" t="s">
        <v>234</v>
      </c>
      <c r="B200" s="18" t="s">
        <v>7</v>
      </c>
      <c r="C200" s="11">
        <v>47928.042016574625</v>
      </c>
      <c r="D200" s="11">
        <v>51484.257396526576</v>
      </c>
      <c r="E200" s="11">
        <v>54033.723216901839</v>
      </c>
      <c r="F200" s="11">
        <v>53982.508305275725</v>
      </c>
      <c r="G200" s="11">
        <v>57976.438340514411</v>
      </c>
      <c r="H200" s="11">
        <v>55743.52925027196</v>
      </c>
      <c r="I200" s="11">
        <v>66069.638334097399</v>
      </c>
      <c r="J200" s="11">
        <v>57243.528673856905</v>
      </c>
    </row>
    <row r="201" spans="1:10" outlineLevel="1" x14ac:dyDescent="0.2">
      <c r="A201" s="55" t="s">
        <v>233</v>
      </c>
      <c r="B201" s="55"/>
      <c r="C201" s="55"/>
      <c r="D201" s="55"/>
      <c r="E201" s="55"/>
      <c r="F201" s="55"/>
      <c r="G201" s="55"/>
      <c r="H201" s="55"/>
      <c r="I201" s="55"/>
      <c r="J201" s="55"/>
    </row>
    <row r="202" spans="1:10" ht="22.5" outlineLevel="2" x14ac:dyDescent="0.2">
      <c r="A202" s="28" t="s">
        <v>62</v>
      </c>
      <c r="B202" s="28" t="s">
        <v>25</v>
      </c>
      <c r="C202" s="23">
        <v>423530</v>
      </c>
      <c r="D202" s="23">
        <v>423530</v>
      </c>
      <c r="E202" s="23">
        <v>423530</v>
      </c>
      <c r="F202" s="23">
        <v>423530</v>
      </c>
      <c r="G202" s="23">
        <v>423530</v>
      </c>
      <c r="H202" s="23">
        <v>423530</v>
      </c>
      <c r="I202" s="23">
        <v>423530</v>
      </c>
      <c r="J202" s="23">
        <v>423530</v>
      </c>
    </row>
    <row r="203" spans="1:10" ht="33.75" outlineLevel="2" x14ac:dyDescent="0.2">
      <c r="A203" s="35" t="s">
        <v>242</v>
      </c>
      <c r="B203" s="35" t="s">
        <v>0</v>
      </c>
      <c r="C203" s="36">
        <v>110520</v>
      </c>
      <c r="D203" s="36">
        <v>110520</v>
      </c>
      <c r="E203" s="36">
        <v>110520</v>
      </c>
      <c r="F203" s="36">
        <v>110520</v>
      </c>
      <c r="G203" s="36">
        <v>110520</v>
      </c>
      <c r="H203" s="36">
        <v>110520</v>
      </c>
      <c r="I203" s="36">
        <v>110520</v>
      </c>
      <c r="J203" s="36">
        <v>110520</v>
      </c>
    </row>
    <row r="204" spans="1:10" ht="22.5" outlineLevel="2" x14ac:dyDescent="0.2">
      <c r="A204" s="37" t="s">
        <v>215</v>
      </c>
      <c r="B204" s="28" t="s">
        <v>25</v>
      </c>
      <c r="C204" s="38">
        <v>125980</v>
      </c>
      <c r="D204" s="38">
        <v>125980</v>
      </c>
      <c r="E204" s="38">
        <v>125980</v>
      </c>
      <c r="F204" s="38">
        <v>125980</v>
      </c>
      <c r="G204" s="38">
        <v>125980</v>
      </c>
      <c r="H204" s="38">
        <v>125980</v>
      </c>
      <c r="I204" s="38">
        <v>125980</v>
      </c>
      <c r="J204" s="38">
        <v>125980</v>
      </c>
    </row>
    <row r="205" spans="1:10" ht="22.5" outlineLevel="2" x14ac:dyDescent="0.2">
      <c r="A205" s="28" t="s">
        <v>60</v>
      </c>
      <c r="B205" s="28" t="s">
        <v>25</v>
      </c>
      <c r="C205" s="23">
        <v>297550</v>
      </c>
      <c r="D205" s="23">
        <v>297550</v>
      </c>
      <c r="E205" s="23">
        <v>297550</v>
      </c>
      <c r="F205" s="23">
        <v>297550</v>
      </c>
      <c r="G205" s="23">
        <v>297550</v>
      </c>
      <c r="H205" s="23">
        <v>297550</v>
      </c>
      <c r="I205" s="23">
        <v>297550</v>
      </c>
      <c r="J205" s="23">
        <v>297550</v>
      </c>
    </row>
    <row r="206" spans="1:10" ht="33.75" outlineLevel="2" x14ac:dyDescent="0.2">
      <c r="A206" s="37" t="s">
        <v>216</v>
      </c>
      <c r="B206" s="28" t="s">
        <v>25</v>
      </c>
      <c r="C206" s="23">
        <v>274890</v>
      </c>
      <c r="D206" s="23">
        <v>274890</v>
      </c>
      <c r="E206" s="23">
        <v>274890</v>
      </c>
      <c r="F206" s="23">
        <v>274890</v>
      </c>
      <c r="G206" s="23">
        <v>274890</v>
      </c>
      <c r="H206" s="23">
        <v>274890</v>
      </c>
      <c r="I206" s="23">
        <v>274890</v>
      </c>
      <c r="J206" s="23">
        <v>274890</v>
      </c>
    </row>
    <row r="207" spans="1:10" ht="33.75" outlineLevel="2" x14ac:dyDescent="0.2">
      <c r="A207" s="37" t="s">
        <v>217</v>
      </c>
      <c r="B207" s="28" t="s">
        <v>25</v>
      </c>
      <c r="C207" s="23">
        <v>52110</v>
      </c>
      <c r="D207" s="23">
        <v>52110</v>
      </c>
      <c r="E207" s="23">
        <v>52110</v>
      </c>
      <c r="F207" s="23">
        <v>52110</v>
      </c>
      <c r="G207" s="23">
        <v>52110</v>
      </c>
      <c r="H207" s="23">
        <v>52110</v>
      </c>
      <c r="I207" s="23">
        <v>52110</v>
      </c>
      <c r="J207" s="23">
        <v>52110</v>
      </c>
    </row>
    <row r="208" spans="1:10" ht="22.5" outlineLevel="2" x14ac:dyDescent="0.2">
      <c r="A208" s="28" t="s">
        <v>218</v>
      </c>
      <c r="B208" s="28" t="s">
        <v>5</v>
      </c>
      <c r="C208" s="33">
        <v>22</v>
      </c>
      <c r="D208" s="33">
        <v>22</v>
      </c>
      <c r="E208" s="33">
        <v>22</v>
      </c>
      <c r="F208" s="33">
        <v>22</v>
      </c>
      <c r="G208" s="33">
        <v>22</v>
      </c>
      <c r="H208" s="33">
        <v>22</v>
      </c>
      <c r="I208" s="33">
        <v>22</v>
      </c>
      <c r="J208" s="33">
        <v>22</v>
      </c>
    </row>
    <row r="209" spans="1:17" ht="22.5" outlineLevel="2" x14ac:dyDescent="0.2">
      <c r="A209" s="28" t="s">
        <v>219</v>
      </c>
      <c r="B209" s="28" t="s">
        <v>25</v>
      </c>
      <c r="C209" s="23">
        <v>153500</v>
      </c>
      <c r="D209" s="23">
        <v>153500</v>
      </c>
      <c r="E209" s="23">
        <v>153500</v>
      </c>
      <c r="F209" s="23">
        <v>153500</v>
      </c>
      <c r="G209" s="23">
        <v>153500</v>
      </c>
      <c r="H209" s="23">
        <v>153500</v>
      </c>
      <c r="I209" s="23">
        <v>153500</v>
      </c>
      <c r="J209" s="23">
        <v>153500</v>
      </c>
    </row>
    <row r="210" spans="1:17" ht="33.75" outlineLevel="2" x14ac:dyDescent="0.2">
      <c r="A210" s="35" t="s">
        <v>243</v>
      </c>
      <c r="B210" s="35" t="s">
        <v>0</v>
      </c>
      <c r="C210" s="39">
        <v>80.58</v>
      </c>
      <c r="D210" s="39">
        <v>80.58</v>
      </c>
      <c r="E210" s="39">
        <v>80.58</v>
      </c>
      <c r="F210" s="39">
        <v>80.58</v>
      </c>
      <c r="G210" s="39">
        <v>80.58</v>
      </c>
      <c r="H210" s="39">
        <v>80.58</v>
      </c>
      <c r="I210" s="39">
        <v>80.58</v>
      </c>
      <c r="J210" s="39">
        <v>80.58</v>
      </c>
    </row>
    <row r="211" spans="1:17" ht="33.75" outlineLevel="2" x14ac:dyDescent="0.2">
      <c r="A211" s="28" t="s">
        <v>111</v>
      </c>
      <c r="B211" s="28" t="s">
        <v>25</v>
      </c>
      <c r="C211" s="23">
        <v>304330</v>
      </c>
      <c r="D211" s="23">
        <v>304330</v>
      </c>
      <c r="E211" s="23">
        <v>304330</v>
      </c>
      <c r="F211" s="23">
        <v>304330</v>
      </c>
      <c r="G211" s="23">
        <v>304330</v>
      </c>
      <c r="H211" s="23">
        <v>304330</v>
      </c>
      <c r="I211" s="23">
        <v>304330</v>
      </c>
      <c r="J211" s="23">
        <v>304330</v>
      </c>
    </row>
    <row r="212" spans="1:17" ht="22.5" outlineLevel="2" x14ac:dyDescent="0.2">
      <c r="A212" s="37" t="s">
        <v>220</v>
      </c>
      <c r="B212" s="28" t="s">
        <v>25</v>
      </c>
      <c r="C212" s="23">
        <v>302420</v>
      </c>
      <c r="D212" s="23">
        <v>302420</v>
      </c>
      <c r="E212" s="23">
        <v>302420</v>
      </c>
      <c r="F212" s="23">
        <v>302420</v>
      </c>
      <c r="G212" s="23">
        <v>302420</v>
      </c>
      <c r="H212" s="23">
        <v>302420</v>
      </c>
      <c r="I212" s="23">
        <v>302420</v>
      </c>
      <c r="J212" s="23">
        <v>302420</v>
      </c>
    </row>
    <row r="213" spans="1:17" ht="45" outlineLevel="2" x14ac:dyDescent="0.2">
      <c r="A213" s="40" t="s">
        <v>244</v>
      </c>
      <c r="B213" s="35" t="s">
        <v>0</v>
      </c>
      <c r="C213" s="39">
        <v>112.72</v>
      </c>
      <c r="D213" s="39">
        <v>112.72</v>
      </c>
      <c r="E213" s="39">
        <v>112.72</v>
      </c>
      <c r="F213" s="39">
        <v>112.72</v>
      </c>
      <c r="G213" s="39">
        <v>112.72</v>
      </c>
      <c r="H213" s="39">
        <v>112.72</v>
      </c>
      <c r="I213" s="39">
        <v>112.72</v>
      </c>
      <c r="J213" s="39">
        <v>112.72</v>
      </c>
    </row>
    <row r="214" spans="1:17" ht="22.5" outlineLevel="2" x14ac:dyDescent="0.2">
      <c r="A214" s="28" t="s">
        <v>221</v>
      </c>
      <c r="B214" s="28" t="s">
        <v>25</v>
      </c>
      <c r="C214" s="23">
        <v>810</v>
      </c>
      <c r="D214" s="23">
        <v>810</v>
      </c>
      <c r="E214" s="23">
        <v>810</v>
      </c>
      <c r="F214" s="23">
        <v>810</v>
      </c>
      <c r="G214" s="23">
        <v>810</v>
      </c>
      <c r="H214" s="23">
        <v>810</v>
      </c>
      <c r="I214" s="23">
        <v>810</v>
      </c>
      <c r="J214" s="23">
        <v>810</v>
      </c>
    </row>
    <row r="215" spans="1:17" ht="22.5" outlineLevel="2" x14ac:dyDescent="0.2">
      <c r="A215" s="28" t="s">
        <v>222</v>
      </c>
      <c r="B215" s="28" t="s">
        <v>223</v>
      </c>
      <c r="C215" s="23">
        <v>114160</v>
      </c>
      <c r="D215" s="23">
        <v>114160</v>
      </c>
      <c r="E215" s="23">
        <v>114160</v>
      </c>
      <c r="F215" s="23">
        <v>114160</v>
      </c>
      <c r="G215" s="23">
        <v>114160</v>
      </c>
      <c r="H215" s="23">
        <v>114160</v>
      </c>
      <c r="I215" s="23">
        <v>114160</v>
      </c>
      <c r="J215" s="23">
        <v>114160</v>
      </c>
    </row>
    <row r="216" spans="1:17" ht="33.75" outlineLevel="2" x14ac:dyDescent="0.2">
      <c r="A216" s="28" t="s">
        <v>224</v>
      </c>
      <c r="B216" s="28" t="s">
        <v>5</v>
      </c>
      <c r="C216" s="33">
        <v>3</v>
      </c>
      <c r="D216" s="33">
        <v>3</v>
      </c>
      <c r="E216" s="33">
        <v>3</v>
      </c>
      <c r="F216" s="33">
        <v>3</v>
      </c>
      <c r="G216" s="33">
        <v>3</v>
      </c>
      <c r="H216" s="33">
        <v>3</v>
      </c>
      <c r="I216" s="33">
        <v>3</v>
      </c>
      <c r="J216" s="33">
        <v>3</v>
      </c>
    </row>
    <row r="217" spans="1:17" ht="33.75" outlineLevel="2" x14ac:dyDescent="0.2">
      <c r="A217" s="28" t="s">
        <v>245</v>
      </c>
      <c r="B217" s="28" t="s">
        <v>8</v>
      </c>
      <c r="C217" s="23">
        <v>773380</v>
      </c>
      <c r="D217" s="23">
        <v>623107.39</v>
      </c>
      <c r="E217" s="23">
        <v>515306.6</v>
      </c>
      <c r="F217" s="23">
        <v>515306.6</v>
      </c>
      <c r="G217" s="23">
        <v>515306.6</v>
      </c>
      <c r="H217" s="23">
        <v>515306.6</v>
      </c>
      <c r="I217" s="23">
        <v>515306.6</v>
      </c>
      <c r="J217" s="23">
        <v>515306.6</v>
      </c>
      <c r="K217" s="19"/>
      <c r="L217" s="20"/>
    </row>
    <row r="218" spans="1:17" outlineLevel="2" x14ac:dyDescent="0.2">
      <c r="A218" s="58" t="s">
        <v>208</v>
      </c>
      <c r="B218" s="59"/>
      <c r="C218" s="59"/>
      <c r="D218" s="59"/>
      <c r="E218" s="59"/>
      <c r="F218" s="59"/>
      <c r="G218" s="59"/>
      <c r="H218" s="59"/>
      <c r="I218" s="59"/>
      <c r="J218" s="60"/>
      <c r="K218" s="20"/>
      <c r="L218" s="20"/>
      <c r="Q218" s="7"/>
    </row>
    <row r="219" spans="1:17" outlineLevel="2" x14ac:dyDescent="0.2">
      <c r="A219" s="1" t="s">
        <v>225</v>
      </c>
      <c r="B219" s="18" t="s">
        <v>201</v>
      </c>
      <c r="C219" s="10">
        <v>201</v>
      </c>
      <c r="D219" s="10">
        <v>227</v>
      </c>
      <c r="E219" s="10">
        <v>246</v>
      </c>
      <c r="F219" s="10">
        <v>246</v>
      </c>
      <c r="G219" s="10">
        <v>246</v>
      </c>
      <c r="H219" s="10">
        <v>246</v>
      </c>
      <c r="I219" s="10">
        <v>246</v>
      </c>
      <c r="J219" s="10">
        <v>246</v>
      </c>
      <c r="K219" s="21"/>
      <c r="L219" s="20"/>
    </row>
    <row r="220" spans="1:17" ht="22.5" outlineLevel="2" x14ac:dyDescent="0.2">
      <c r="A220" s="1" t="s">
        <v>238</v>
      </c>
      <c r="B220" s="18" t="s">
        <v>0</v>
      </c>
      <c r="C220" s="11">
        <f>C219/189*100</f>
        <v>106.34920634920636</v>
      </c>
      <c r="D220" s="11">
        <f t="shared" ref="D220:J220" si="2">D219/189*100</f>
        <v>120.10582010582011</v>
      </c>
      <c r="E220" s="11">
        <f t="shared" si="2"/>
        <v>130.15873015873015</v>
      </c>
      <c r="F220" s="11">
        <f t="shared" si="2"/>
        <v>130.15873015873015</v>
      </c>
      <c r="G220" s="11">
        <f t="shared" si="2"/>
        <v>130.15873015873015</v>
      </c>
      <c r="H220" s="11">
        <f t="shared" si="2"/>
        <v>130.15873015873015</v>
      </c>
      <c r="I220" s="11">
        <f t="shared" si="2"/>
        <v>130.15873015873015</v>
      </c>
      <c r="J220" s="11">
        <f t="shared" si="2"/>
        <v>130.15873015873015</v>
      </c>
    </row>
    <row r="221" spans="1:17" ht="23.25" customHeight="1" outlineLevel="2" x14ac:dyDescent="0.2">
      <c r="A221" s="1" t="s">
        <v>239</v>
      </c>
      <c r="B221" s="18" t="s">
        <v>0</v>
      </c>
      <c r="C221" s="10">
        <v>750</v>
      </c>
      <c r="D221" s="10">
        <v>750</v>
      </c>
      <c r="E221" s="10">
        <v>750</v>
      </c>
      <c r="F221" s="10">
        <v>750</v>
      </c>
      <c r="G221" s="10">
        <v>750</v>
      </c>
      <c r="H221" s="10">
        <v>750</v>
      </c>
      <c r="I221" s="10">
        <v>750</v>
      </c>
      <c r="J221" s="10">
        <v>750</v>
      </c>
    </row>
    <row r="222" spans="1:17" outlineLevel="2" x14ac:dyDescent="0.2">
      <c r="A222" s="1" t="s">
        <v>199</v>
      </c>
      <c r="B222" s="18" t="s">
        <v>200</v>
      </c>
      <c r="C222" s="10">
        <v>72</v>
      </c>
      <c r="D222" s="10">
        <v>72</v>
      </c>
      <c r="E222" s="10">
        <v>73</v>
      </c>
      <c r="F222" s="10">
        <v>74</v>
      </c>
      <c r="G222" s="10">
        <v>75</v>
      </c>
      <c r="H222" s="10">
        <v>78</v>
      </c>
      <c r="I222" s="10">
        <v>76</v>
      </c>
      <c r="J222" s="10">
        <v>78</v>
      </c>
    </row>
    <row r="223" spans="1:17" s="15" customFormat="1" outlineLevel="2" x14ac:dyDescent="0.2">
      <c r="A223" s="41"/>
      <c r="B223" s="42"/>
      <c r="C223" s="42"/>
      <c r="D223" s="14"/>
      <c r="E223" s="14"/>
      <c r="F223" s="14"/>
      <c r="G223" s="14"/>
      <c r="H223" s="14"/>
      <c r="I223" s="14"/>
      <c r="J223" s="14"/>
    </row>
    <row r="224" spans="1:17" ht="39.75" customHeight="1" x14ac:dyDescent="0.2">
      <c r="A224" s="6"/>
    </row>
    <row r="225" spans="1:10" ht="32.25" customHeight="1" x14ac:dyDescent="0.25">
      <c r="A225" s="61" t="s">
        <v>235</v>
      </c>
      <c r="B225" s="61"/>
      <c r="C225" s="61"/>
      <c r="D225" s="47"/>
      <c r="E225" s="47"/>
      <c r="F225" s="47"/>
      <c r="G225" s="47"/>
      <c r="H225" s="47"/>
      <c r="I225" s="56" t="s">
        <v>236</v>
      </c>
      <c r="J225" s="56"/>
    </row>
    <row r="226" spans="1:10" ht="12.75" customHeight="1" x14ac:dyDescent="0.25">
      <c r="A226" s="48"/>
      <c r="B226" s="49"/>
      <c r="C226" s="47"/>
      <c r="D226" s="47"/>
      <c r="E226" s="47"/>
      <c r="F226" s="47"/>
      <c r="G226" s="47"/>
      <c r="H226" s="47"/>
      <c r="I226" s="50"/>
      <c r="J226" s="50"/>
    </row>
    <row r="227" spans="1:10" ht="15.75" customHeight="1" x14ac:dyDescent="0.25">
      <c r="A227" s="51" t="s">
        <v>237</v>
      </c>
      <c r="B227" s="52"/>
      <c r="C227" s="53"/>
      <c r="D227" s="53"/>
      <c r="E227" s="53"/>
      <c r="F227" s="53"/>
      <c r="G227" s="53"/>
      <c r="H227" s="53"/>
      <c r="I227" s="53"/>
      <c r="J227" s="53"/>
    </row>
    <row r="228" spans="1:10" ht="15.75" x14ac:dyDescent="0.25">
      <c r="A228" s="51" t="s">
        <v>197</v>
      </c>
      <c r="B228" s="54"/>
      <c r="C228" s="53"/>
      <c r="D228" s="53"/>
      <c r="E228" s="53"/>
      <c r="F228" s="53"/>
      <c r="G228" s="53"/>
      <c r="H228" s="53"/>
      <c r="I228" s="53"/>
      <c r="J228" s="53"/>
    </row>
  </sheetData>
  <mergeCells count="29">
    <mergeCell ref="A1:J1"/>
    <mergeCell ref="A5:J5"/>
    <mergeCell ref="A7:J7"/>
    <mergeCell ref="A89:J89"/>
    <mergeCell ref="A110:J110"/>
    <mergeCell ref="A69:J69"/>
    <mergeCell ref="A73:J73"/>
    <mergeCell ref="A80:J80"/>
    <mergeCell ref="A2:J2"/>
    <mergeCell ref="A23:J23"/>
    <mergeCell ref="A24:J24"/>
    <mergeCell ref="A52:J52"/>
    <mergeCell ref="A15:J15"/>
    <mergeCell ref="A192:J192"/>
    <mergeCell ref="A201:J201"/>
    <mergeCell ref="I225:J225"/>
    <mergeCell ref="A3:A4"/>
    <mergeCell ref="B3:B4"/>
    <mergeCell ref="A157:J157"/>
    <mergeCell ref="A149:J149"/>
    <mergeCell ref="A139:J139"/>
    <mergeCell ref="A132:J132"/>
    <mergeCell ref="A127:J127"/>
    <mergeCell ref="A124:J124"/>
    <mergeCell ref="A114:J114"/>
    <mergeCell ref="A120:J120"/>
    <mergeCell ref="A85:J85"/>
    <mergeCell ref="A218:J218"/>
    <mergeCell ref="A225:C225"/>
  </mergeCells>
  <phoneticPr fontId="0" type="noConversion"/>
  <pageMargins left="0.74803149606299213" right="0.35433070866141736" top="0.78740157480314965" bottom="0.39370078740157483" header="0.51181102362204722" footer="0.51181102362204722"/>
  <pageSetup paperSize="9" scale="90" orientation="landscape" r:id="rId1"/>
  <headerFooter alignWithMargins="0"/>
  <rowBreaks count="1" manualBreakCount="1">
    <brk id="22" max="9" man="1"/>
  </rowBreaks>
  <ignoredErrors>
    <ignoredError sqref="C3 D3:J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25DF12CBB84C14D8594E9F46B40DB71" ma:contentTypeVersion="1" ma:contentTypeDescription="Создание документа." ma:contentTypeScope="" ma:versionID="2902f095ed4b9f96adc73a60523325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F257EEF-4AF4-4FE0-A939-C95AE01DDAB4}"/>
</file>

<file path=customXml/itemProps2.xml><?xml version="1.0" encoding="utf-8"?>
<ds:datastoreItem xmlns:ds="http://schemas.openxmlformats.org/officeDocument/2006/customXml" ds:itemID="{E024120F-C556-445D-AE06-C9EBB12B0A65}"/>
</file>

<file path=customXml/itemProps3.xml><?xml version="1.0" encoding="utf-8"?>
<ds:datastoreItem xmlns:ds="http://schemas.openxmlformats.org/officeDocument/2006/customXml" ds:itemID="{1A39DF84-1947-48E4-9DC4-AC4E83425A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Sheet1</vt:lpstr>
      <vt:lpstr>Sheet1!Заголовки_для_печати</vt:lpstr>
      <vt:lpstr>Sheet1!Область_печати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Маскина Татьяна Александровна</cp:lastModifiedBy>
  <cp:lastPrinted>2023-11-13T08:11:38Z</cp:lastPrinted>
  <dcterms:created xsi:type="dcterms:W3CDTF">2003-08-27T16:40:13Z</dcterms:created>
  <dcterms:modified xsi:type="dcterms:W3CDTF">2023-11-13T08:19:10Z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0x010100D25DF12CBB84C14D8594E9F46B40DB71</vt:lpwstr>
  </property>
</Properties>
</file>